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aab1174f522a1b9/DM/DM数值表/"/>
    </mc:Choice>
  </mc:AlternateContent>
  <xr:revisionPtr revIDLastSave="49922" documentId="6_{3D9EDB5E-2E66-45F0-90F0-CC2BCB254916}" xr6:coauthVersionLast="47" xr6:coauthVersionMax="47" xr10:uidLastSave="{9FCE9E8A-69DA-4802-B180-5D410197B148}"/>
  <bookViews>
    <workbookView xWindow="28680" yWindow="-120" windowWidth="29040" windowHeight="15720" tabRatio="820" firstSheet="30" activeTab="30" xr2:uid="{00000000-000D-0000-FFFF-FFFF00000000}"/>
  </bookViews>
  <sheets>
    <sheet name="表格输出" sheetId="16" r:id="rId1"/>
    <sheet name="模板说明" sheetId="20" state="hidden" r:id="rId2"/>
    <sheet name="配置设置表" sheetId="17" r:id="rId3"/>
    <sheet name="表名对照" sheetId="1" r:id="rId4"/>
    <sheet name="语言表" sheetId="2" r:id="rId5"/>
    <sheet name="系统表" sheetId="3" r:id="rId6"/>
    <sheet name="系统跳转表" sheetId="49" r:id="rId7"/>
    <sheet name="配置表" sheetId="4" r:id="rId8"/>
    <sheet name="物品表" sheetId="13" r:id="rId9"/>
    <sheet name="职业表" sheetId="26" r:id="rId10"/>
    <sheet name="宝箱表" sheetId="19" r:id="rId11"/>
    <sheet name="标签表" sheetId="38" r:id="rId12"/>
    <sheet name="关卡表" sheetId="11" r:id="rId13"/>
    <sheet name="固定曲线表" sheetId="27" r:id="rId14"/>
    <sheet name="商店表" sheetId="28" r:id="rId15"/>
    <sheet name="任务表" sheetId="44" r:id="rId16"/>
    <sheet name="掉落表" sheetId="60" r:id="rId17"/>
    <sheet name="装备表" sheetId="55" r:id="rId18"/>
    <sheet name="玉石表" sheetId="43" r:id="rId19"/>
    <sheet name="弹道表" sheetId="50" r:id="rId20"/>
    <sheet name="时装表" sheetId="53" r:id="rId21"/>
    <sheet name="怪物表" sheetId="40" r:id="rId22"/>
    <sheet name="古董表" sheetId="48" r:id="rId23"/>
    <sheet name="古董部位表" sheetId="46" r:id="rId24"/>
    <sheet name="藏品表" sheetId="56" r:id="rId25"/>
    <sheet name="掉落物表" sheetId="58" r:id="rId26"/>
    <sheet name="龙灵表" sheetId="59" r:id="rId27"/>
    <sheet name="套装表" sheetId="57" r:id="rId28"/>
    <sheet name="属性表" sheetId="36" r:id="rId29"/>
    <sheet name="词缀表" sheetId="35" r:id="rId30"/>
    <sheet name="技能表" sheetId="31" r:id="rId31"/>
    <sheet name="技能buff表" sheetId="32" r:id="rId32"/>
    <sheet name="异常状态表" sheetId="47" r:id="rId33"/>
    <sheet name="昵称表" sheetId="30" r:id="rId34"/>
    <sheet name="付费项表" sheetId="29" r:id="rId35"/>
    <sheet name="邮件表" sheetId="45" r:id="rId36"/>
    <sheet name="符文表（弃用）" sheetId="41" r:id="rId37"/>
    <sheet name="符牌词条表" sheetId="54" r:id="rId38"/>
  </sheets>
  <functionGroups builtInGroupCount="19"/>
  <externalReferences>
    <externalReference r:id="rId39"/>
  </externalReferences>
  <definedNames>
    <definedName name="_xlnm._FilterDatabase" localSheetId="10" hidden="1">宝箱表!$M$1:$Y$346</definedName>
    <definedName name="_xlnm._FilterDatabase" localSheetId="29" hidden="1">词缀表!$M$1:$AD$233</definedName>
    <definedName name="_xlnm._FilterDatabase" localSheetId="36" hidden="1">'符文表（弃用）'!$S$1:$S$132</definedName>
    <definedName name="_xlnm._FilterDatabase" localSheetId="13" hidden="1">固定曲线表!$M$2:$P$2</definedName>
    <definedName name="_xlnm._FilterDatabase" localSheetId="12" hidden="1">关卡表!$M$1:$AM$146</definedName>
    <definedName name="_xlnm._FilterDatabase" localSheetId="31" hidden="1">技能buff表!$X$1:$X$307</definedName>
    <definedName name="_xlnm._FilterDatabase" localSheetId="30" hidden="1">技能表!$M$1:$AQ$3</definedName>
    <definedName name="_xlnm._FilterDatabase" localSheetId="15" hidden="1">任务表!$M$1:$AA$308</definedName>
    <definedName name="_xlnm._FilterDatabase" localSheetId="8" hidden="1">物品表!$N$1:$AF$195</definedName>
    <definedName name="_xlnm._FilterDatabase" localSheetId="5" hidden="1">系统表!$N$1:$W$65</definedName>
    <definedName name="_xlnm._FilterDatabase" localSheetId="17" hidden="1">装备表!$N$1:$W$72</definedName>
    <definedName name="_xleta.AND" hidden="1" xlm="1">#NAME?</definedName>
    <definedName name="_xleta.COUNTIF" hidden="1" xlm="1">#NAME?</definedName>
    <definedName name="_xleta.IF" hidden="1" xlm="1">#NAME?</definedName>
    <definedName name="_xleta.INT" hidden="1" xlm="1">#NAME?</definedName>
    <definedName name="_xleta.N" hidden="1" xlm="1">#NAME?</definedName>
    <definedName name="_xleta.TEXTAFTER" hidden="1" xlm="1">#NAME?</definedName>
    <definedName name="_xleta.XLOOKUP" hidden="1" xlm="1">#NAME?</definedName>
    <definedName name="_xlpm.acc" hidden="1" xlm="1">#NAME?</definedName>
    <definedName name="_xlpm.baseNum" hidden="1" xlm="1">#NAME?</definedName>
    <definedName name="_xlpm.currentP" hidden="1" xlm="1">#NAME?</definedName>
    <definedName name="_xlpm.currentPQ" hidden="1" xlm="1">#NAME?</definedName>
    <definedName name="_xlpm.currentPQR" hidden="1" xlm="1">#NAME?</definedName>
    <definedName name="_xlpm.currentQ" hidden="1" xlm="1">#NAME?</definedName>
    <definedName name="_xlpm.currentR" hidden="1" xlm="1">#NAME?</definedName>
    <definedName name="_xlpm.group" hidden="1" xlm="1">#NAME?</definedName>
    <definedName name="_xlpm.groups" hidden="1" xlm="1">#NAME?</definedName>
    <definedName name="_xlpm.itemCount" hidden="1" xlm="1">#NAME?</definedName>
    <definedName name="_xlpm.items" hidden="1" xlm="1">#NAME?</definedName>
    <definedName name="_xlpm.p" hidden="1" xlm="1">#NAME?</definedName>
    <definedName name="_xlpm.prevP" hidden="1" xlm="1">#NAME?</definedName>
    <definedName name="_xlpm.prevPQ" hidden="1" xlm="1">#NAME?</definedName>
    <definedName name="_xlpm.prevPQR" hidden="1" xlm="1">#NAME?</definedName>
    <definedName name="_xlpm.prevQ" hidden="1" xlm="1">#NAME?</definedName>
    <definedName name="_xlpm.prevR" hidden="1" xlm="1">#NAME?</definedName>
    <definedName name="_xlpm.prevRows" hidden="1" xlm="1">#NAME?</definedName>
    <definedName name="_xlpm.prevS" hidden="1" xlm="1">#NAME?</definedName>
    <definedName name="_xlpm.q" hidden="1" xlm="1">#NAME?</definedName>
    <definedName name="_xlpm.r" hidden="1" xlm="1">#NAME?</definedName>
    <definedName name="_xlpm.result" hidden="1" xlm="1">#NAME?</definedName>
    <definedName name="_xlpm.row" hidden="1" xlm="1">#NAME?</definedName>
    <definedName name="_xlpm.x" hidden="1" xlm="1">#NAME?</definedName>
    <definedName name="solver_adj" localSheetId="30" hidden="1">技能表!$O$2:$O$183</definedName>
    <definedName name="solver_eng" localSheetId="0" hidden="1">0</definedName>
    <definedName name="solver_eng" localSheetId="30" hidden="1">1</definedName>
    <definedName name="solver_neg" localSheetId="30" hidden="1">1</definedName>
    <definedName name="solver_num" localSheetId="30" hidden="1">0</definedName>
    <definedName name="solver_opt" localSheetId="30" hidden="1">技能表!#REF!</definedName>
    <definedName name="solver_typ" localSheetId="30" hidden="1">2</definedName>
    <definedName name="solver_val" localSheetId="30" hidden="1">0</definedName>
    <definedName name="solver_ver" localSheetId="30" hidden="1">3</definedName>
  </definedNames>
  <calcPr calcId="191028" calcCompleted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42" i="35" l="1"/>
  <c r="X143" i="35"/>
  <c r="X144" i="35"/>
  <c r="X145" i="35"/>
  <c r="X146" i="35"/>
  <c r="X147" i="35"/>
  <c r="X148" i="35"/>
  <c r="X149" i="35"/>
  <c r="X150" i="35"/>
  <c r="X151" i="35"/>
  <c r="X152" i="35"/>
  <c r="X153" i="35"/>
  <c r="X154" i="35"/>
  <c r="X155" i="35"/>
  <c r="X156" i="35"/>
  <c r="X157" i="35"/>
  <c r="X158" i="35"/>
  <c r="X159" i="35"/>
  <c r="X160" i="35"/>
  <c r="X161" i="35"/>
  <c r="X162" i="35"/>
  <c r="X163" i="35"/>
  <c r="X164" i="35"/>
  <c r="X165" i="35"/>
  <c r="X166" i="35"/>
  <c r="X167" i="35"/>
  <c r="X168" i="35"/>
  <c r="X169" i="35"/>
  <c r="X170" i="35"/>
  <c r="X171" i="35"/>
  <c r="X172" i="35"/>
  <c r="X173" i="35"/>
  <c r="X174" i="35"/>
  <c r="X175" i="35"/>
  <c r="X176" i="35"/>
  <c r="X177" i="35"/>
  <c r="X178" i="35"/>
  <c r="X179" i="35"/>
  <c r="X180" i="35"/>
  <c r="X181" i="35"/>
  <c r="X182" i="35"/>
  <c r="X183" i="35"/>
  <c r="X184" i="35"/>
  <c r="X185" i="35"/>
  <c r="X186" i="35"/>
  <c r="X187" i="35"/>
  <c r="X188" i="35"/>
  <c r="X189" i="35"/>
  <c r="X190" i="35"/>
  <c r="X191" i="35"/>
  <c r="X192" i="35"/>
  <c r="X193" i="35"/>
  <c r="X194" i="35"/>
  <c r="X195" i="35"/>
  <c r="X196" i="35"/>
  <c r="X197" i="35"/>
  <c r="X198" i="35"/>
  <c r="X199" i="35"/>
  <c r="X200" i="35"/>
  <c r="X201" i="35"/>
  <c r="X202" i="35"/>
  <c r="X203" i="35"/>
  <c r="X204" i="35"/>
  <c r="X205" i="35"/>
  <c r="X206" i="35"/>
  <c r="X207" i="35"/>
  <c r="X208" i="35"/>
  <c r="X209" i="35"/>
  <c r="X210" i="35"/>
  <c r="X211" i="35"/>
  <c r="X212" i="35"/>
  <c r="X213" i="35"/>
  <c r="X214" i="35"/>
  <c r="X215" i="35"/>
  <c r="X216" i="35"/>
  <c r="X217" i="35"/>
  <c r="X218" i="35"/>
  <c r="X219" i="35"/>
  <c r="X220" i="35"/>
  <c r="X221" i="35"/>
  <c r="X222" i="35"/>
  <c r="X223" i="35"/>
  <c r="X224" i="35"/>
  <c r="N142" i="35"/>
  <c r="T10" i="43" a="1"/>
  <c r="T10" i="43" s="1"/>
  <c r="R233" i="13"/>
  <c r="O15" i="60"/>
  <c r="O16" i="60" s="1"/>
  <c r="O17" i="60" s="1"/>
  <c r="O18" i="60" s="1"/>
  <c r="O19" i="60" s="1"/>
  <c r="O20" i="60" s="1"/>
  <c r="O21" i="60" s="1"/>
  <c r="O22" i="60" s="1"/>
  <c r="O23" i="60" s="1"/>
  <c r="O24" i="60" s="1"/>
  <c r="O25" i="60" s="1"/>
  <c r="O26" i="60" s="1"/>
  <c r="O27" i="60" s="1"/>
  <c r="O28" i="60" s="1"/>
  <c r="O29" i="60" s="1"/>
  <c r="O30" i="60" s="1"/>
  <c r="O31" i="60" s="1"/>
  <c r="O32" i="60" s="1"/>
  <c r="O33" i="60" s="1"/>
  <c r="O34" i="60" s="1"/>
  <c r="O35" i="60" s="1"/>
  <c r="O36" i="60" s="1"/>
  <c r="O37" i="60" s="1"/>
  <c r="O38" i="60" s="1"/>
  <c r="O39" i="60" s="1"/>
  <c r="O40" i="60" s="1"/>
  <c r="O41" i="60" s="1"/>
  <c r="O42" i="60" s="1"/>
  <c r="X234" i="35"/>
  <c r="X235" i="35"/>
  <c r="X236" i="35"/>
  <c r="X237" i="35"/>
  <c r="X238" i="35"/>
  <c r="X239" i="35"/>
  <c r="X240" i="35"/>
  <c r="X241" i="35"/>
  <c r="X242" i="35"/>
  <c r="X243" i="35"/>
  <c r="X244" i="35"/>
  <c r="X245" i="35"/>
  <c r="X246" i="35"/>
  <c r="X247" i="35"/>
  <c r="X248" i="35"/>
  <c r="X249" i="35"/>
  <c r="X250" i="35"/>
  <c r="X251" i="35"/>
  <c r="P6" i="32"/>
  <c r="O30" i="56"/>
  <c r="O31" i="56"/>
  <c r="O32" i="56"/>
  <c r="O33" i="56"/>
  <c r="O34" i="56"/>
  <c r="O35" i="56"/>
  <c r="O36" i="56"/>
  <c r="O37" i="56"/>
  <c r="O38" i="56"/>
  <c r="O39" i="56"/>
  <c r="O40" i="56"/>
  <c r="O41" i="56"/>
  <c r="O42" i="56"/>
  <c r="O43" i="56"/>
  <c r="O44" i="56"/>
  <c r="O45" i="56"/>
  <c r="O46" i="56"/>
  <c r="O47" i="56"/>
  <c r="O48" i="56"/>
  <c r="O49" i="56"/>
  <c r="O50" i="56"/>
  <c r="O51" i="56"/>
  <c r="O52" i="56"/>
  <c r="O53" i="56"/>
  <c r="O54" i="56"/>
  <c r="O55" i="56"/>
  <c r="O56" i="56"/>
  <c r="O57" i="56"/>
  <c r="O58" i="56"/>
  <c r="O59" i="56"/>
  <c r="O60" i="56"/>
  <c r="O61" i="56"/>
  <c r="O62" i="56"/>
  <c r="R232" i="13"/>
  <c r="R231" i="13"/>
  <c r="R230" i="13"/>
  <c r="R229" i="13"/>
  <c r="R228" i="13"/>
  <c r="R227" i="13"/>
  <c r="R226" i="13"/>
  <c r="R225" i="13"/>
  <c r="R224" i="13"/>
  <c r="R223" i="13"/>
  <c r="V218" i="13"/>
  <c r="R251" i="35"/>
  <c r="R250" i="35"/>
  <c r="R249" i="35"/>
  <c r="R248" i="35"/>
  <c r="R247" i="35"/>
  <c r="R246" i="35"/>
  <c r="R245" i="35"/>
  <c r="R244" i="35"/>
  <c r="R243" i="35"/>
  <c r="R242" i="35"/>
  <c r="R241" i="35"/>
  <c r="R240" i="35"/>
  <c r="R239" i="35"/>
  <c r="R238" i="35"/>
  <c r="R237" i="35"/>
  <c r="R236" i="35"/>
  <c r="R235" i="35"/>
  <c r="R234" i="35"/>
  <c r="R222" i="13"/>
  <c r="R221" i="13"/>
  <c r="N250" i="35"/>
  <c r="N251" i="35"/>
  <c r="N244" i="35"/>
  <c r="N245" i="35"/>
  <c r="N246" i="35"/>
  <c r="N247" i="35"/>
  <c r="N248" i="35"/>
  <c r="N249" i="35"/>
  <c r="R4" i="35"/>
  <c r="R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R99" i="35"/>
  <c r="R100" i="35"/>
  <c r="R101" i="35"/>
  <c r="R102" i="35"/>
  <c r="R103" i="35"/>
  <c r="R104" i="35"/>
  <c r="R105" i="35"/>
  <c r="R106" i="35"/>
  <c r="R107" i="35"/>
  <c r="R108" i="35"/>
  <c r="R109" i="35"/>
  <c r="R110" i="35"/>
  <c r="R111" i="35"/>
  <c r="R112" i="35"/>
  <c r="R113" i="35"/>
  <c r="R114" i="35"/>
  <c r="R115" i="35"/>
  <c r="R116" i="35"/>
  <c r="R117" i="35"/>
  <c r="R118" i="35"/>
  <c r="R119" i="35"/>
  <c r="R120" i="35"/>
  <c r="R121" i="35"/>
  <c r="R122" i="35"/>
  <c r="R123" i="35"/>
  <c r="R124" i="35"/>
  <c r="R125" i="35"/>
  <c r="R126" i="35"/>
  <c r="R127" i="35"/>
  <c r="R128" i="35"/>
  <c r="R129" i="35"/>
  <c r="R130" i="35"/>
  <c r="R131" i="35"/>
  <c r="R132" i="35"/>
  <c r="R133" i="35"/>
  <c r="R134" i="35"/>
  <c r="R190" i="35"/>
  <c r="R191" i="35"/>
  <c r="R192" i="35"/>
  <c r="R193" i="35"/>
  <c r="R194" i="35"/>
  <c r="R195" i="35"/>
  <c r="R196" i="35"/>
  <c r="R197" i="35"/>
  <c r="R198" i="35"/>
  <c r="R199" i="35"/>
  <c r="R200" i="35"/>
  <c r="R201" i="35"/>
  <c r="R202" i="35"/>
  <c r="R203" i="35"/>
  <c r="R204" i="35"/>
  <c r="R205" i="35"/>
  <c r="R206" i="35"/>
  <c r="R207" i="35"/>
  <c r="R208" i="35"/>
  <c r="R209" i="35"/>
  <c r="R210" i="35"/>
  <c r="R211" i="35"/>
  <c r="R212" i="35"/>
  <c r="R213" i="35"/>
  <c r="R214" i="35"/>
  <c r="R215" i="35"/>
  <c r="R216" i="35"/>
  <c r="R217" i="35"/>
  <c r="R218" i="35"/>
  <c r="R219" i="35"/>
  <c r="R220" i="35"/>
  <c r="R221" i="35"/>
  <c r="R222" i="35"/>
  <c r="R223" i="35"/>
  <c r="R224" i="35"/>
  <c r="R225" i="35"/>
  <c r="R226" i="35"/>
  <c r="R227" i="35"/>
  <c r="R228" i="35"/>
  <c r="R229" i="35"/>
  <c r="R230" i="35"/>
  <c r="R231" i="35"/>
  <c r="R232" i="35"/>
  <c r="R233" i="35"/>
  <c r="R3" i="35"/>
  <c r="P5" i="32"/>
  <c r="P180" i="32"/>
  <c r="O3" i="60"/>
  <c r="O4" i="60" s="1"/>
  <c r="O5" i="60" s="1"/>
  <c r="O6" i="60" s="1"/>
  <c r="O7" i="60" s="1"/>
  <c r="O8" i="60" s="1"/>
  <c r="O9" i="60" s="1"/>
  <c r="O10" i="60" s="1"/>
  <c r="O11" i="60" s="1"/>
  <c r="O12" i="60" s="1"/>
  <c r="O13" i="60" s="1"/>
  <c r="O14" i="60" s="1"/>
  <c r="P106" i="32"/>
  <c r="R3" i="58"/>
  <c r="R4" i="58"/>
  <c r="R5" i="58"/>
  <c r="R6" i="58"/>
  <c r="R7" i="58"/>
  <c r="R8" i="58"/>
  <c r="R9" i="58"/>
  <c r="R10" i="58"/>
  <c r="R11" i="58"/>
  <c r="R12" i="58"/>
  <c r="R13" i="58"/>
  <c r="R14" i="58"/>
  <c r="R15" i="58"/>
  <c r="R16" i="58"/>
  <c r="R17" i="58"/>
  <c r="V217" i="13"/>
  <c r="N235" i="35"/>
  <c r="N236" i="35"/>
  <c r="N237" i="35"/>
  <c r="N238" i="35"/>
  <c r="N239" i="35"/>
  <c r="N240" i="35"/>
  <c r="N241" i="35"/>
  <c r="N242" i="35"/>
  <c r="N243" i="35"/>
  <c r="N234" i="35"/>
  <c r="O219" i="13"/>
  <c r="O220" i="13"/>
  <c r="R220" i="13" s="1"/>
  <c r="O4" i="59"/>
  <c r="O180" i="31"/>
  <c r="O181" i="31" s="1"/>
  <c r="O182" i="31" s="1"/>
  <c r="O3" i="59"/>
  <c r="R219" i="13"/>
  <c r="Q365" i="44"/>
  <c r="N365" i="44"/>
  <c r="Q364" i="44"/>
  <c r="N364" i="44"/>
  <c r="Q363" i="44"/>
  <c r="N363" i="44"/>
  <c r="Q362" i="44"/>
  <c r="N362" i="44"/>
  <c r="Q361" i="44"/>
  <c r="N361" i="44"/>
  <c r="Q360" i="44"/>
  <c r="N360" i="44"/>
  <c r="Q359" i="44"/>
  <c r="N359" i="44"/>
  <c r="Q358" i="44"/>
  <c r="N358" i="44"/>
  <c r="Q357" i="44"/>
  <c r="N357" i="44"/>
  <c r="Q356" i="44"/>
  <c r="N356" i="44"/>
  <c r="Q355" i="44"/>
  <c r="N355" i="44"/>
  <c r="Q354" i="44"/>
  <c r="N354" i="44"/>
  <c r="Q353" i="44"/>
  <c r="N353" i="44"/>
  <c r="Q352" i="44"/>
  <c r="N352" i="44"/>
  <c r="Q351" i="44"/>
  <c r="N351" i="44"/>
  <c r="Q350" i="44"/>
  <c r="N350" i="44"/>
  <c r="Q349" i="44"/>
  <c r="N349" i="44"/>
  <c r="Q348" i="44"/>
  <c r="N348" i="44"/>
  <c r="Q347" i="44"/>
  <c r="Q346" i="44"/>
  <c r="Q345" i="44"/>
  <c r="N343" i="44"/>
  <c r="N344" i="44"/>
  <c r="N345" i="44"/>
  <c r="N346" i="44"/>
  <c r="N347" i="44"/>
  <c r="N342" i="44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T141" i="27"/>
  <c r="T3" i="27"/>
  <c r="T11" i="55"/>
  <c r="T12" i="55"/>
  <c r="T13" i="55"/>
  <c r="T14" i="55"/>
  <c r="T15" i="55"/>
  <c r="T16" i="55"/>
  <c r="T18" i="55"/>
  <c r="T19" i="55"/>
  <c r="T20" i="55"/>
  <c r="T21" i="55"/>
  <c r="T22" i="55"/>
  <c r="T23" i="55"/>
  <c r="T25" i="55"/>
  <c r="T26" i="55"/>
  <c r="T27" i="55"/>
  <c r="T28" i="55"/>
  <c r="T29" i="55"/>
  <c r="T30" i="55"/>
  <c r="T32" i="55"/>
  <c r="T33" i="55"/>
  <c r="T34" i="55"/>
  <c r="T35" i="55"/>
  <c r="T36" i="55"/>
  <c r="T37" i="55"/>
  <c r="T39" i="55"/>
  <c r="T40" i="55"/>
  <c r="T41" i="55"/>
  <c r="T42" i="55"/>
  <c r="T43" i="55"/>
  <c r="T44" i="55"/>
  <c r="T46" i="55"/>
  <c r="T47" i="55"/>
  <c r="T48" i="55"/>
  <c r="T49" i="55"/>
  <c r="T50" i="55"/>
  <c r="T51" i="55"/>
  <c r="T53" i="55"/>
  <c r="T54" i="55"/>
  <c r="T55" i="55"/>
  <c r="T56" i="55"/>
  <c r="T57" i="55"/>
  <c r="T58" i="55"/>
  <c r="T60" i="55"/>
  <c r="T61" i="55"/>
  <c r="T62" i="55"/>
  <c r="T63" i="55"/>
  <c r="T64" i="55"/>
  <c r="T65" i="55"/>
  <c r="T67" i="55"/>
  <c r="T68" i="55"/>
  <c r="T69" i="55"/>
  <c r="T70" i="55"/>
  <c r="T71" i="55"/>
  <c r="T72" i="55"/>
  <c r="T10" i="55"/>
  <c r="P11" i="55"/>
  <c r="P12" i="55"/>
  <c r="P13" i="55"/>
  <c r="P14" i="55"/>
  <c r="P15" i="55"/>
  <c r="P16" i="55"/>
  <c r="P18" i="55"/>
  <c r="P19" i="55"/>
  <c r="P20" i="55"/>
  <c r="P21" i="55"/>
  <c r="P22" i="55"/>
  <c r="P23" i="55"/>
  <c r="P25" i="55"/>
  <c r="P26" i="55"/>
  <c r="P28" i="55"/>
  <c r="P29" i="55"/>
  <c r="P30" i="55"/>
  <c r="P33" i="55"/>
  <c r="P35" i="55"/>
  <c r="P37" i="55"/>
  <c r="P40" i="55"/>
  <c r="P42" i="55"/>
  <c r="P44" i="55"/>
  <c r="P47" i="55"/>
  <c r="P49" i="55"/>
  <c r="P51" i="55"/>
  <c r="P54" i="55"/>
  <c r="P56" i="55"/>
  <c r="P58" i="55"/>
  <c r="P61" i="55"/>
  <c r="P63" i="55"/>
  <c r="P65" i="55"/>
  <c r="P68" i="55"/>
  <c r="P70" i="55"/>
  <c r="P72" i="55"/>
  <c r="P10" i="55"/>
  <c r="O4" i="43"/>
  <c r="O5" i="43"/>
  <c r="O6" i="43"/>
  <c r="O7" i="43"/>
  <c r="O8" i="43"/>
  <c r="O9" i="43"/>
  <c r="O10" i="43"/>
  <c r="O11" i="43"/>
  <c r="O12" i="43"/>
  <c r="O13" i="43"/>
  <c r="O14" i="43"/>
  <c r="O15" i="43"/>
  <c r="O16" i="43"/>
  <c r="O17" i="43"/>
  <c r="O18" i="43"/>
  <c r="O19" i="43"/>
  <c r="O20" i="43"/>
  <c r="O21" i="43"/>
  <c r="O22" i="43"/>
  <c r="O23" i="43"/>
  <c r="O24" i="43"/>
  <c r="O25" i="43"/>
  <c r="O26" i="43"/>
  <c r="O27" i="43"/>
  <c r="O28" i="43"/>
  <c r="P178" i="32"/>
  <c r="P161" i="32"/>
  <c r="P179" i="32"/>
  <c r="R21" i="13"/>
  <c r="O4" i="31"/>
  <c r="R2037" i="16"/>
  <c r="O4" i="56"/>
  <c r="O5" i="56"/>
  <c r="O6" i="56"/>
  <c r="O7" i="56"/>
  <c r="O8" i="56"/>
  <c r="O9" i="56"/>
  <c r="O10" i="56"/>
  <c r="O11" i="56"/>
  <c r="O12" i="56"/>
  <c r="O13" i="56"/>
  <c r="O14" i="56"/>
  <c r="O15" i="56"/>
  <c r="O16" i="56"/>
  <c r="O17" i="56"/>
  <c r="O18" i="56"/>
  <c r="O19" i="56"/>
  <c r="O20" i="56"/>
  <c r="O21" i="56"/>
  <c r="O22" i="56"/>
  <c r="O23" i="56"/>
  <c r="O24" i="56"/>
  <c r="O25" i="56"/>
  <c r="O26" i="56"/>
  <c r="O27" i="56"/>
  <c r="O28" i="56"/>
  <c r="O29" i="56"/>
  <c r="O3" i="56"/>
  <c r="O4" i="46"/>
  <c r="P177" i="32"/>
  <c r="P176" i="32"/>
  <c r="P113" i="32"/>
  <c r="U11" i="55"/>
  <c r="U12" i="55"/>
  <c r="U13" i="55"/>
  <c r="U14" i="55"/>
  <c r="U15" i="55"/>
  <c r="U16" i="55"/>
  <c r="U18" i="55"/>
  <c r="U19" i="55"/>
  <c r="U20" i="55"/>
  <c r="U21" i="55"/>
  <c r="U22" i="55"/>
  <c r="U23" i="55"/>
  <c r="U25" i="55"/>
  <c r="U26" i="55"/>
  <c r="U27" i="55"/>
  <c r="U28" i="55"/>
  <c r="U29" i="55"/>
  <c r="U30" i="55"/>
  <c r="U37" i="55" s="1"/>
  <c r="U44" i="55" s="1"/>
  <c r="U51" i="55" s="1"/>
  <c r="U58" i="55" s="1"/>
  <c r="U65" i="55" s="1"/>
  <c r="U72" i="55" s="1"/>
  <c r="U32" i="55"/>
  <c r="U33" i="55"/>
  <c r="U34" i="55"/>
  <c r="U35" i="55"/>
  <c r="U36" i="55"/>
  <c r="U39" i="55"/>
  <c r="U40" i="55"/>
  <c r="U41" i="55"/>
  <c r="U42" i="55"/>
  <c r="U43" i="55"/>
  <c r="U46" i="55"/>
  <c r="U47" i="55"/>
  <c r="U54" i="55" s="1"/>
  <c r="U61" i="55" s="1"/>
  <c r="U68" i="55" s="1"/>
  <c r="U48" i="55"/>
  <c r="U55" i="55" s="1"/>
  <c r="U62" i="55" s="1"/>
  <c r="U69" i="55" s="1"/>
  <c r="U49" i="55"/>
  <c r="U50" i="55"/>
  <c r="U53" i="55"/>
  <c r="U56" i="55"/>
  <c r="U57" i="55"/>
  <c r="U60" i="55"/>
  <c r="U63" i="55"/>
  <c r="U64" i="55"/>
  <c r="U67" i="55"/>
  <c r="U70" i="55"/>
  <c r="U71" i="55"/>
  <c r="U10" i="55"/>
  <c r="U17" i="55" s="1"/>
  <c r="U24" i="55" s="1"/>
  <c r="U31" i="55" s="1"/>
  <c r="U38" i="55" s="1"/>
  <c r="U45" i="55" s="1"/>
  <c r="U52" i="55" s="1"/>
  <c r="U59" i="55" s="1"/>
  <c r="U66" i="55" s="1"/>
  <c r="Q67" i="3"/>
  <c r="R67" i="3"/>
  <c r="R51" i="3"/>
  <c r="Q51" i="3"/>
  <c r="X226" i="35"/>
  <c r="X227" i="35" s="1"/>
  <c r="X228" i="35" s="1"/>
  <c r="X229" i="35" s="1"/>
  <c r="X230" i="35" s="1"/>
  <c r="X231" i="35" s="1"/>
  <c r="X232" i="35" s="1"/>
  <c r="X233" i="35" s="1"/>
  <c r="X225" i="35"/>
  <c r="X135" i="35"/>
  <c r="X136" i="35" s="1"/>
  <c r="X137" i="35" s="1"/>
  <c r="X138" i="35" s="1"/>
  <c r="X139" i="35" s="1"/>
  <c r="X140" i="35" s="1"/>
  <c r="X141" i="35" s="1"/>
  <c r="X63" i="35"/>
  <c r="X64" i="35" s="1"/>
  <c r="X65" i="35" s="1"/>
  <c r="X66" i="35" s="1"/>
  <c r="X67" i="35" s="1"/>
  <c r="X68" i="35" s="1"/>
  <c r="X69" i="35" s="1"/>
  <c r="X70" i="35" s="1"/>
  <c r="X71" i="35" s="1"/>
  <c r="X72" i="35" s="1"/>
  <c r="X73" i="35" s="1"/>
  <c r="X74" i="35" s="1"/>
  <c r="X75" i="35" s="1"/>
  <c r="X76" i="35" s="1"/>
  <c r="X77" i="35" s="1"/>
  <c r="X78" i="35" s="1"/>
  <c r="X79" i="35" s="1"/>
  <c r="X80" i="35" s="1"/>
  <c r="X81" i="35" s="1"/>
  <c r="X82" i="35" s="1"/>
  <c r="X83" i="35" s="1"/>
  <c r="X84" i="35" s="1"/>
  <c r="X85" i="35" s="1"/>
  <c r="X86" i="35" s="1"/>
  <c r="X87" i="35" s="1"/>
  <c r="X88" i="35" s="1"/>
  <c r="X89" i="35" s="1"/>
  <c r="X90" i="35" s="1"/>
  <c r="X91" i="35" s="1"/>
  <c r="X92" i="35" s="1"/>
  <c r="X93" i="35" s="1"/>
  <c r="X94" i="35" s="1"/>
  <c r="X95" i="35" s="1"/>
  <c r="X96" i="35" s="1"/>
  <c r="X97" i="35" s="1"/>
  <c r="X98" i="35" s="1"/>
  <c r="X99" i="35" s="1"/>
  <c r="X100" i="35" s="1"/>
  <c r="X101" i="35" s="1"/>
  <c r="X102" i="35" s="1"/>
  <c r="X103" i="35" s="1"/>
  <c r="X104" i="35" s="1"/>
  <c r="X105" i="35" s="1"/>
  <c r="X106" i="35" s="1"/>
  <c r="X107" i="35" s="1"/>
  <c r="X108" i="35" s="1"/>
  <c r="X109" i="35" s="1"/>
  <c r="X110" i="35" s="1"/>
  <c r="X111" i="35" s="1"/>
  <c r="X112" i="35" s="1"/>
  <c r="X113" i="35" s="1"/>
  <c r="X114" i="35" s="1"/>
  <c r="X115" i="35" s="1"/>
  <c r="X116" i="35" s="1"/>
  <c r="X117" i="35" s="1"/>
  <c r="X118" i="35" s="1"/>
  <c r="X119" i="35" s="1"/>
  <c r="X120" i="35" s="1"/>
  <c r="X121" i="35" s="1"/>
  <c r="X122" i="35" s="1"/>
  <c r="X123" i="35" s="1"/>
  <c r="X124" i="35" s="1"/>
  <c r="X125" i="35" s="1"/>
  <c r="X126" i="35" s="1"/>
  <c r="X127" i="35" s="1"/>
  <c r="X128" i="35" s="1"/>
  <c r="X129" i="35" s="1"/>
  <c r="X130" i="35" s="1"/>
  <c r="X131" i="35" s="1"/>
  <c r="X132" i="35" s="1"/>
  <c r="X133" i="35" s="1"/>
  <c r="X134" i="35" s="1"/>
  <c r="X3" i="35"/>
  <c r="X4" i="35" s="1"/>
  <c r="X5" i="35" s="1"/>
  <c r="X6" i="35" s="1"/>
  <c r="X7" i="35" s="1"/>
  <c r="X8" i="35" s="1"/>
  <c r="X9" i="35" s="1"/>
  <c r="X10" i="35" s="1"/>
  <c r="X11" i="35" s="1"/>
  <c r="X12" i="35" s="1"/>
  <c r="X13" i="35" s="1"/>
  <c r="X14" i="35" s="1"/>
  <c r="X15" i="35" s="1"/>
  <c r="X16" i="35" s="1"/>
  <c r="X17" i="35" s="1"/>
  <c r="X18" i="35" s="1"/>
  <c r="X19" i="35" s="1"/>
  <c r="X20" i="35" s="1"/>
  <c r="X21" i="35" s="1"/>
  <c r="X22" i="35" s="1"/>
  <c r="X23" i="35" s="1"/>
  <c r="X24" i="35" s="1"/>
  <c r="X25" i="35" s="1"/>
  <c r="X26" i="35" s="1"/>
  <c r="X27" i="35" s="1"/>
  <c r="X28" i="35" s="1"/>
  <c r="X29" i="35" s="1"/>
  <c r="X30" i="35" s="1"/>
  <c r="X31" i="35" s="1"/>
  <c r="X32" i="35" s="1"/>
  <c r="X33" i="35" s="1"/>
  <c r="X34" i="35" s="1"/>
  <c r="X35" i="35" s="1"/>
  <c r="X36" i="35" s="1"/>
  <c r="X37" i="35" s="1"/>
  <c r="X38" i="35" s="1"/>
  <c r="X39" i="35" s="1"/>
  <c r="X40" i="35" s="1"/>
  <c r="X41" i="35" s="1"/>
  <c r="X42" i="35" s="1"/>
  <c r="X43" i="35" s="1"/>
  <c r="X44" i="35" s="1"/>
  <c r="X45" i="35" s="1"/>
  <c r="X46" i="35" s="1"/>
  <c r="X47" i="35" s="1"/>
  <c r="X48" i="35" s="1"/>
  <c r="X49" i="35" s="1"/>
  <c r="X50" i="35" s="1"/>
  <c r="X51" i="35" s="1"/>
  <c r="X52" i="35" s="1"/>
  <c r="X53" i="35" s="1"/>
  <c r="X54" i="35" s="1"/>
  <c r="X55" i="35" s="1"/>
  <c r="X56" i="35" s="1"/>
  <c r="X57" i="35" s="1"/>
  <c r="X58" i="35" s="1"/>
  <c r="X59" i="35" s="1"/>
  <c r="X60" i="35" s="1"/>
  <c r="X61" i="35" s="1"/>
  <c r="X62" i="35" s="1"/>
  <c r="N3" i="35"/>
  <c r="N9" i="35"/>
  <c r="R218" i="13"/>
  <c r="R217" i="13"/>
  <c r="P170" i="32"/>
  <c r="P110" i="32"/>
  <c r="O23" i="31"/>
  <c r="N151" i="35"/>
  <c r="P149" i="32"/>
  <c r="P148" i="32"/>
  <c r="P147" i="32"/>
  <c r="O7" i="31"/>
  <c r="Q114" i="4"/>
  <c r="Q113" i="4"/>
  <c r="Q112" i="4"/>
  <c r="Q110" i="4"/>
  <c r="O10" i="55" l="1"/>
  <c r="P17" i="55"/>
  <c r="O11" i="55"/>
  <c r="O12" i="55" s="1"/>
  <c r="O13" i="55" s="1"/>
  <c r="O14" i="55" s="1"/>
  <c r="O15" i="55" s="1"/>
  <c r="O16" i="55" s="1"/>
  <c r="T17" i="55"/>
  <c r="P27" i="55"/>
  <c r="P32" i="55"/>
  <c r="P36" i="55"/>
  <c r="P153" i="32"/>
  <c r="T24" i="55" l="1"/>
  <c r="T31" i="55" s="1"/>
  <c r="T38" i="55" s="1"/>
  <c r="T45" i="55" s="1"/>
  <c r="T52" i="55" s="1"/>
  <c r="T59" i="55" s="1"/>
  <c r="T66" i="55" s="1"/>
  <c r="Y3" i="55" a="1"/>
  <c r="Y3" i="55" s="1"/>
  <c r="O17" i="55"/>
  <c r="O18" i="55" s="1"/>
  <c r="O19" i="55" s="1"/>
  <c r="O20" i="55" s="1"/>
  <c r="O21" i="55" s="1"/>
  <c r="O22" i="55" s="1"/>
  <c r="O23" i="55" s="1"/>
  <c r="P24" i="55"/>
  <c r="Z136" i="11"/>
  <c r="P34" i="55"/>
  <c r="P39" i="55"/>
  <c r="P43" i="55"/>
  <c r="O3" i="31"/>
  <c r="N187" i="35"/>
  <c r="Z9" i="11"/>
  <c r="Z11" i="11"/>
  <c r="Z13" i="11"/>
  <c r="Z18" i="11"/>
  <c r="Z19" i="11"/>
  <c r="Z20" i="11"/>
  <c r="Z21" i="11"/>
  <c r="Z22" i="11"/>
  <c r="Z23" i="11"/>
  <c r="Z24" i="11"/>
  <c r="Z26" i="11"/>
  <c r="Z28" i="11"/>
  <c r="Z32" i="11"/>
  <c r="Z38" i="11"/>
  <c r="Z41" i="11"/>
  <c r="Z65" i="11"/>
  <c r="Z69" i="11"/>
  <c r="Z70" i="11"/>
  <c r="Z77" i="11"/>
  <c r="Z78" i="11"/>
  <c r="Z79" i="11"/>
  <c r="Z82" i="11"/>
  <c r="Z83" i="11"/>
  <c r="Z86" i="11"/>
  <c r="Z89" i="11"/>
  <c r="Z90" i="11"/>
  <c r="Z92" i="11"/>
  <c r="Z97" i="11"/>
  <c r="Z98" i="11"/>
  <c r="Z99" i="11"/>
  <c r="Z101" i="11"/>
  <c r="Z102" i="11"/>
  <c r="Z103" i="11"/>
  <c r="Z104" i="11"/>
  <c r="Z105" i="11"/>
  <c r="Z106" i="11"/>
  <c r="Z5" i="11"/>
  <c r="Z7" i="11"/>
  <c r="Z8" i="11"/>
  <c r="Z10" i="11"/>
  <c r="Z12" i="11"/>
  <c r="Z14" i="11"/>
  <c r="Z15" i="11"/>
  <c r="Z16" i="11"/>
  <c r="Z17" i="11"/>
  <c r="Z25" i="11"/>
  <c r="Z27" i="11"/>
  <c r="Z29" i="11"/>
  <c r="Z30" i="11"/>
  <c r="Z31" i="11"/>
  <c r="Z33" i="11"/>
  <c r="Z34" i="11"/>
  <c r="Z35" i="11"/>
  <c r="Z36" i="11"/>
  <c r="Z37" i="11"/>
  <c r="Z39" i="11"/>
  <c r="Z40" i="11"/>
  <c r="Z71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6" i="11"/>
  <c r="Z67" i="11"/>
  <c r="Z68" i="11"/>
  <c r="Z72" i="11"/>
  <c r="Z73" i="11"/>
  <c r="Z74" i="11"/>
  <c r="Z75" i="11"/>
  <c r="Z76" i="11"/>
  <c r="Z80" i="11"/>
  <c r="Z81" i="11"/>
  <c r="Z84" i="11"/>
  <c r="Z85" i="11"/>
  <c r="Z87" i="11"/>
  <c r="Z88" i="11"/>
  <c r="Z91" i="11"/>
  <c r="Z93" i="11"/>
  <c r="Z94" i="11"/>
  <c r="Z95" i="11"/>
  <c r="Z96" i="11"/>
  <c r="Z100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42" i="11"/>
  <c r="Z43" i="11"/>
  <c r="Z44" i="11"/>
  <c r="Z45" i="11"/>
  <c r="Z46" i="11"/>
  <c r="Z47" i="11"/>
  <c r="Z48" i="11"/>
  <c r="Z49" i="11"/>
  <c r="Z50" i="11"/>
  <c r="Z51" i="11"/>
  <c r="Z52" i="11"/>
  <c r="Z6" i="11"/>
  <c r="O24" i="55" l="1"/>
  <c r="P31" i="55"/>
  <c r="O25" i="55"/>
  <c r="O26" i="55" s="1"/>
  <c r="O27" i="55" s="1"/>
  <c r="O28" i="55" s="1"/>
  <c r="O29" i="55" s="1"/>
  <c r="O30" i="55" s="1"/>
  <c r="P41" i="55"/>
  <c r="P46" i="55"/>
  <c r="P50" i="55"/>
  <c r="N226" i="35"/>
  <c r="N227" i="35"/>
  <c r="N228" i="35"/>
  <c r="N229" i="35"/>
  <c r="N230" i="35"/>
  <c r="N231" i="35"/>
  <c r="N232" i="35"/>
  <c r="N233" i="35"/>
  <c r="N199" i="35"/>
  <c r="N200" i="35" s="1"/>
  <c r="N201" i="35" s="1"/>
  <c r="N202" i="35" s="1"/>
  <c r="N203" i="35" s="1"/>
  <c r="N204" i="35" s="1"/>
  <c r="N205" i="35" s="1"/>
  <c r="N206" i="35" s="1"/>
  <c r="N207" i="35" s="1"/>
  <c r="N208" i="35" s="1"/>
  <c r="N209" i="35" s="1"/>
  <c r="N210" i="35" s="1"/>
  <c r="N211" i="35" s="1"/>
  <c r="N212" i="35" s="1"/>
  <c r="N213" i="35" s="1"/>
  <c r="N214" i="35" s="1"/>
  <c r="N215" i="35" s="1"/>
  <c r="N216" i="35" s="1"/>
  <c r="N217" i="35" s="1"/>
  <c r="N218" i="35" s="1"/>
  <c r="N219" i="35" s="1"/>
  <c r="N220" i="35" s="1"/>
  <c r="N221" i="35" s="1"/>
  <c r="N222" i="35" s="1"/>
  <c r="N223" i="35" s="1"/>
  <c r="N224" i="35" s="1"/>
  <c r="N225" i="35" s="1"/>
  <c r="N190" i="35"/>
  <c r="N191" i="35"/>
  <c r="N192" i="35"/>
  <c r="N193" i="35"/>
  <c r="N194" i="35"/>
  <c r="N195" i="35"/>
  <c r="N196" i="35"/>
  <c r="N197" i="35"/>
  <c r="N198" i="35"/>
  <c r="N135" i="35"/>
  <c r="N136" i="35"/>
  <c r="N137" i="35"/>
  <c r="N138" i="35"/>
  <c r="N139" i="35"/>
  <c r="N140" i="35"/>
  <c r="N141" i="35"/>
  <c r="N143" i="35"/>
  <c r="N144" i="35"/>
  <c r="N145" i="35"/>
  <c r="N146" i="35"/>
  <c r="N147" i="35"/>
  <c r="N148" i="35"/>
  <c r="N149" i="35"/>
  <c r="N150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8" i="35"/>
  <c r="N189" i="35"/>
  <c r="N69" i="35"/>
  <c r="N70" i="35" s="1"/>
  <c r="N71" i="35" s="1"/>
  <c r="N72" i="35" s="1"/>
  <c r="N73" i="35" s="1"/>
  <c r="N74" i="35" s="1"/>
  <c r="N75" i="35"/>
  <c r="N76" i="35" s="1"/>
  <c r="N77" i="35" s="1"/>
  <c r="N78" i="35" s="1"/>
  <c r="N79" i="35" s="1"/>
  <c r="N80" i="35" s="1"/>
  <c r="N81" i="35"/>
  <c r="N82" i="35" s="1"/>
  <c r="N83" i="35" s="1"/>
  <c r="N84" i="35" s="1"/>
  <c r="N85" i="35" s="1"/>
  <c r="N86" i="35" s="1"/>
  <c r="N87" i="35"/>
  <c r="N88" i="35" s="1"/>
  <c r="N89" i="35" s="1"/>
  <c r="N90" i="35" s="1"/>
  <c r="N91" i="35" s="1"/>
  <c r="N92" i="35" s="1"/>
  <c r="N93" i="35"/>
  <c r="N94" i="35" s="1"/>
  <c r="N95" i="35" s="1"/>
  <c r="N96" i="35" s="1"/>
  <c r="N97" i="35" s="1"/>
  <c r="N98" i="35" s="1"/>
  <c r="N99" i="35"/>
  <c r="N100" i="35" s="1"/>
  <c r="N101" i="35" s="1"/>
  <c r="N102" i="35" s="1"/>
  <c r="N103" i="35" s="1"/>
  <c r="N104" i="35" s="1"/>
  <c r="N105" i="35"/>
  <c r="N106" i="35" s="1"/>
  <c r="N107" i="35" s="1"/>
  <c r="N108" i="35" s="1"/>
  <c r="N109" i="35" s="1"/>
  <c r="N110" i="35" s="1"/>
  <c r="N111" i="35"/>
  <c r="N112" i="35" s="1"/>
  <c r="N113" i="35" s="1"/>
  <c r="N114" i="35" s="1"/>
  <c r="N115" i="35" s="1"/>
  <c r="N116" i="35" s="1"/>
  <c r="N117" i="35"/>
  <c r="N118" i="35" s="1"/>
  <c r="N119" i="35" s="1"/>
  <c r="N120" i="35" s="1"/>
  <c r="N121" i="35" s="1"/>
  <c r="N122" i="35" s="1"/>
  <c r="N123" i="35"/>
  <c r="N124" i="35" s="1"/>
  <c r="N125" i="35" s="1"/>
  <c r="N126" i="35" s="1"/>
  <c r="N127" i="35" s="1"/>
  <c r="N128" i="35" s="1"/>
  <c r="N129" i="35"/>
  <c r="N130" i="35" s="1"/>
  <c r="N131" i="35" s="1"/>
  <c r="N132" i="35" s="1"/>
  <c r="N133" i="35" s="1"/>
  <c r="N134" i="35" s="1"/>
  <c r="N10" i="35"/>
  <c r="N11" i="35" s="1"/>
  <c r="N12" i="35" s="1"/>
  <c r="N13" i="35" s="1"/>
  <c r="N14" i="35" s="1"/>
  <c r="N15" i="35"/>
  <c r="N16" i="35" s="1"/>
  <c r="N17" i="35" s="1"/>
  <c r="N18" i="35" s="1"/>
  <c r="N19" i="35" s="1"/>
  <c r="N20" i="35" s="1"/>
  <c r="N21" i="35"/>
  <c r="N22" i="35" s="1"/>
  <c r="N23" i="35" s="1"/>
  <c r="N24" i="35" s="1"/>
  <c r="N25" i="35" s="1"/>
  <c r="N26" i="35" s="1"/>
  <c r="N27" i="35"/>
  <c r="N28" i="35" s="1"/>
  <c r="N29" i="35" s="1"/>
  <c r="N30" i="35" s="1"/>
  <c r="N31" i="35" s="1"/>
  <c r="N32" i="35" s="1"/>
  <c r="N33" i="35"/>
  <c r="N34" i="35" s="1"/>
  <c r="N35" i="35" s="1"/>
  <c r="N36" i="35" s="1"/>
  <c r="N37" i="35" s="1"/>
  <c r="N38" i="35" s="1"/>
  <c r="N39" i="35"/>
  <c r="N40" i="35" s="1"/>
  <c r="N41" i="35" s="1"/>
  <c r="N42" i="35" s="1"/>
  <c r="N43" i="35" s="1"/>
  <c r="N44" i="35" s="1"/>
  <c r="N45" i="35"/>
  <c r="N46" i="35" s="1"/>
  <c r="N47" i="35" s="1"/>
  <c r="N48" i="35" s="1"/>
  <c r="N49" i="35" s="1"/>
  <c r="N50" i="35" s="1"/>
  <c r="N51" i="35"/>
  <c r="N52" i="35" s="1"/>
  <c r="N53" i="35" s="1"/>
  <c r="N54" i="35" s="1"/>
  <c r="N55" i="35" s="1"/>
  <c r="N56" i="35" s="1"/>
  <c r="N57" i="35"/>
  <c r="N58" i="35" s="1"/>
  <c r="N59" i="35" s="1"/>
  <c r="N60" i="35" s="1"/>
  <c r="N61" i="35" s="1"/>
  <c r="N62" i="35" s="1"/>
  <c r="N63" i="35"/>
  <c r="N64" i="35" s="1"/>
  <c r="N65" i="35" s="1"/>
  <c r="N66" i="35" s="1"/>
  <c r="N67" i="35" s="1"/>
  <c r="N68" i="35" s="1"/>
  <c r="N4" i="35"/>
  <c r="N5" i="35" s="1"/>
  <c r="N6" i="35" s="1"/>
  <c r="N7" i="35" s="1"/>
  <c r="N8" i="35" s="1"/>
  <c r="P182" i="32"/>
  <c r="P181" i="32"/>
  <c r="P114" i="32"/>
  <c r="P175" i="32"/>
  <c r="P174" i="32"/>
  <c r="P173" i="32"/>
  <c r="P172" i="32"/>
  <c r="P112" i="32"/>
  <c r="P171" i="32"/>
  <c r="P111" i="32"/>
  <c r="P157" i="32"/>
  <c r="P156" i="32"/>
  <c r="P108" i="32"/>
  <c r="P154" i="32"/>
  <c r="P155" i="32"/>
  <c r="P107" i="32"/>
  <c r="P152" i="32"/>
  <c r="P151" i="32"/>
  <c r="P150" i="32"/>
  <c r="P105" i="32"/>
  <c r="R20" i="13"/>
  <c r="P184" i="32"/>
  <c r="P183" i="32"/>
  <c r="P115" i="32"/>
  <c r="P169" i="32"/>
  <c r="P168" i="32"/>
  <c r="P166" i="32"/>
  <c r="P167" i="32"/>
  <c r="P109" i="32"/>
  <c r="P164" i="32"/>
  <c r="P165" i="32"/>
  <c r="P162" i="32"/>
  <c r="P163" i="32"/>
  <c r="R7" i="13"/>
  <c r="P160" i="32"/>
  <c r="P159" i="32"/>
  <c r="P158" i="32"/>
  <c r="P7" i="32"/>
  <c r="P4" i="32"/>
  <c r="P3" i="32"/>
  <c r="P137" i="32"/>
  <c r="P138" i="32"/>
  <c r="O3" i="55"/>
  <c r="O4" i="55" s="1"/>
  <c r="O5" i="55" s="1"/>
  <c r="O6" i="55" s="1"/>
  <c r="O7" i="55" s="1"/>
  <c r="O8" i="55" s="1"/>
  <c r="O9" i="55" s="1"/>
  <c r="P188" i="32"/>
  <c r="P187" i="32"/>
  <c r="P186" i="32"/>
  <c r="P185" i="32"/>
  <c r="P116" i="32"/>
  <c r="P132" i="32"/>
  <c r="P131" i="32"/>
  <c r="P129" i="32"/>
  <c r="P128" i="32"/>
  <c r="P127" i="32"/>
  <c r="P126" i="32"/>
  <c r="P125" i="32"/>
  <c r="P134" i="32"/>
  <c r="P133" i="32"/>
  <c r="P124" i="32"/>
  <c r="P123" i="32"/>
  <c r="P122" i="32"/>
  <c r="P121" i="32"/>
  <c r="P120" i="32"/>
  <c r="P119" i="32"/>
  <c r="P118" i="32"/>
  <c r="P117" i="32"/>
  <c r="P104" i="32"/>
  <c r="P141" i="32"/>
  <c r="P142" i="32"/>
  <c r="P143" i="32"/>
  <c r="P140" i="32"/>
  <c r="P146" i="32"/>
  <c r="P145" i="32"/>
  <c r="P144" i="32"/>
  <c r="P139" i="32"/>
  <c r="P136" i="32"/>
  <c r="P135" i="32"/>
  <c r="P103" i="32"/>
  <c r="O55" i="31"/>
  <c r="O56" i="31"/>
  <c r="O57" i="31"/>
  <c r="O53" i="31"/>
  <c r="O54" i="31"/>
  <c r="O51" i="31"/>
  <c r="O52" i="31"/>
  <c r="O45" i="31"/>
  <c r="O46" i="31"/>
  <c r="O47" i="31"/>
  <c r="O48" i="31"/>
  <c r="O49" i="31"/>
  <c r="O50" i="31"/>
  <c r="O39" i="31"/>
  <c r="O40" i="31"/>
  <c r="O41" i="31"/>
  <c r="O42" i="31"/>
  <c r="O43" i="31"/>
  <c r="O44" i="31"/>
  <c r="O36" i="31"/>
  <c r="O37" i="31"/>
  <c r="O38" i="31"/>
  <c r="O35" i="31"/>
  <c r="O34" i="31"/>
  <c r="O33" i="31"/>
  <c r="O32" i="31"/>
  <c r="O30" i="31"/>
  <c r="O29" i="31"/>
  <c r="O27" i="31"/>
  <c r="O31" i="31"/>
  <c r="O28" i="31"/>
  <c r="O26" i="31"/>
  <c r="O25" i="31"/>
  <c r="O24" i="31"/>
  <c r="O22" i="31"/>
  <c r="O21" i="31"/>
  <c r="O20" i="31"/>
  <c r="O19" i="31"/>
  <c r="O18" i="31"/>
  <c r="O17" i="31"/>
  <c r="O16" i="31"/>
  <c r="O15" i="31"/>
  <c r="O14" i="31"/>
  <c r="O13" i="31"/>
  <c r="O12" i="31"/>
  <c r="O11" i="31"/>
  <c r="O10" i="31"/>
  <c r="O9" i="31"/>
  <c r="O8" i="31"/>
  <c r="O6" i="31"/>
  <c r="O5" i="31"/>
  <c r="R30" i="54"/>
  <c r="R216" i="13"/>
  <c r="R215" i="13"/>
  <c r="R214" i="13"/>
  <c r="N317" i="44"/>
  <c r="N318" i="44" s="1"/>
  <c r="N319" i="44" s="1"/>
  <c r="N320" i="44" s="1"/>
  <c r="N321" i="44" s="1"/>
  <c r="N322" i="44" s="1"/>
  <c r="N323" i="44" s="1"/>
  <c r="N324" i="44" s="1"/>
  <c r="N325" i="44" s="1"/>
  <c r="R50" i="3"/>
  <c r="Q50" i="3"/>
  <c r="N196" i="19"/>
  <c r="N197" i="19"/>
  <c r="N198" i="19"/>
  <c r="N199" i="19"/>
  <c r="N200" i="19"/>
  <c r="N201" i="19"/>
  <c r="N202" i="19"/>
  <c r="N203" i="19"/>
  <c r="N204" i="19"/>
  <c r="N205" i="19"/>
  <c r="N206" i="19"/>
  <c r="N207" i="19"/>
  <c r="N208" i="19"/>
  <c r="N209" i="19"/>
  <c r="N210" i="19"/>
  <c r="N211" i="19"/>
  <c r="N212" i="19"/>
  <c r="N213" i="19"/>
  <c r="N214" i="19"/>
  <c r="N215" i="19"/>
  <c r="N216" i="19"/>
  <c r="N217" i="19"/>
  <c r="N218" i="19"/>
  <c r="N219" i="19"/>
  <c r="N220" i="19"/>
  <c r="N221" i="19"/>
  <c r="N222" i="19"/>
  <c r="N223" i="19"/>
  <c r="N224" i="19"/>
  <c r="N225" i="19"/>
  <c r="N226" i="19"/>
  <c r="N227" i="19"/>
  <c r="N228" i="19"/>
  <c r="N229" i="19"/>
  <c r="N230" i="19"/>
  <c r="N231" i="19"/>
  <c r="N232" i="19"/>
  <c r="N233" i="19"/>
  <c r="N234" i="19"/>
  <c r="N235" i="19"/>
  <c r="N236" i="19"/>
  <c r="N237" i="19"/>
  <c r="N238" i="19"/>
  <c r="N239" i="19"/>
  <c r="N240" i="19"/>
  <c r="N241" i="19"/>
  <c r="N242" i="19"/>
  <c r="N243" i="19"/>
  <c r="N244" i="19"/>
  <c r="N245" i="19"/>
  <c r="N246" i="19"/>
  <c r="N247" i="19"/>
  <c r="N248" i="19"/>
  <c r="N249" i="19"/>
  <c r="N250" i="19"/>
  <c r="N251" i="19"/>
  <c r="N252" i="19"/>
  <c r="N253" i="19"/>
  <c r="N254" i="19"/>
  <c r="N255" i="19"/>
  <c r="N256" i="19"/>
  <c r="N257" i="19"/>
  <c r="N258" i="19"/>
  <c r="N259" i="19"/>
  <c r="N260" i="19"/>
  <c r="N261" i="19"/>
  <c r="N262" i="19"/>
  <c r="N263" i="19"/>
  <c r="N264" i="19"/>
  <c r="N265" i="19"/>
  <c r="N266" i="19"/>
  <c r="N267" i="19"/>
  <c r="N268" i="19"/>
  <c r="N269" i="19"/>
  <c r="N270" i="19"/>
  <c r="N271" i="19"/>
  <c r="N272" i="19"/>
  <c r="N273" i="19"/>
  <c r="N274" i="19"/>
  <c r="N275" i="19"/>
  <c r="N276" i="19"/>
  <c r="N277" i="19"/>
  <c r="N278" i="19"/>
  <c r="N279" i="19"/>
  <c r="N280" i="19"/>
  <c r="N281" i="19"/>
  <c r="N282" i="19"/>
  <c r="N283" i="19"/>
  <c r="N284" i="19"/>
  <c r="N285" i="19"/>
  <c r="N286" i="19"/>
  <c r="N287" i="19"/>
  <c r="N288" i="19"/>
  <c r="N289" i="19"/>
  <c r="N290" i="19"/>
  <c r="N291" i="19"/>
  <c r="N292" i="19"/>
  <c r="N293" i="19"/>
  <c r="N294" i="19"/>
  <c r="N295" i="19"/>
  <c r="N296" i="19"/>
  <c r="N297" i="19"/>
  <c r="N298" i="19"/>
  <c r="N299" i="19"/>
  <c r="N300" i="19"/>
  <c r="N301" i="19"/>
  <c r="N302" i="19"/>
  <c r="N303" i="19"/>
  <c r="N304" i="19"/>
  <c r="N305" i="19"/>
  <c r="N306" i="19"/>
  <c r="N307" i="19"/>
  <c r="N308" i="19"/>
  <c r="N309" i="19"/>
  <c r="N310" i="19"/>
  <c r="N311" i="19"/>
  <c r="N312" i="19"/>
  <c r="N313" i="19"/>
  <c r="N314" i="19"/>
  <c r="N315" i="19"/>
  <c r="N316" i="19"/>
  <c r="N317" i="19"/>
  <c r="N318" i="19"/>
  <c r="N319" i="19"/>
  <c r="N320" i="19"/>
  <c r="N321" i="19"/>
  <c r="N322" i="19"/>
  <c r="N323" i="19"/>
  <c r="N324" i="19"/>
  <c r="N325" i="19"/>
  <c r="N326" i="19"/>
  <c r="N327" i="19"/>
  <c r="N328" i="19"/>
  <c r="N329" i="19"/>
  <c r="N330" i="19"/>
  <c r="N331" i="19"/>
  <c r="N332" i="19"/>
  <c r="N333" i="19"/>
  <c r="N334" i="19"/>
  <c r="N335" i="19"/>
  <c r="N336" i="19"/>
  <c r="N337" i="19"/>
  <c r="N338" i="19"/>
  <c r="N339" i="19"/>
  <c r="N340" i="19"/>
  <c r="N341" i="19"/>
  <c r="N342" i="19"/>
  <c r="N343" i="19"/>
  <c r="N344" i="19"/>
  <c r="N345" i="19"/>
  <c r="N346" i="19"/>
  <c r="AB246" i="19"/>
  <c r="AB245" i="19"/>
  <c r="AB244" i="19"/>
  <c r="AB243" i="19"/>
  <c r="AB242" i="19"/>
  <c r="AB241" i="19"/>
  <c r="AB240" i="19"/>
  <c r="AB239" i="19"/>
  <c r="AB238" i="19"/>
  <c r="AB237" i="19"/>
  <c r="AB236" i="19"/>
  <c r="AB235" i="19"/>
  <c r="AB234" i="19"/>
  <c r="AB233" i="19"/>
  <c r="AB232" i="19"/>
  <c r="AB231" i="19"/>
  <c r="AB230" i="19"/>
  <c r="AB229" i="19"/>
  <c r="AB228" i="19"/>
  <c r="AB227" i="19"/>
  <c r="AB226" i="19"/>
  <c r="AB225" i="19"/>
  <c r="AB224" i="19"/>
  <c r="AB223" i="19"/>
  <c r="AB222" i="19"/>
  <c r="AB220" i="19"/>
  <c r="AB219" i="19"/>
  <c r="AB218" i="19"/>
  <c r="AB217" i="19"/>
  <c r="AB216" i="19"/>
  <c r="AB215" i="19"/>
  <c r="AB214" i="19"/>
  <c r="AB213" i="19"/>
  <c r="AB212" i="19"/>
  <c r="AB211" i="19"/>
  <c r="AB210" i="19"/>
  <c r="AB209" i="19"/>
  <c r="AB208" i="19"/>
  <c r="AB207" i="19"/>
  <c r="AB206" i="19"/>
  <c r="AB205" i="19"/>
  <c r="AB204" i="19"/>
  <c r="AB203" i="19"/>
  <c r="AB202" i="19"/>
  <c r="AB201" i="19"/>
  <c r="AB200" i="19"/>
  <c r="AB199" i="19"/>
  <c r="AB198" i="19"/>
  <c r="AB197" i="19"/>
  <c r="AB196" i="19"/>
  <c r="AB195" i="19"/>
  <c r="AB194" i="19"/>
  <c r="AB193" i="19"/>
  <c r="AA195" i="19"/>
  <c r="AA194" i="19"/>
  <c r="AA193" i="19"/>
  <c r="AC148" i="13"/>
  <c r="W68" i="40"/>
  <c r="AA346" i="19"/>
  <c r="AB346" i="19"/>
  <c r="AA189" i="19"/>
  <c r="AA190" i="19"/>
  <c r="AA191" i="19"/>
  <c r="AA192" i="19"/>
  <c r="AC147" i="13"/>
  <c r="W63" i="40"/>
  <c r="X38" i="28"/>
  <c r="W22" i="40"/>
  <c r="W23" i="40"/>
  <c r="AC23" i="40"/>
  <c r="W24" i="40"/>
  <c r="W25" i="40"/>
  <c r="W26" i="40"/>
  <c r="AC26" i="40"/>
  <c r="W27" i="40"/>
  <c r="W28" i="40"/>
  <c r="W29" i="40"/>
  <c r="W30" i="40"/>
  <c r="W31" i="40"/>
  <c r="W32" i="40"/>
  <c r="W33" i="40"/>
  <c r="W34" i="40"/>
  <c r="W35" i="40"/>
  <c r="W37" i="40"/>
  <c r="W38" i="40"/>
  <c r="W39" i="40"/>
  <c r="W40" i="40"/>
  <c r="W41" i="40"/>
  <c r="AC41" i="40"/>
  <c r="W42" i="40"/>
  <c r="W43" i="40"/>
  <c r="W44" i="40"/>
  <c r="AB188" i="19"/>
  <c r="AA188" i="19"/>
  <c r="AB187" i="19"/>
  <c r="AA187" i="19"/>
  <c r="AB186" i="19"/>
  <c r="AA186" i="19"/>
  <c r="AB185" i="19"/>
  <c r="AA185" i="19"/>
  <c r="AC143" i="13"/>
  <c r="AC144" i="13"/>
  <c r="AC145" i="13"/>
  <c r="AC146" i="13"/>
  <c r="AB184" i="19"/>
  <c r="AA184" i="19"/>
  <c r="AB183" i="19"/>
  <c r="AA183" i="19"/>
  <c r="AB182" i="19"/>
  <c r="AA182" i="19"/>
  <c r="AB181" i="19"/>
  <c r="AA181" i="19"/>
  <c r="AB180" i="19"/>
  <c r="AA180" i="19"/>
  <c r="AB179" i="19"/>
  <c r="AA179" i="19"/>
  <c r="AB178" i="19"/>
  <c r="AA178" i="19"/>
  <c r="AB177" i="19"/>
  <c r="AA177" i="19"/>
  <c r="AC140" i="13"/>
  <c r="AC141" i="13"/>
  <c r="AC142" i="13"/>
  <c r="AA67" i="19"/>
  <c r="AB67" i="19"/>
  <c r="AA68" i="19"/>
  <c r="AB68" i="19"/>
  <c r="AA69" i="19"/>
  <c r="AB69" i="19"/>
  <c r="AA70" i="19"/>
  <c r="AB70" i="19"/>
  <c r="AA71" i="19"/>
  <c r="AB71" i="19"/>
  <c r="AA72" i="19"/>
  <c r="AB72" i="19"/>
  <c r="AA73" i="19"/>
  <c r="AB73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AA77" i="19"/>
  <c r="AB77" i="19"/>
  <c r="AA78" i="19"/>
  <c r="AB78" i="19"/>
  <c r="AA79" i="19"/>
  <c r="AB79" i="19"/>
  <c r="AA80" i="19"/>
  <c r="AB80" i="19"/>
  <c r="AA81" i="19"/>
  <c r="AB81" i="19"/>
  <c r="AA82" i="19"/>
  <c r="AB82" i="19"/>
  <c r="AA83" i="19"/>
  <c r="AB83" i="19"/>
  <c r="AA84" i="19"/>
  <c r="AB84" i="19"/>
  <c r="AA85" i="19"/>
  <c r="AB85" i="19"/>
  <c r="AA86" i="19"/>
  <c r="AB86" i="19"/>
  <c r="AA87" i="19"/>
  <c r="AB87" i="19"/>
  <c r="AA88" i="19"/>
  <c r="AB88" i="19"/>
  <c r="AA89" i="19"/>
  <c r="AB89" i="19"/>
  <c r="AA93" i="19"/>
  <c r="AB93" i="19"/>
  <c r="AA94" i="19"/>
  <c r="AB94" i="19"/>
  <c r="AA95" i="19"/>
  <c r="AB95" i="19"/>
  <c r="AA96" i="19"/>
  <c r="AB96" i="19"/>
  <c r="AA97" i="19"/>
  <c r="AB97" i="19"/>
  <c r="AA98" i="19"/>
  <c r="AB98" i="19"/>
  <c r="AA99" i="19"/>
  <c r="AB99" i="19"/>
  <c r="AA100" i="19"/>
  <c r="AB100" i="19"/>
  <c r="AA101" i="19"/>
  <c r="AB101" i="19"/>
  <c r="AA102" i="19"/>
  <c r="AB102" i="19"/>
  <c r="AA103" i="19"/>
  <c r="AB103" i="19"/>
  <c r="AA104" i="19"/>
  <c r="AB104" i="19"/>
  <c r="AA105" i="19"/>
  <c r="AB105" i="19"/>
  <c r="AB90" i="19"/>
  <c r="AA90" i="19"/>
  <c r="AB74" i="19"/>
  <c r="AA76" i="19"/>
  <c r="AA75" i="19"/>
  <c r="AA7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B3" i="19"/>
  <c r="AA197" i="19"/>
  <c r="AA196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AA127" i="19"/>
  <c r="AA126" i="19"/>
  <c r="AA125" i="19"/>
  <c r="AA124" i="19"/>
  <c r="AA123" i="19"/>
  <c r="AA122" i="19"/>
  <c r="AA121" i="19"/>
  <c r="AA120" i="19"/>
  <c r="AA119" i="19"/>
  <c r="AA118" i="19"/>
  <c r="AA117" i="19"/>
  <c r="AA116" i="19"/>
  <c r="AA115" i="19"/>
  <c r="AA114" i="19"/>
  <c r="AA113" i="19"/>
  <c r="AA112" i="19"/>
  <c r="AA111" i="19"/>
  <c r="AA110" i="19"/>
  <c r="AA66" i="19"/>
  <c r="AA65" i="19"/>
  <c r="AA64" i="19"/>
  <c r="AA63" i="19"/>
  <c r="AA62" i="19"/>
  <c r="AA61" i="19"/>
  <c r="AA60" i="19"/>
  <c r="AA59" i="19"/>
  <c r="AA58" i="19"/>
  <c r="AA57" i="19"/>
  <c r="AA56" i="19"/>
  <c r="AA55" i="19"/>
  <c r="AA54" i="19"/>
  <c r="AA53" i="19"/>
  <c r="AA52" i="19"/>
  <c r="AA51" i="19"/>
  <c r="AA50" i="19"/>
  <c r="AA49" i="19"/>
  <c r="AA48" i="19"/>
  <c r="AA47" i="19"/>
  <c r="AA46" i="19"/>
  <c r="AA45" i="19"/>
  <c r="AA44" i="19"/>
  <c r="AA43" i="19"/>
  <c r="AA42" i="19"/>
  <c r="AA41" i="19"/>
  <c r="AA40" i="19"/>
  <c r="AA39" i="19"/>
  <c r="AA38" i="19"/>
  <c r="AA37" i="19"/>
  <c r="AA36" i="19"/>
  <c r="AA35" i="19"/>
  <c r="AA34" i="19"/>
  <c r="AA33" i="19"/>
  <c r="AA32" i="19"/>
  <c r="AA31" i="19"/>
  <c r="AA30" i="19"/>
  <c r="AA29" i="19"/>
  <c r="AA28" i="19"/>
  <c r="AA27" i="19"/>
  <c r="AA26" i="19"/>
  <c r="AA25" i="19"/>
  <c r="AA24" i="19"/>
  <c r="AA23" i="19"/>
  <c r="AA22" i="19"/>
  <c r="AA21" i="19"/>
  <c r="AA20" i="19"/>
  <c r="AA19" i="19"/>
  <c r="AA18" i="19"/>
  <c r="AA17" i="19"/>
  <c r="AA16" i="19"/>
  <c r="AA15" i="19"/>
  <c r="AA14" i="19"/>
  <c r="AA13" i="19"/>
  <c r="AA12" i="19"/>
  <c r="AA11" i="19"/>
  <c r="AA10" i="19"/>
  <c r="AA9" i="19"/>
  <c r="AA8" i="19"/>
  <c r="AA7" i="19"/>
  <c r="AA6" i="19"/>
  <c r="AA5" i="19"/>
  <c r="AA4" i="19"/>
  <c r="AA3" i="19"/>
  <c r="AB333" i="19"/>
  <c r="AB332" i="19"/>
  <c r="AB327" i="19"/>
  <c r="AB326" i="19"/>
  <c r="AB325" i="19"/>
  <c r="AB324" i="19"/>
  <c r="AB323" i="19"/>
  <c r="AB331" i="19"/>
  <c r="AB330" i="19"/>
  <c r="AB322" i="19"/>
  <c r="AB321" i="19"/>
  <c r="AB316" i="19"/>
  <c r="AB315" i="19"/>
  <c r="AB314" i="19"/>
  <c r="AB313" i="19"/>
  <c r="AB312" i="19"/>
  <c r="AB320" i="19"/>
  <c r="AB319" i="19"/>
  <c r="AB311" i="19"/>
  <c r="AB310" i="19"/>
  <c r="AB309" i="19"/>
  <c r="AB308" i="19"/>
  <c r="AB304" i="19"/>
  <c r="AB303" i="19"/>
  <c r="AB302" i="19"/>
  <c r="AB301" i="19"/>
  <c r="AB300" i="19"/>
  <c r="AB306" i="19"/>
  <c r="AB299" i="19"/>
  <c r="AB298" i="19"/>
  <c r="AB297" i="19"/>
  <c r="AB296" i="19"/>
  <c r="AB292" i="19"/>
  <c r="AB291" i="19"/>
  <c r="AB290" i="19"/>
  <c r="AB289" i="19"/>
  <c r="AB288" i="19"/>
  <c r="AB287" i="19"/>
  <c r="AB286" i="19"/>
  <c r="AB282" i="19"/>
  <c r="AB281" i="19"/>
  <c r="AB280" i="19"/>
  <c r="AB279" i="19"/>
  <c r="AB278" i="19"/>
  <c r="AB285" i="19"/>
  <c r="AB284" i="19"/>
  <c r="AB277" i="19"/>
  <c r="AB276" i="19"/>
  <c r="AB275" i="19"/>
  <c r="AB274" i="19"/>
  <c r="AB272" i="19"/>
  <c r="AB271" i="19"/>
  <c r="AB270" i="19"/>
  <c r="AB269" i="19"/>
  <c r="AB268" i="19"/>
  <c r="AB265" i="19"/>
  <c r="AB264" i="19"/>
  <c r="AB260" i="19"/>
  <c r="AB259" i="19"/>
  <c r="AB258" i="19"/>
  <c r="AB257" i="19"/>
  <c r="AB256" i="19"/>
  <c r="AB255" i="19"/>
  <c r="AB252" i="19"/>
  <c r="AB251" i="19"/>
  <c r="AB250" i="19"/>
  <c r="AB263" i="19"/>
  <c r="AB262" i="19"/>
  <c r="AB247" i="19"/>
  <c r="AB249" i="19"/>
  <c r="AB221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345" i="19"/>
  <c r="AA345" i="19"/>
  <c r="AB344" i="19"/>
  <c r="AA344" i="19"/>
  <c r="AB343" i="19"/>
  <c r="AA343" i="19"/>
  <c r="AB342" i="19"/>
  <c r="AA342" i="19"/>
  <c r="AB341" i="19"/>
  <c r="AA341" i="19"/>
  <c r="AB340" i="19"/>
  <c r="AA340" i="19"/>
  <c r="AB339" i="19"/>
  <c r="AA339" i="19"/>
  <c r="AB338" i="19"/>
  <c r="AA338" i="19"/>
  <c r="AB337" i="19"/>
  <c r="AA337" i="19"/>
  <c r="AB336" i="19"/>
  <c r="AA336" i="19"/>
  <c r="AB335" i="19"/>
  <c r="AA335" i="19"/>
  <c r="AB334" i="19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P26" i="53"/>
  <c r="P25" i="53"/>
  <c r="P24" i="53"/>
  <c r="P23" i="53"/>
  <c r="P22" i="53"/>
  <c r="P21" i="53"/>
  <c r="P20" i="53"/>
  <c r="P19" i="53"/>
  <c r="P18" i="53"/>
  <c r="P17" i="53"/>
  <c r="P16" i="53"/>
  <c r="P15" i="53"/>
  <c r="P14" i="53"/>
  <c r="P13" i="53"/>
  <c r="W66" i="40"/>
  <c r="Q133" i="41"/>
  <c r="R19" i="13"/>
  <c r="R66" i="3"/>
  <c r="Q66" i="3"/>
  <c r="W65" i="40"/>
  <c r="W64" i="40"/>
  <c r="O31" i="55" l="1"/>
  <c r="P38" i="55"/>
  <c r="O32" i="55"/>
  <c r="O33" i="55" s="1"/>
  <c r="O34" i="55" s="1"/>
  <c r="O35" i="55" s="1"/>
  <c r="O36" i="55" s="1"/>
  <c r="O37" i="55" s="1"/>
  <c r="Q78" i="16"/>
  <c r="Q80" i="4"/>
  <c r="P48" i="55"/>
  <c r="P53" i="55"/>
  <c r="P57" i="55"/>
  <c r="R3" i="55"/>
  <c r="R14" i="55"/>
  <c r="R13" i="55"/>
  <c r="R11" i="55"/>
  <c r="R10" i="55"/>
  <c r="R15" i="55"/>
  <c r="R7" i="55"/>
  <c r="R17" i="55"/>
  <c r="R12" i="55"/>
  <c r="R9" i="55"/>
  <c r="R8" i="55"/>
  <c r="R6" i="55"/>
  <c r="R16" i="55"/>
  <c r="R5" i="55"/>
  <c r="R4" i="55"/>
  <c r="AC137" i="13"/>
  <c r="AC138" i="13"/>
  <c r="AC139" i="13"/>
  <c r="R137" i="13"/>
  <c r="R138" i="13"/>
  <c r="R139" i="13"/>
  <c r="Q49" i="3"/>
  <c r="R49" i="3"/>
  <c r="R177" i="13"/>
  <c r="R178" i="13"/>
  <c r="V17" i="27"/>
  <c r="V18" i="27" s="1"/>
  <c r="V19" i="27" s="1"/>
  <c r="V20" i="27" s="1"/>
  <c r="V21" i="27" s="1"/>
  <c r="V22" i="27" s="1"/>
  <c r="V23" i="27" s="1"/>
  <c r="V24" i="27" s="1"/>
  <c r="V25" i="27" s="1"/>
  <c r="V26" i="27" s="1"/>
  <c r="V27" i="27" s="1"/>
  <c r="V28" i="27" s="1"/>
  <c r="V29" i="27" s="1"/>
  <c r="V30" i="27" s="1"/>
  <c r="V31" i="27" s="1"/>
  <c r="V32" i="27" s="1"/>
  <c r="V33" i="27" s="1"/>
  <c r="V34" i="27" s="1"/>
  <c r="V35" i="27" s="1"/>
  <c r="V36" i="27" s="1"/>
  <c r="V37" i="27" s="1"/>
  <c r="V38" i="27" s="1"/>
  <c r="V39" i="27" s="1"/>
  <c r="V40" i="27" s="1"/>
  <c r="V41" i="27" s="1"/>
  <c r="V42" i="27" s="1"/>
  <c r="V43" i="27" s="1"/>
  <c r="V44" i="27" s="1"/>
  <c r="V45" i="27" s="1"/>
  <c r="V46" i="27" s="1"/>
  <c r="V47" i="27" s="1"/>
  <c r="V48" i="27" s="1"/>
  <c r="O16" i="54"/>
  <c r="O17" i="54"/>
  <c r="O18" i="54" s="1"/>
  <c r="O19" i="54" s="1"/>
  <c r="O20" i="54" s="1"/>
  <c r="O21" i="54" s="1"/>
  <c r="O22" i="54" s="1"/>
  <c r="O23" i="54" s="1"/>
  <c r="O24" i="54" s="1"/>
  <c r="O25" i="54" s="1"/>
  <c r="O26" i="54" s="1"/>
  <c r="O27" i="54" s="1"/>
  <c r="O28" i="54" s="1"/>
  <c r="O29" i="54"/>
  <c r="O30" i="54" s="1"/>
  <c r="O31" i="54" s="1"/>
  <c r="O32" i="54" s="1"/>
  <c r="O33" i="54" s="1"/>
  <c r="O34" i="54" s="1"/>
  <c r="O35" i="54" s="1"/>
  <c r="O36" i="54" s="1"/>
  <c r="O37" i="54" s="1"/>
  <c r="R28" i="54"/>
  <c r="AC136" i="13"/>
  <c r="AC135" i="13"/>
  <c r="R37" i="54"/>
  <c r="R36" i="54"/>
  <c r="X62" i="28"/>
  <c r="X63" i="28"/>
  <c r="X64" i="28"/>
  <c r="X65" i="28"/>
  <c r="X66" i="28"/>
  <c r="X67" i="28"/>
  <c r="X68" i="28"/>
  <c r="X69" i="28"/>
  <c r="X70" i="28"/>
  <c r="X71" i="28"/>
  <c r="R89" i="13"/>
  <c r="Q43" i="46"/>
  <c r="O43" i="46" s="1"/>
  <c r="Q44" i="46"/>
  <c r="O44" i="46" s="1"/>
  <c r="Q45" i="46"/>
  <c r="O45" i="46" s="1"/>
  <c r="Q46" i="46"/>
  <c r="O46" i="46" s="1"/>
  <c r="R82" i="13"/>
  <c r="R83" i="13"/>
  <c r="R84" i="13"/>
  <c r="R85" i="13"/>
  <c r="R86" i="13"/>
  <c r="R87" i="13"/>
  <c r="R88" i="13"/>
  <c r="Z200" i="13"/>
  <c r="Z201" i="13"/>
  <c r="Z202" i="13"/>
  <c r="Z203" i="13"/>
  <c r="Z204" i="13"/>
  <c r="Z205" i="13"/>
  <c r="Z206" i="13"/>
  <c r="Z207" i="13"/>
  <c r="Z208" i="13"/>
  <c r="Z209" i="13"/>
  <c r="Z210" i="13"/>
  <c r="Z211" i="13"/>
  <c r="Z212" i="13"/>
  <c r="Z213" i="13"/>
  <c r="Z199" i="13"/>
  <c r="Q200" i="13"/>
  <c r="Q201" i="13"/>
  <c r="Q202" i="13"/>
  <c r="Q203" i="13"/>
  <c r="Q204" i="13"/>
  <c r="Q205" i="13"/>
  <c r="Q206" i="13"/>
  <c r="Q207" i="13"/>
  <c r="Q208" i="13"/>
  <c r="Q209" i="13"/>
  <c r="Q210" i="13"/>
  <c r="Q211" i="13"/>
  <c r="Q212" i="13"/>
  <c r="Q213" i="13"/>
  <c r="Q199" i="13"/>
  <c r="R199" i="13"/>
  <c r="R200" i="13"/>
  <c r="R201" i="13"/>
  <c r="R202" i="13"/>
  <c r="R203" i="13"/>
  <c r="R204" i="13"/>
  <c r="R205" i="13"/>
  <c r="R206" i="13"/>
  <c r="R207" i="13"/>
  <c r="R208" i="13"/>
  <c r="R209" i="13"/>
  <c r="R210" i="13"/>
  <c r="R211" i="13"/>
  <c r="R212" i="13"/>
  <c r="R213" i="13"/>
  <c r="Q64" i="3"/>
  <c r="R48" i="3"/>
  <c r="Q48" i="3"/>
  <c r="R187" i="13"/>
  <c r="R186" i="13"/>
  <c r="X41" i="28"/>
  <c r="X42" i="28"/>
  <c r="X43" i="28"/>
  <c r="X44" i="28"/>
  <c r="X45" i="28"/>
  <c r="X46" i="28"/>
  <c r="X47" i="28"/>
  <c r="X48" i="28"/>
  <c r="X49" i="28"/>
  <c r="X50" i="28"/>
  <c r="X51" i="28"/>
  <c r="X52" i="28"/>
  <c r="X53" i="28"/>
  <c r="X54" i="28"/>
  <c r="X55" i="28"/>
  <c r="X56" i="28"/>
  <c r="X57" i="28"/>
  <c r="X58" i="28"/>
  <c r="X16" i="28"/>
  <c r="X17" i="28"/>
  <c r="X18" i="28"/>
  <c r="X19" i="28"/>
  <c r="X20" i="28"/>
  <c r="X21" i="28"/>
  <c r="X22" i="28"/>
  <c r="X23" i="28"/>
  <c r="X24" i="28"/>
  <c r="X25" i="28"/>
  <c r="X37" i="28"/>
  <c r="R134" i="13"/>
  <c r="R47" i="53"/>
  <c r="R46" i="53"/>
  <c r="R45" i="53"/>
  <c r="R44" i="53"/>
  <c r="R43" i="53"/>
  <c r="R42" i="53"/>
  <c r="R41" i="53"/>
  <c r="R40" i="53"/>
  <c r="R39" i="53"/>
  <c r="R38" i="53"/>
  <c r="R71" i="13"/>
  <c r="R70" i="13"/>
  <c r="R69" i="13"/>
  <c r="R68" i="13"/>
  <c r="R67" i="13"/>
  <c r="R66" i="13"/>
  <c r="R65" i="13"/>
  <c r="R64" i="13"/>
  <c r="R63" i="13"/>
  <c r="R62" i="13"/>
  <c r="R123" i="13"/>
  <c r="R189" i="13"/>
  <c r="O5" i="46"/>
  <c r="O6" i="46"/>
  <c r="O7" i="46"/>
  <c r="O8" i="46"/>
  <c r="O9" i="46"/>
  <c r="O10" i="46"/>
  <c r="O11" i="46"/>
  <c r="O12" i="46"/>
  <c r="O13" i="46"/>
  <c r="O14" i="46"/>
  <c r="O3" i="46"/>
  <c r="Q16" i="46"/>
  <c r="O16" i="46" s="1"/>
  <c r="Q17" i="46"/>
  <c r="Q18" i="46"/>
  <c r="O18" i="46" s="1"/>
  <c r="Q20" i="46"/>
  <c r="Q22" i="46"/>
  <c r="Q24" i="46"/>
  <c r="Q26" i="46"/>
  <c r="Q28" i="46"/>
  <c r="Q32" i="46"/>
  <c r="Q36" i="46"/>
  <c r="Q40" i="46"/>
  <c r="Q15" i="46"/>
  <c r="R188" i="13"/>
  <c r="P207" i="32"/>
  <c r="P206" i="32"/>
  <c r="P205" i="32"/>
  <c r="O72" i="31"/>
  <c r="O71" i="31"/>
  <c r="O70" i="31"/>
  <c r="W16" i="40"/>
  <c r="X72" i="28"/>
  <c r="X61" i="28"/>
  <c r="X73" i="28"/>
  <c r="X74" i="28"/>
  <c r="X75" i="28"/>
  <c r="X76" i="28"/>
  <c r="R47" i="3"/>
  <c r="Q47" i="3"/>
  <c r="R36" i="13"/>
  <c r="R31" i="13"/>
  <c r="R26" i="13"/>
  <c r="R185" i="13"/>
  <c r="R122" i="13"/>
  <c r="R18" i="13"/>
  <c r="R46" i="3"/>
  <c r="Q46" i="3"/>
  <c r="Q41" i="3"/>
  <c r="R41" i="3"/>
  <c r="Q42" i="3"/>
  <c r="R42" i="3"/>
  <c r="Q43" i="3"/>
  <c r="R43" i="3"/>
  <c r="Q44" i="3"/>
  <c r="R44" i="3"/>
  <c r="Q45" i="3"/>
  <c r="R45" i="3"/>
  <c r="Q55" i="3"/>
  <c r="R55" i="3"/>
  <c r="Q65" i="3"/>
  <c r="R65" i="3"/>
  <c r="R54" i="3"/>
  <c r="Q54" i="3"/>
  <c r="W62" i="40"/>
  <c r="W61" i="40"/>
  <c r="W60" i="40"/>
  <c r="W59" i="40"/>
  <c r="W58" i="40"/>
  <c r="W57" i="40"/>
  <c r="Q40" i="3"/>
  <c r="R40" i="3"/>
  <c r="R39" i="3"/>
  <c r="Q39" i="3"/>
  <c r="P200" i="32"/>
  <c r="P199" i="32"/>
  <c r="O59" i="31"/>
  <c r="O60" i="31"/>
  <c r="O61" i="31"/>
  <c r="O62" i="31"/>
  <c r="O63" i="31"/>
  <c r="O64" i="31"/>
  <c r="O65" i="31"/>
  <c r="O66" i="31"/>
  <c r="O67" i="31"/>
  <c r="O68" i="31"/>
  <c r="O69" i="31"/>
  <c r="P203" i="32"/>
  <c r="P201" i="32"/>
  <c r="P194" i="32"/>
  <c r="P195" i="32"/>
  <c r="P196" i="32"/>
  <c r="P192" i="32"/>
  <c r="P191" i="32"/>
  <c r="R24" i="13"/>
  <c r="R25" i="13"/>
  <c r="AB92" i="19"/>
  <c r="AB91" i="19"/>
  <c r="AB76" i="19"/>
  <c r="AB75" i="19"/>
  <c r="AB66" i="19"/>
  <c r="AB65" i="19"/>
  <c r="AB64" i="19"/>
  <c r="O114" i="31"/>
  <c r="R121" i="13"/>
  <c r="R120" i="13"/>
  <c r="R119" i="13"/>
  <c r="R176" i="13"/>
  <c r="R172" i="13"/>
  <c r="R175" i="13"/>
  <c r="R174" i="13"/>
  <c r="R173" i="13"/>
  <c r="R171" i="13"/>
  <c r="R170" i="13"/>
  <c r="R169" i="13"/>
  <c r="R168" i="13"/>
  <c r="R167" i="13"/>
  <c r="R166" i="13"/>
  <c r="R165" i="13"/>
  <c r="R164" i="13"/>
  <c r="R109" i="13"/>
  <c r="Q273" i="44"/>
  <c r="Q285" i="44" s="1"/>
  <c r="Q297" i="44" s="1"/>
  <c r="Q272" i="44"/>
  <c r="Q284" i="44" s="1"/>
  <c r="Q296" i="44" s="1"/>
  <c r="Q308" i="44" s="1"/>
  <c r="Q271" i="44"/>
  <c r="Q283" i="44" s="1"/>
  <c r="Q295" i="44" s="1"/>
  <c r="Q307" i="44" s="1"/>
  <c r="Q270" i="44"/>
  <c r="Q282" i="44" s="1"/>
  <c r="Q294" i="44" s="1"/>
  <c r="Q306" i="44" s="1"/>
  <c r="Q269" i="44"/>
  <c r="Q281" i="44" s="1"/>
  <c r="Q293" i="44" s="1"/>
  <c r="Q305" i="44" s="1"/>
  <c r="Q268" i="44"/>
  <c r="Q280" i="44" s="1"/>
  <c r="Q292" i="44" s="1"/>
  <c r="Q304" i="44" s="1"/>
  <c r="Q267" i="44"/>
  <c r="Q279" i="44" s="1"/>
  <c r="Q291" i="44" s="1"/>
  <c r="Q303" i="44" s="1"/>
  <c r="Q266" i="44"/>
  <c r="Q278" i="44" s="1"/>
  <c r="Q290" i="44" s="1"/>
  <c r="Q302" i="44" s="1"/>
  <c r="Q314" i="44" s="1"/>
  <c r="Q265" i="44"/>
  <c r="Q277" i="44" s="1"/>
  <c r="Q289" i="44" s="1"/>
  <c r="Q301" i="44" s="1"/>
  <c r="Q264" i="44"/>
  <c r="Q276" i="44" s="1"/>
  <c r="Q288" i="44" s="1"/>
  <c r="Q300" i="44" s="1"/>
  <c r="Q312" i="44" s="1"/>
  <c r="Q263" i="44"/>
  <c r="Q275" i="44" s="1"/>
  <c r="Q287" i="44" s="1"/>
  <c r="Q299" i="44" s="1"/>
  <c r="N18" i="44"/>
  <c r="N30" i="44"/>
  <c r="N31" i="44" s="1"/>
  <c r="N32" i="44"/>
  <c r="N33" i="44" s="1"/>
  <c r="N34" i="44" s="1"/>
  <c r="N35" i="44" s="1"/>
  <c r="N36" i="44" s="1"/>
  <c r="N37" i="44" s="1"/>
  <c r="N38" i="44" s="1"/>
  <c r="N39" i="44" s="1"/>
  <c r="N40" i="44" s="1"/>
  <c r="N41" i="44" s="1"/>
  <c r="N42" i="44" s="1"/>
  <c r="N43" i="44" s="1"/>
  <c r="N44" i="44" s="1"/>
  <c r="N45" i="44" s="1"/>
  <c r="N46" i="44"/>
  <c r="N47" i="44" s="1"/>
  <c r="N48" i="44" s="1"/>
  <c r="N49" i="44" s="1"/>
  <c r="N50" i="44" s="1"/>
  <c r="N51" i="44" s="1"/>
  <c r="N52" i="44" s="1"/>
  <c r="N53" i="44" s="1"/>
  <c r="N54" i="44" s="1"/>
  <c r="N55" i="44" s="1"/>
  <c r="N56" i="44" s="1"/>
  <c r="N57" i="44" s="1"/>
  <c r="N58" i="44" s="1"/>
  <c r="N59" i="44" s="1"/>
  <c r="N60" i="44" s="1"/>
  <c r="N61" i="44" s="1"/>
  <c r="N62" i="44" s="1"/>
  <c r="N63" i="44" s="1"/>
  <c r="N64" i="44" s="1"/>
  <c r="N65" i="44" s="1"/>
  <c r="N66" i="44" s="1"/>
  <c r="N67" i="44" s="1"/>
  <c r="N68" i="44" s="1"/>
  <c r="N69" i="44" s="1"/>
  <c r="N70" i="44" s="1"/>
  <c r="N71" i="44" s="1"/>
  <c r="N72" i="44" s="1"/>
  <c r="N73" i="44" s="1"/>
  <c r="N74" i="44" s="1"/>
  <c r="N75" i="44" s="1"/>
  <c r="N76" i="44" s="1"/>
  <c r="N77" i="44" s="1"/>
  <c r="N78" i="44" s="1"/>
  <c r="N79" i="44" s="1"/>
  <c r="N80" i="44" s="1"/>
  <c r="N81" i="44" s="1"/>
  <c r="N82" i="44" s="1"/>
  <c r="N83" i="44" s="1"/>
  <c r="N84" i="44" s="1"/>
  <c r="N85" i="44" s="1"/>
  <c r="N86" i="44" s="1"/>
  <c r="N87" i="44" s="1"/>
  <c r="N88" i="44" s="1"/>
  <c r="N89" i="44" s="1"/>
  <c r="N90" i="44" s="1"/>
  <c r="N91" i="44" s="1"/>
  <c r="N92" i="44" s="1"/>
  <c r="N93" i="44" s="1"/>
  <c r="N94" i="44" s="1"/>
  <c r="N95" i="44" s="1"/>
  <c r="N96" i="44" s="1"/>
  <c r="N97" i="44" s="1"/>
  <c r="N98" i="44" s="1"/>
  <c r="N99" i="44" s="1"/>
  <c r="N100" i="44" s="1"/>
  <c r="N101" i="44" s="1"/>
  <c r="N102" i="44" s="1"/>
  <c r="N103" i="44" s="1"/>
  <c r="N104" i="44" s="1"/>
  <c r="N105" i="44" s="1"/>
  <c r="N106" i="44" s="1"/>
  <c r="N107" i="44" s="1"/>
  <c r="N108" i="44" s="1"/>
  <c r="N109" i="44" s="1"/>
  <c r="N110" i="44" s="1"/>
  <c r="N111" i="44" s="1"/>
  <c r="N112" i="44" s="1"/>
  <c r="N113" i="44" s="1"/>
  <c r="N114" i="44" s="1"/>
  <c r="N115" i="44" s="1"/>
  <c r="N116" i="44" s="1"/>
  <c r="N117" i="44" s="1"/>
  <c r="N118" i="44" s="1"/>
  <c r="N119" i="44" s="1"/>
  <c r="N120" i="44" s="1"/>
  <c r="N121" i="44" s="1"/>
  <c r="N122" i="44" s="1"/>
  <c r="N123" i="44" s="1"/>
  <c r="N124" i="44" s="1"/>
  <c r="N125" i="44" s="1"/>
  <c r="N126" i="44" s="1"/>
  <c r="N127" i="44" s="1"/>
  <c r="N128" i="44" s="1"/>
  <c r="N129" i="44" s="1"/>
  <c r="N130" i="44" s="1"/>
  <c r="N131" i="44" s="1"/>
  <c r="N132" i="44" s="1"/>
  <c r="N133" i="44" s="1"/>
  <c r="N134" i="44" s="1"/>
  <c r="N135" i="44" s="1"/>
  <c r="N136" i="44" s="1"/>
  <c r="N137" i="44" s="1"/>
  <c r="N138" i="44" s="1"/>
  <c r="N139" i="44" s="1"/>
  <c r="N140" i="44" s="1"/>
  <c r="N141" i="44" s="1"/>
  <c r="N142" i="44" s="1"/>
  <c r="N143" i="44" s="1"/>
  <c r="N144" i="44" s="1"/>
  <c r="N145" i="44" s="1"/>
  <c r="N146" i="44" s="1"/>
  <c r="N147" i="44" s="1"/>
  <c r="N148" i="44" s="1"/>
  <c r="N149" i="44" s="1"/>
  <c r="N150" i="44" s="1"/>
  <c r="N151" i="44" s="1"/>
  <c r="N152" i="44" s="1"/>
  <c r="N153" i="44" s="1"/>
  <c r="N154" i="44" s="1"/>
  <c r="N155" i="44" s="1"/>
  <c r="N156" i="44" s="1"/>
  <c r="N157" i="44" s="1"/>
  <c r="N158" i="44" s="1"/>
  <c r="N159" i="44" s="1"/>
  <c r="N160" i="44" s="1"/>
  <c r="N161" i="44" s="1"/>
  <c r="N162" i="44" s="1"/>
  <c r="N163" i="44" s="1"/>
  <c r="N164" i="44" s="1"/>
  <c r="N165" i="44" s="1"/>
  <c r="N166" i="44" s="1"/>
  <c r="N167" i="44" s="1"/>
  <c r="N168" i="44" s="1"/>
  <c r="N169" i="44" s="1"/>
  <c r="N170" i="44" s="1"/>
  <c r="N171" i="44" s="1"/>
  <c r="N172" i="44" s="1"/>
  <c r="N173" i="44" s="1"/>
  <c r="N174" i="44" s="1"/>
  <c r="N175" i="44" s="1"/>
  <c r="N176" i="44" s="1"/>
  <c r="N177" i="44" s="1"/>
  <c r="N178" i="44" s="1"/>
  <c r="N179" i="44" s="1"/>
  <c r="N180" i="44" s="1"/>
  <c r="N181" i="44" s="1"/>
  <c r="N182" i="44" s="1"/>
  <c r="N183" i="44" s="1"/>
  <c r="N184" i="44" s="1"/>
  <c r="N185" i="44" s="1"/>
  <c r="N186" i="44" s="1"/>
  <c r="N187" i="44" s="1"/>
  <c r="N188" i="44" s="1"/>
  <c r="N189" i="44" s="1"/>
  <c r="N190" i="44" s="1"/>
  <c r="N191" i="44" s="1"/>
  <c r="N192" i="44" s="1"/>
  <c r="N193" i="44" s="1"/>
  <c r="N194" i="44" s="1"/>
  <c r="N195" i="44" s="1"/>
  <c r="N196" i="44" s="1"/>
  <c r="N197" i="44" s="1"/>
  <c r="N198" i="44" s="1"/>
  <c r="N199" i="44" s="1"/>
  <c r="N200" i="44" s="1"/>
  <c r="N201" i="44" s="1"/>
  <c r="N202" i="44" s="1"/>
  <c r="N203" i="44" s="1"/>
  <c r="N204" i="44" s="1"/>
  <c r="N205" i="44" s="1"/>
  <c r="N206" i="44" s="1"/>
  <c r="N207" i="44" s="1"/>
  <c r="N208" i="44" s="1"/>
  <c r="N209" i="44" s="1"/>
  <c r="N210" i="44" s="1"/>
  <c r="N211" i="44" s="1"/>
  <c r="N212" i="44" s="1"/>
  <c r="N213" i="44" s="1"/>
  <c r="N214" i="44" s="1"/>
  <c r="N215" i="44" s="1"/>
  <c r="N216" i="44" s="1"/>
  <c r="N217" i="44" s="1"/>
  <c r="N218" i="44" s="1"/>
  <c r="N219" i="44" s="1"/>
  <c r="N220" i="44" s="1"/>
  <c r="N221" i="44" s="1"/>
  <c r="N222" i="44" s="1"/>
  <c r="N223" i="44" s="1"/>
  <c r="N224" i="44" s="1"/>
  <c r="N225" i="44" s="1"/>
  <c r="N226" i="44" s="1"/>
  <c r="N227" i="44" s="1"/>
  <c r="N228" i="44" s="1"/>
  <c r="N229" i="44" s="1"/>
  <c r="N230" i="44" s="1"/>
  <c r="N231" i="44" s="1"/>
  <c r="N232" i="44" s="1"/>
  <c r="N233" i="44" s="1"/>
  <c r="N234" i="44" s="1"/>
  <c r="N235" i="44" s="1"/>
  <c r="N236" i="44" s="1"/>
  <c r="N237" i="44" s="1"/>
  <c r="N238" i="44" s="1"/>
  <c r="N239" i="44" s="1"/>
  <c r="N240" i="44" s="1"/>
  <c r="N241" i="44" s="1"/>
  <c r="N242" i="44" s="1"/>
  <c r="N243" i="44" s="1"/>
  <c r="N244" i="44" s="1"/>
  <c r="N245" i="44" s="1"/>
  <c r="N246" i="44" s="1"/>
  <c r="N247" i="44" s="1"/>
  <c r="N248" i="44" s="1"/>
  <c r="N249" i="44" s="1"/>
  <c r="N250" i="44"/>
  <c r="N251" i="44" s="1"/>
  <c r="N252" i="44" s="1"/>
  <c r="N253" i="44" s="1"/>
  <c r="N254" i="44" s="1"/>
  <c r="N255" i="44" s="1"/>
  <c r="N256" i="44" s="1"/>
  <c r="N257" i="44" s="1"/>
  <c r="N258" i="44" s="1"/>
  <c r="N259" i="44" s="1"/>
  <c r="N260" i="44" s="1"/>
  <c r="N261" i="44" s="1"/>
  <c r="N262" i="44" s="1"/>
  <c r="N263" i="44" s="1"/>
  <c r="N264" i="44" s="1"/>
  <c r="N265" i="44" s="1"/>
  <c r="N266" i="44" s="1"/>
  <c r="N267" i="44" s="1"/>
  <c r="N268" i="44" s="1"/>
  <c r="N269" i="44" s="1"/>
  <c r="N270" i="44" s="1"/>
  <c r="N271" i="44" s="1"/>
  <c r="N272" i="44" s="1"/>
  <c r="N273" i="44" s="1"/>
  <c r="N274" i="44" s="1"/>
  <c r="N275" i="44" s="1"/>
  <c r="N276" i="44" s="1"/>
  <c r="N277" i="44" s="1"/>
  <c r="N278" i="44" s="1"/>
  <c r="N279" i="44" s="1"/>
  <c r="N280" i="44" s="1"/>
  <c r="N281" i="44" s="1"/>
  <c r="N282" i="44" s="1"/>
  <c r="N283" i="44" s="1"/>
  <c r="N284" i="44" s="1"/>
  <c r="N285" i="44" s="1"/>
  <c r="N286" i="44" s="1"/>
  <c r="N287" i="44" s="1"/>
  <c r="N288" i="44" s="1"/>
  <c r="N289" i="44" s="1"/>
  <c r="N290" i="44" s="1"/>
  <c r="N291" i="44" s="1"/>
  <c r="N292" i="44" s="1"/>
  <c r="N293" i="44" s="1"/>
  <c r="N294" i="44" s="1"/>
  <c r="N295" i="44" s="1"/>
  <c r="N296" i="44" s="1"/>
  <c r="N297" i="44" s="1"/>
  <c r="N298" i="44" s="1"/>
  <c r="N299" i="44" s="1"/>
  <c r="N300" i="44" s="1"/>
  <c r="N301" i="44" s="1"/>
  <c r="N302" i="44" s="1"/>
  <c r="N303" i="44" s="1"/>
  <c r="N304" i="44" s="1"/>
  <c r="N305" i="44" s="1"/>
  <c r="N306" i="44" s="1"/>
  <c r="N307" i="44" s="1"/>
  <c r="N308" i="44" s="1"/>
  <c r="N309" i="44" s="1"/>
  <c r="N310" i="44" s="1"/>
  <c r="N311" i="44" s="1"/>
  <c r="N312" i="44" s="1"/>
  <c r="N313" i="44" s="1"/>
  <c r="N314" i="44" s="1"/>
  <c r="N315" i="44" s="1"/>
  <c r="N316" i="44" s="1"/>
  <c r="O92" i="19"/>
  <c r="AA92" i="19" s="1"/>
  <c r="O91" i="19"/>
  <c r="AA91" i="19" s="1"/>
  <c r="R103" i="13"/>
  <c r="R102" i="13"/>
  <c r="R101" i="13"/>
  <c r="R100" i="13"/>
  <c r="R99" i="13"/>
  <c r="R98" i="13"/>
  <c r="R97" i="13"/>
  <c r="R96" i="13"/>
  <c r="R95" i="13"/>
  <c r="R35" i="54"/>
  <c r="Q57" i="3"/>
  <c r="R57" i="3"/>
  <c r="Q58" i="3"/>
  <c r="R58" i="3"/>
  <c r="Q59" i="3"/>
  <c r="R59" i="3"/>
  <c r="Q60" i="3"/>
  <c r="R60" i="3"/>
  <c r="Q61" i="3"/>
  <c r="R61" i="3"/>
  <c r="Q62" i="3"/>
  <c r="R62" i="3"/>
  <c r="Q63" i="3"/>
  <c r="R63" i="3"/>
  <c r="R64" i="3"/>
  <c r="R56" i="3"/>
  <c r="Q56" i="3"/>
  <c r="R94" i="13"/>
  <c r="R184" i="13"/>
  <c r="R183" i="13"/>
  <c r="R182" i="13"/>
  <c r="R181" i="13"/>
  <c r="X60" i="28"/>
  <c r="R75" i="13"/>
  <c r="R93" i="13"/>
  <c r="R92" i="13"/>
  <c r="R91" i="13"/>
  <c r="R163" i="13"/>
  <c r="O170" i="31"/>
  <c r="O172" i="31"/>
  <c r="Q53" i="3"/>
  <c r="R53" i="3"/>
  <c r="R3" i="53"/>
  <c r="R16" i="54"/>
  <c r="R17" i="54"/>
  <c r="R18" i="54"/>
  <c r="R19" i="54"/>
  <c r="R20" i="54"/>
  <c r="R21" i="54"/>
  <c r="R22" i="54"/>
  <c r="R23" i="54"/>
  <c r="R24" i="54"/>
  <c r="R25" i="54"/>
  <c r="R26" i="54"/>
  <c r="R27" i="54"/>
  <c r="R29" i="54"/>
  <c r="R31" i="54"/>
  <c r="R32" i="54"/>
  <c r="R33" i="54"/>
  <c r="R34" i="54"/>
  <c r="O3" i="54"/>
  <c r="R38" i="3"/>
  <c r="Q38" i="3"/>
  <c r="R16" i="53"/>
  <c r="R17" i="53"/>
  <c r="R18" i="53"/>
  <c r="R19" i="53"/>
  <c r="R20" i="53"/>
  <c r="R21" i="53"/>
  <c r="R22" i="53"/>
  <c r="R23" i="53"/>
  <c r="R24" i="53"/>
  <c r="R25" i="53"/>
  <c r="R26" i="53"/>
  <c r="R27" i="53"/>
  <c r="R28" i="53"/>
  <c r="R29" i="53"/>
  <c r="R30" i="53"/>
  <c r="R31" i="53"/>
  <c r="R32" i="53"/>
  <c r="R33" i="53"/>
  <c r="R34" i="53"/>
  <c r="R35" i="53"/>
  <c r="R36" i="53"/>
  <c r="R37" i="53"/>
  <c r="R40" i="13"/>
  <c r="R41" i="13"/>
  <c r="R42" i="13"/>
  <c r="R43" i="13"/>
  <c r="R44" i="13"/>
  <c r="R45" i="13"/>
  <c r="R46" i="13"/>
  <c r="R47" i="13"/>
  <c r="R48" i="13"/>
  <c r="R49" i="13"/>
  <c r="R50" i="13"/>
  <c r="R51" i="13"/>
  <c r="R52" i="13"/>
  <c r="R53" i="13"/>
  <c r="R54" i="13"/>
  <c r="R55" i="13"/>
  <c r="R56" i="13"/>
  <c r="R57" i="13"/>
  <c r="R58" i="13"/>
  <c r="R59" i="13"/>
  <c r="R60" i="13"/>
  <c r="R61" i="13"/>
  <c r="P204" i="32"/>
  <c r="O169" i="31"/>
  <c r="O171" i="31"/>
  <c r="Q37" i="3"/>
  <c r="R37" i="3"/>
  <c r="R162" i="13"/>
  <c r="R161" i="13"/>
  <c r="R160" i="13"/>
  <c r="R159" i="13"/>
  <c r="R158" i="13"/>
  <c r="R157" i="13"/>
  <c r="R156" i="13"/>
  <c r="R155" i="13"/>
  <c r="R154" i="13"/>
  <c r="R153" i="13"/>
  <c r="R152" i="13"/>
  <c r="R15" i="53"/>
  <c r="R14" i="53"/>
  <c r="R13" i="53"/>
  <c r="P202" i="32"/>
  <c r="P190" i="32"/>
  <c r="R35" i="13"/>
  <c r="R34" i="13"/>
  <c r="R33" i="13"/>
  <c r="R32" i="13"/>
  <c r="O121" i="31"/>
  <c r="O113" i="31"/>
  <c r="O112" i="31"/>
  <c r="O109" i="31"/>
  <c r="O108" i="31"/>
  <c r="R8" i="53"/>
  <c r="R9" i="53"/>
  <c r="R10" i="53"/>
  <c r="R11" i="53"/>
  <c r="R12" i="53"/>
  <c r="O107" i="31"/>
  <c r="W7" i="40"/>
  <c r="X59" i="28"/>
  <c r="R17" i="13"/>
  <c r="D8" i="16"/>
  <c r="W10" i="40"/>
  <c r="P13" i="29"/>
  <c r="P12" i="29"/>
  <c r="P11" i="29"/>
  <c r="P10" i="29"/>
  <c r="P9" i="29"/>
  <c r="P8" i="29"/>
  <c r="P7" i="29"/>
  <c r="P6" i="29"/>
  <c r="P5" i="29"/>
  <c r="P4" i="29"/>
  <c r="P3" i="29"/>
  <c r="P222" i="32"/>
  <c r="N3" i="19"/>
  <c r="N4" i="19" s="1"/>
  <c r="N5" i="19" s="1"/>
  <c r="N6" i="19" s="1"/>
  <c r="N7" i="19" s="1"/>
  <c r="N8" i="19" s="1"/>
  <c r="N9" i="19" s="1"/>
  <c r="N10" i="19" s="1"/>
  <c r="N11" i="19" s="1"/>
  <c r="N12" i="19" s="1"/>
  <c r="N13" i="19" s="1"/>
  <c r="N14" i="19" s="1"/>
  <c r="N15" i="19" s="1"/>
  <c r="N16" i="19" s="1"/>
  <c r="N17" i="19" s="1"/>
  <c r="N18" i="19" s="1"/>
  <c r="N19" i="19" s="1"/>
  <c r="N20" i="19" s="1"/>
  <c r="N21" i="19" s="1"/>
  <c r="N22" i="19" s="1"/>
  <c r="N23" i="19" s="1"/>
  <c r="N24" i="19" s="1"/>
  <c r="N25" i="19" s="1"/>
  <c r="N26" i="19" s="1"/>
  <c r="N27" i="19" s="1"/>
  <c r="N28" i="19" s="1"/>
  <c r="N29" i="19" s="1"/>
  <c r="N30" i="19" s="1"/>
  <c r="N31" i="19" s="1"/>
  <c r="N32" i="19" s="1"/>
  <c r="N33" i="19" s="1"/>
  <c r="N34" i="19" s="1"/>
  <c r="N35" i="19" s="1"/>
  <c r="N36" i="19" s="1"/>
  <c r="N37" i="19" s="1"/>
  <c r="N38" i="19" s="1"/>
  <c r="N39" i="19" s="1"/>
  <c r="N40" i="19" s="1"/>
  <c r="N41" i="19" s="1"/>
  <c r="N42" i="19" s="1"/>
  <c r="N43" i="19" s="1"/>
  <c r="N44" i="19" s="1"/>
  <c r="N45" i="19" s="1"/>
  <c r="N46" i="19" s="1"/>
  <c r="N47" i="19" s="1"/>
  <c r="N48" i="19" s="1"/>
  <c r="N49" i="19" s="1"/>
  <c r="N50" i="19" s="1"/>
  <c r="N51" i="19" s="1"/>
  <c r="N52" i="19" s="1"/>
  <c r="N53" i="19" s="1"/>
  <c r="N54" i="19" s="1"/>
  <c r="N55" i="19" s="1"/>
  <c r="N56" i="19" s="1"/>
  <c r="N57" i="19" s="1"/>
  <c r="N58" i="19" s="1"/>
  <c r="N59" i="19" s="1"/>
  <c r="N60" i="19" s="1"/>
  <c r="N61" i="19" s="1"/>
  <c r="N62" i="19" s="1"/>
  <c r="N63" i="19" s="1"/>
  <c r="N64" i="19" s="1"/>
  <c r="N65" i="19" s="1"/>
  <c r="N66" i="19" s="1"/>
  <c r="N67" i="19" s="1"/>
  <c r="N68" i="19" s="1"/>
  <c r="N69" i="19" s="1"/>
  <c r="N70" i="19" s="1"/>
  <c r="N71" i="19" s="1"/>
  <c r="N72" i="19" s="1"/>
  <c r="N73" i="19" s="1"/>
  <c r="N74" i="19" s="1"/>
  <c r="N75" i="19" s="1"/>
  <c r="N76" i="19" s="1"/>
  <c r="N77" i="19" s="1"/>
  <c r="N78" i="19" s="1"/>
  <c r="N79" i="19" s="1"/>
  <c r="N80" i="19" s="1"/>
  <c r="N81" i="19" s="1"/>
  <c r="N82" i="19" s="1"/>
  <c r="N83" i="19" s="1"/>
  <c r="N84" i="19" s="1"/>
  <c r="N85" i="19" s="1"/>
  <c r="N86" i="19" s="1"/>
  <c r="N87" i="19" s="1"/>
  <c r="N88" i="19" s="1"/>
  <c r="N89" i="19" s="1"/>
  <c r="N90" i="19" s="1"/>
  <c r="N91" i="19" s="1"/>
  <c r="N92" i="19" s="1"/>
  <c r="N93" i="19" s="1"/>
  <c r="N94" i="19" s="1"/>
  <c r="N95" i="19" s="1"/>
  <c r="N96" i="19" s="1"/>
  <c r="N97" i="19" s="1"/>
  <c r="N98" i="19" s="1"/>
  <c r="N99" i="19" s="1"/>
  <c r="N100" i="19" s="1"/>
  <c r="N101" i="19" s="1"/>
  <c r="N102" i="19" s="1"/>
  <c r="N103" i="19" s="1"/>
  <c r="N104" i="19" s="1"/>
  <c r="N105" i="19" s="1"/>
  <c r="N106" i="19" s="1"/>
  <c r="N107" i="19" s="1"/>
  <c r="N108" i="19" s="1"/>
  <c r="N109" i="19" s="1"/>
  <c r="N110" i="19" s="1"/>
  <c r="N111" i="19" s="1"/>
  <c r="N112" i="19" s="1"/>
  <c r="N113" i="19" s="1"/>
  <c r="N114" i="19" s="1"/>
  <c r="N115" i="19" s="1"/>
  <c r="N116" i="19" s="1"/>
  <c r="N117" i="19" s="1"/>
  <c r="N118" i="19" s="1"/>
  <c r="N119" i="19" s="1"/>
  <c r="N120" i="19" s="1"/>
  <c r="N121" i="19" s="1"/>
  <c r="N122" i="19" s="1"/>
  <c r="N123" i="19" s="1"/>
  <c r="N124" i="19" s="1"/>
  <c r="N125" i="19" s="1"/>
  <c r="N126" i="19" s="1"/>
  <c r="N127" i="19" s="1"/>
  <c r="N128" i="19" s="1"/>
  <c r="N129" i="19" s="1"/>
  <c r="N130" i="19" s="1"/>
  <c r="N131" i="19" s="1"/>
  <c r="N132" i="19" s="1"/>
  <c r="N133" i="19" s="1"/>
  <c r="N134" i="19" s="1"/>
  <c r="N135" i="19" s="1"/>
  <c r="N136" i="19" s="1"/>
  <c r="N137" i="19" s="1"/>
  <c r="N138" i="19" s="1"/>
  <c r="N139" i="19" s="1"/>
  <c r="N140" i="19" s="1"/>
  <c r="N141" i="19" s="1"/>
  <c r="N142" i="19" s="1"/>
  <c r="N143" i="19" s="1"/>
  <c r="N144" i="19" s="1"/>
  <c r="N145" i="19" s="1"/>
  <c r="N146" i="19" s="1"/>
  <c r="N147" i="19" s="1"/>
  <c r="N148" i="19" s="1"/>
  <c r="N149" i="19" s="1"/>
  <c r="N150" i="19" s="1"/>
  <c r="N151" i="19" s="1"/>
  <c r="N152" i="19" s="1"/>
  <c r="N153" i="19" s="1"/>
  <c r="N154" i="19" s="1"/>
  <c r="N155" i="19" s="1"/>
  <c r="N156" i="19" s="1"/>
  <c r="N157" i="19" s="1"/>
  <c r="N158" i="19" s="1"/>
  <c r="N159" i="19" s="1"/>
  <c r="N160" i="19" s="1"/>
  <c r="N161" i="19" s="1"/>
  <c r="N162" i="19" s="1"/>
  <c r="N163" i="19" s="1"/>
  <c r="N164" i="19" s="1"/>
  <c r="N165" i="19" s="1"/>
  <c r="N166" i="19" s="1"/>
  <c r="N167" i="19" s="1"/>
  <c r="N168" i="19" s="1"/>
  <c r="N169" i="19" s="1"/>
  <c r="N170" i="19" s="1"/>
  <c r="N171" i="19" s="1"/>
  <c r="N172" i="19" s="1"/>
  <c r="N173" i="19" s="1"/>
  <c r="N174" i="19" s="1"/>
  <c r="N175" i="19" s="1"/>
  <c r="N176" i="19" s="1"/>
  <c r="N177" i="19" s="1"/>
  <c r="N178" i="19" s="1"/>
  <c r="N179" i="19" s="1"/>
  <c r="N180" i="19" s="1"/>
  <c r="N181" i="19" s="1"/>
  <c r="N182" i="19" s="1"/>
  <c r="N183" i="19" s="1"/>
  <c r="N184" i="19" s="1"/>
  <c r="N185" i="19" s="1"/>
  <c r="N186" i="19" s="1"/>
  <c r="N187" i="19" s="1"/>
  <c r="N188" i="19" s="1"/>
  <c r="X4" i="28"/>
  <c r="X5" i="28"/>
  <c r="X6" i="28"/>
  <c r="X7" i="28"/>
  <c r="X8" i="28"/>
  <c r="X9" i="28"/>
  <c r="X10" i="28"/>
  <c r="X11" i="28"/>
  <c r="X12" i="28"/>
  <c r="X13" i="28"/>
  <c r="X14" i="28"/>
  <c r="X36" i="28"/>
  <c r="X39" i="28"/>
  <c r="X40" i="28"/>
  <c r="X3" i="28"/>
  <c r="R6" i="53"/>
  <c r="R7" i="53"/>
  <c r="R48" i="53"/>
  <c r="R49" i="53"/>
  <c r="U4" i="26"/>
  <c r="T4" i="26"/>
  <c r="U3" i="26"/>
  <c r="T3" i="26"/>
  <c r="R5" i="53"/>
  <c r="R4" i="53"/>
  <c r="R150" i="13"/>
  <c r="R149" i="13"/>
  <c r="AC69" i="40"/>
  <c r="W71" i="40"/>
  <c r="AC71" i="40"/>
  <c r="W70" i="40"/>
  <c r="AC70" i="40"/>
  <c r="Q262" i="44"/>
  <c r="Q274" i="44" s="1"/>
  <c r="N3" i="44"/>
  <c r="N4" i="44" s="1"/>
  <c r="N5" i="44" s="1"/>
  <c r="N6" i="44" s="1"/>
  <c r="N7" i="44" s="1"/>
  <c r="N8" i="44" s="1"/>
  <c r="N9" i="44" s="1"/>
  <c r="N10" i="44" s="1"/>
  <c r="N11" i="44" s="1"/>
  <c r="N12" i="44" s="1"/>
  <c r="N13" i="44" s="1"/>
  <c r="N14" i="44" s="1"/>
  <c r="N15" i="44" s="1"/>
  <c r="N16" i="44" s="1"/>
  <c r="N17" i="44" s="1"/>
  <c r="R16" i="13"/>
  <c r="W17" i="40"/>
  <c r="AC45" i="40"/>
  <c r="R30" i="13"/>
  <c r="Z4" i="11"/>
  <c r="Q111" i="4"/>
  <c r="W3" i="55"/>
  <c r="W4" i="55" s="1"/>
  <c r="W5" i="55" s="1"/>
  <c r="W6" i="55" s="1"/>
  <c r="W7" i="55" s="1"/>
  <c r="W8" i="55" s="1"/>
  <c r="W9" i="55" s="1"/>
  <c r="Q65" i="4"/>
  <c r="Q77" i="4"/>
  <c r="W10" i="55"/>
  <c r="W11" i="55" s="1"/>
  <c r="W12" i="55" s="1"/>
  <c r="W13" i="55" s="1"/>
  <c r="W14" i="55" s="1"/>
  <c r="W15" i="55" s="1"/>
  <c r="W16" i="55" s="1"/>
  <c r="O38" i="55" l="1"/>
  <c r="P45" i="55"/>
  <c r="O39" i="55"/>
  <c r="O40" i="55" s="1"/>
  <c r="O41" i="55" s="1"/>
  <c r="O42" i="55" s="1"/>
  <c r="O43" i="55" s="1"/>
  <c r="O44" i="55" s="1"/>
  <c r="W57" i="55"/>
  <c r="W58" i="55"/>
  <c r="W54" i="55"/>
  <c r="W55" i="55"/>
  <c r="W56" i="55"/>
  <c r="W52" i="55"/>
  <c r="W53" i="55"/>
  <c r="W64" i="55"/>
  <c r="W63" i="55"/>
  <c r="W62" i="55"/>
  <c r="W61" i="55"/>
  <c r="W60" i="55"/>
  <c r="W65" i="55"/>
  <c r="W59" i="55"/>
  <c r="W69" i="55"/>
  <c r="W67" i="55"/>
  <c r="W71" i="55"/>
  <c r="W68" i="55"/>
  <c r="W70" i="55"/>
  <c r="W72" i="55"/>
  <c r="W66" i="55"/>
  <c r="P55" i="55"/>
  <c r="P60" i="55"/>
  <c r="P64" i="55"/>
  <c r="Q310" i="44"/>
  <c r="Q315" i="44"/>
  <c r="Q309" i="44"/>
  <c r="Q313" i="44" s="1"/>
  <c r="N19" i="44"/>
  <c r="N20" i="44" s="1"/>
  <c r="N21" i="44" s="1"/>
  <c r="N22" i="44" s="1"/>
  <c r="N23" i="44" s="1"/>
  <c r="N24" i="44" s="1"/>
  <c r="N25" i="44" s="1"/>
  <c r="N26" i="44" s="1"/>
  <c r="N27" i="44" s="1"/>
  <c r="N28" i="44" s="1"/>
  <c r="N29" i="44" s="1"/>
  <c r="N189" i="19"/>
  <c r="N190" i="19" s="1"/>
  <c r="N191" i="19" s="1"/>
  <c r="N192" i="19" s="1"/>
  <c r="Q311" i="44"/>
  <c r="Q21" i="46"/>
  <c r="O17" i="46"/>
  <c r="Q30" i="46"/>
  <c r="O15" i="46"/>
  <c r="Q19" i="46"/>
  <c r="Q286" i="44"/>
  <c r="Q298" i="44" s="1"/>
  <c r="O107" i="19"/>
  <c r="AA107" i="19" s="1"/>
  <c r="O106" i="19"/>
  <c r="AA106" i="19" s="1"/>
  <c r="O4" i="54"/>
  <c r="R3" i="54"/>
  <c r="O58" i="31"/>
  <c r="R90" i="13"/>
  <c r="Q68" i="4"/>
  <c r="W17" i="55"/>
  <c r="W18" i="55" s="1"/>
  <c r="W19" i="55" s="1"/>
  <c r="W20" i="55" s="1"/>
  <c r="W21" i="55" s="1"/>
  <c r="W22" i="55" s="1"/>
  <c r="W23" i="55" s="1"/>
  <c r="W31" i="55"/>
  <c r="W32" i="55" s="1"/>
  <c r="W33" i="55" s="1"/>
  <c r="W34" i="55" s="1"/>
  <c r="W35" i="55" s="1"/>
  <c r="W36" i="55" s="1"/>
  <c r="W37" i="55" s="1"/>
  <c r="W24" i="55"/>
  <c r="W25" i="55" s="1"/>
  <c r="W26" i="55" s="1"/>
  <c r="W27" i="55" s="1"/>
  <c r="W28" i="55" s="1"/>
  <c r="W29" i="55" s="1"/>
  <c r="W30" i="55" s="1"/>
  <c r="O45" i="55" l="1"/>
  <c r="P52" i="55"/>
  <c r="O46" i="55"/>
  <c r="O47" i="55" s="1"/>
  <c r="O48" i="55" s="1"/>
  <c r="O49" i="55" s="1"/>
  <c r="O50" i="55" s="1"/>
  <c r="O51" i="55" s="1"/>
  <c r="T8" i="43" a="1"/>
  <c r="T8" i="43" s="1"/>
  <c r="V8" i="43" a="1"/>
  <c r="V8" i="43" s="1"/>
  <c r="V11" i="43" a="1"/>
  <c r="V11" i="43" s="1"/>
  <c r="T4" i="43" a="1"/>
  <c r="T4" i="43" s="1"/>
  <c r="V3" i="43" a="1"/>
  <c r="V3" i="43" s="1"/>
  <c r="T3" i="43" a="1"/>
  <c r="T3" i="43" s="1"/>
  <c r="V4" i="43" a="1"/>
  <c r="V4" i="43" s="1"/>
  <c r="V26" i="43" a="1"/>
  <c r="V26" i="43" s="1"/>
  <c r="T26" i="43" a="1"/>
  <c r="T26" i="43" s="1"/>
  <c r="V7" i="43" a="1"/>
  <c r="V7" i="43" s="1"/>
  <c r="V10" i="43" a="1"/>
  <c r="V10" i="43" s="1"/>
  <c r="T7" i="43" a="1"/>
  <c r="T7" i="43" s="1"/>
  <c r="W51" i="55"/>
  <c r="W47" i="55"/>
  <c r="W49" i="55"/>
  <c r="W46" i="55"/>
  <c r="W45" i="55"/>
  <c r="W50" i="55"/>
  <c r="W48" i="55"/>
  <c r="W42" i="55"/>
  <c r="W40" i="55"/>
  <c r="W44" i="55"/>
  <c r="W41" i="55"/>
  <c r="W43" i="55"/>
  <c r="W39" i="55"/>
  <c r="W38" i="55"/>
  <c r="P62" i="55"/>
  <c r="P67" i="55"/>
  <c r="P71" i="55"/>
  <c r="R25" i="55"/>
  <c r="R18" i="55"/>
  <c r="N193" i="19"/>
  <c r="N194" i="19" s="1"/>
  <c r="N195" i="19" s="1"/>
  <c r="O21" i="46"/>
  <c r="Q25" i="46"/>
  <c r="Q34" i="46"/>
  <c r="O20" i="46"/>
  <c r="O22" i="46"/>
  <c r="O19" i="46"/>
  <c r="Q23" i="46"/>
  <c r="O109" i="19"/>
  <c r="AA109" i="19" s="1"/>
  <c r="O108" i="19"/>
  <c r="AA108" i="19" s="1"/>
  <c r="O5" i="54"/>
  <c r="R4" i="54"/>
  <c r="O52" i="55" l="1"/>
  <c r="P59" i="55"/>
  <c r="O53" i="55"/>
  <c r="O54" i="55" s="1"/>
  <c r="O55" i="55" s="1"/>
  <c r="O56" i="55" s="1"/>
  <c r="O57" i="55" s="1"/>
  <c r="O58" i="55" s="1"/>
  <c r="T14" i="43" a="1"/>
  <c r="T14" i="43" s="1"/>
  <c r="V14" i="43" a="1"/>
  <c r="V14" i="43" s="1"/>
  <c r="V12" i="43" a="1"/>
  <c r="V12" i="43" s="1"/>
  <c r="T12" i="43" a="1"/>
  <c r="T12" i="43" s="1"/>
  <c r="T9" i="43" a="1"/>
  <c r="T9" i="43" s="1"/>
  <c r="V9" i="43" a="1"/>
  <c r="V9" i="43" s="1"/>
  <c r="T25" i="43" a="1"/>
  <c r="T25" i="43" s="1"/>
  <c r="V20" i="43" a="1"/>
  <c r="V20" i="43" s="1"/>
  <c r="T20" i="43" a="1"/>
  <c r="T20" i="43" s="1"/>
  <c r="V25" i="43" a="1"/>
  <c r="V25" i="43" s="1"/>
  <c r="T24" i="43" a="1"/>
  <c r="T24" i="43" s="1"/>
  <c r="V19" i="43" a="1"/>
  <c r="V19" i="43" s="1"/>
  <c r="V24" i="43" a="1"/>
  <c r="V24" i="43" s="1"/>
  <c r="T19" i="43" a="1"/>
  <c r="T19" i="43" s="1"/>
  <c r="T15" i="43" a="1"/>
  <c r="T15" i="43" s="1"/>
  <c r="V15" i="43" a="1"/>
  <c r="V15" i="43" s="1"/>
  <c r="T17" i="43" a="1"/>
  <c r="T17" i="43" s="1"/>
  <c r="V17" i="43" a="1"/>
  <c r="V17" i="43" s="1"/>
  <c r="V22" i="43" a="1"/>
  <c r="V22" i="43" s="1"/>
  <c r="T22" i="43" a="1"/>
  <c r="T22" i="43" s="1"/>
  <c r="T23" i="43" a="1"/>
  <c r="T23" i="43" s="1"/>
  <c r="T18" i="43" a="1"/>
  <c r="T18" i="43" s="1"/>
  <c r="V18" i="43" a="1"/>
  <c r="V18" i="43" s="1"/>
  <c r="V23" i="43" a="1"/>
  <c r="V23" i="43" s="1"/>
  <c r="T21" i="43" a="1"/>
  <c r="T21" i="43" s="1"/>
  <c r="T16" i="43" a="1"/>
  <c r="T16" i="43" s="1"/>
  <c r="V16" i="43" a="1"/>
  <c r="V16" i="43" s="1"/>
  <c r="V21" i="43" a="1"/>
  <c r="V21" i="43" s="1"/>
  <c r="P69" i="55"/>
  <c r="R19" i="55"/>
  <c r="R26" i="55"/>
  <c r="O25" i="46"/>
  <c r="Q29" i="46"/>
  <c r="Q38" i="46"/>
  <c r="O26" i="46"/>
  <c r="Q27" i="46"/>
  <c r="O23" i="46"/>
  <c r="O30" i="46"/>
  <c r="O24" i="46"/>
  <c r="O28" i="46"/>
  <c r="O6" i="54"/>
  <c r="R5" i="54"/>
  <c r="O59" i="55" l="1"/>
  <c r="P66" i="55"/>
  <c r="O60" i="55"/>
  <c r="O61" i="55" s="1"/>
  <c r="O62" i="55" s="1"/>
  <c r="O63" i="55" s="1"/>
  <c r="O64" i="55" s="1"/>
  <c r="O65" i="55" s="1"/>
  <c r="V13" i="43" a="1"/>
  <c r="V13" i="43" s="1"/>
  <c r="T13" i="43" a="1"/>
  <c r="T13" i="43" s="1"/>
  <c r="V28" i="43" a="1"/>
  <c r="V28" i="43" s="1"/>
  <c r="T28" i="43" a="1"/>
  <c r="T28" i="43" s="1"/>
  <c r="T27" i="43" a="1"/>
  <c r="T27" i="43" s="1"/>
  <c r="V27" i="43" a="1"/>
  <c r="V27" i="43" s="1"/>
  <c r="T5" i="43" a="1"/>
  <c r="T5" i="43" s="1"/>
  <c r="V5" i="43" a="1"/>
  <c r="V5" i="43" s="1"/>
  <c r="T6" i="43" a="1"/>
  <c r="T6" i="43" s="1"/>
  <c r="V6" i="43" a="1"/>
  <c r="V6" i="43" s="1"/>
  <c r="R27" i="55"/>
  <c r="R20" i="55"/>
  <c r="O29" i="46"/>
  <c r="Q33" i="46"/>
  <c r="Q42" i="46"/>
  <c r="O27" i="46"/>
  <c r="Q31" i="46"/>
  <c r="R6" i="54"/>
  <c r="O7" i="54"/>
  <c r="O66" i="55" l="1"/>
  <c r="O67" i="55"/>
  <c r="O68" i="55" s="1"/>
  <c r="O69" i="55" s="1"/>
  <c r="O70" i="55" s="1"/>
  <c r="O71" i="55" s="1"/>
  <c r="O72" i="55" s="1"/>
  <c r="R21" i="55"/>
  <c r="R28" i="55"/>
  <c r="R40" i="55"/>
  <c r="Q37" i="46"/>
  <c r="O33" i="46"/>
  <c r="O34" i="46"/>
  <c r="O32" i="46"/>
  <c r="O31" i="46"/>
  <c r="Q35" i="46"/>
  <c r="O38" i="46"/>
  <c r="O36" i="46"/>
  <c r="R7" i="54"/>
  <c r="O8" i="54"/>
  <c r="R41" i="55" l="1"/>
  <c r="R29" i="55"/>
  <c r="R22" i="55"/>
  <c r="O37" i="46"/>
  <c r="Q41" i="46"/>
  <c r="O41" i="46" s="1"/>
  <c r="O42" i="46"/>
  <c r="O35" i="46"/>
  <c r="Q39" i="46"/>
  <c r="R8" i="54"/>
  <c r="O9" i="54"/>
  <c r="R59" i="55" l="1"/>
  <c r="R23" i="55"/>
  <c r="R30" i="55"/>
  <c r="R42" i="55"/>
  <c r="O40" i="46"/>
  <c r="O39" i="46"/>
  <c r="R9" i="54"/>
  <c r="O10" i="54"/>
  <c r="W69" i="40"/>
  <c r="R81" i="13"/>
  <c r="R80" i="13"/>
  <c r="R79" i="13"/>
  <c r="R76" i="13"/>
  <c r="R77" i="13"/>
  <c r="R78" i="13"/>
  <c r="R72" i="13"/>
  <c r="R73" i="13"/>
  <c r="R74" i="13"/>
  <c r="R43" i="55" l="1"/>
  <c r="R36" i="55"/>
  <c r="R60" i="55"/>
  <c r="O11" i="54"/>
  <c r="R10" i="54"/>
  <c r="R39" i="13"/>
  <c r="R38" i="13"/>
  <c r="R37" i="13"/>
  <c r="R61" i="55" l="1"/>
  <c r="R37" i="55"/>
  <c r="R44" i="55"/>
  <c r="R55" i="55"/>
  <c r="R11" i="54"/>
  <c r="O12" i="54"/>
  <c r="R24" i="55" l="1"/>
  <c r="R56" i="55"/>
  <c r="R51" i="55"/>
  <c r="R62" i="55"/>
  <c r="AB26" i="19"/>
  <c r="AC26" i="19"/>
  <c r="R12" i="54"/>
  <c r="O13" i="54"/>
  <c r="O3" i="43"/>
  <c r="R31" i="55" l="1"/>
  <c r="R63" i="55"/>
  <c r="R57" i="55"/>
  <c r="R70" i="55"/>
  <c r="O14" i="54"/>
  <c r="O15" i="54" s="1"/>
  <c r="R13" i="54"/>
  <c r="R32" i="55" l="1"/>
  <c r="R71" i="55"/>
  <c r="R58" i="55"/>
  <c r="R64" i="55"/>
  <c r="AB172" i="19"/>
  <c r="AC32" i="19"/>
  <c r="AC27" i="19"/>
  <c r="AC30" i="19"/>
  <c r="AB189" i="19"/>
  <c r="AC31" i="19"/>
  <c r="AC28" i="19"/>
  <c r="AB162" i="19"/>
  <c r="AC29" i="19"/>
  <c r="AB32" i="19"/>
  <c r="AB28" i="19"/>
  <c r="AB29" i="19"/>
  <c r="AB30" i="19"/>
  <c r="AB31" i="19"/>
  <c r="R14" i="54"/>
  <c r="R15" i="54"/>
  <c r="R33" i="55" l="1"/>
  <c r="R39" i="55"/>
  <c r="R38" i="55"/>
  <c r="R45" i="55"/>
  <c r="R65" i="55"/>
  <c r="R72" i="55"/>
  <c r="AB170" i="19"/>
  <c r="AB176" i="19"/>
  <c r="AB167" i="19"/>
  <c r="AB168" i="19"/>
  <c r="AB165" i="19"/>
  <c r="AB171" i="19"/>
  <c r="AB160" i="19"/>
  <c r="AB159" i="19"/>
  <c r="AB169" i="19"/>
  <c r="AB166" i="19"/>
  <c r="AB161" i="19"/>
  <c r="AB163" i="19"/>
  <c r="AB192" i="19"/>
  <c r="AB191" i="19"/>
  <c r="AB164" i="19"/>
  <c r="AB173" i="19"/>
  <c r="AB190" i="19"/>
  <c r="AB174" i="19"/>
  <c r="AB175" i="19"/>
  <c r="AB27" i="19"/>
  <c r="R35" i="55" l="1"/>
  <c r="R34" i="55"/>
  <c r="R46" i="55"/>
  <c r="R52" i="55"/>
  <c r="R47" i="55" l="1"/>
  <c r="R53" i="55"/>
  <c r="R54" i="55"/>
  <c r="R48" i="55" l="1"/>
  <c r="R50" i="55" l="1"/>
  <c r="R49" i="55"/>
  <c r="R66" i="55"/>
  <c r="R67" i="55" l="1"/>
  <c r="R68" i="55" l="1"/>
  <c r="R69" i="55"/>
  <c r="AC17" i="40" l="1"/>
  <c r="AC15" i="40"/>
  <c r="AC13" i="40"/>
  <c r="AC10" i="40"/>
  <c r="W9" i="40"/>
  <c r="W11" i="40"/>
  <c r="W12" i="40"/>
  <c r="W13" i="40"/>
  <c r="W14" i="40"/>
  <c r="W15" i="40"/>
  <c r="W18" i="40"/>
  <c r="W19" i="40"/>
  <c r="W20" i="40"/>
  <c r="W21" i="40"/>
  <c r="W45" i="40"/>
  <c r="W46" i="40"/>
  <c r="W47" i="40"/>
  <c r="W8" i="40"/>
  <c r="R15" i="13" l="1"/>
  <c r="R22" i="13"/>
  <c r="R14" i="13"/>
  <c r="R13" i="13" l="1"/>
  <c r="R12" i="13" l="1"/>
  <c r="R10" i="13"/>
  <c r="R11" i="13"/>
  <c r="R9" i="13" l="1"/>
  <c r="R29" i="13" l="1"/>
  <c r="R28" i="13"/>
  <c r="R27" i="13"/>
  <c r="R23" i="13"/>
  <c r="AC8" i="40" l="1"/>
  <c r="R4" i="13" l="1"/>
  <c r="R6" i="13"/>
  <c r="R8" i="13"/>
  <c r="R5" i="13"/>
  <c r="R3" i="13" l="1"/>
  <c r="N3" i="3" l="1"/>
  <c r="Q3" i="3" s="1"/>
  <c r="N4" i="3" l="1"/>
  <c r="R3" i="3"/>
  <c r="N5" i="3" l="1"/>
  <c r="R4" i="3"/>
  <c r="Q4" i="3"/>
  <c r="N6" i="3" l="1"/>
  <c r="R5" i="3"/>
  <c r="Q5" i="3"/>
  <c r="N7" i="3" l="1"/>
  <c r="R6" i="3"/>
  <c r="Q6" i="3"/>
  <c r="I7" i="16"/>
  <c r="N8" i="3" l="1"/>
  <c r="R7" i="3"/>
  <c r="Q7" i="3"/>
  <c r="O3" i="4"/>
  <c r="O4" i="4" s="1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O103" i="4" s="1"/>
  <c r="O104" i="4" s="1"/>
  <c r="O105" i="4" s="1"/>
  <c r="O106" i="4" s="1"/>
  <c r="O107" i="4" s="1"/>
  <c r="O108" i="4" s="1"/>
  <c r="O109" i="4" s="1"/>
  <c r="O110" i="4" s="1"/>
  <c r="O111" i="4" s="1"/>
  <c r="O112" i="4" s="1"/>
  <c r="O113" i="4" s="1"/>
  <c r="O114" i="4" s="1"/>
  <c r="O115" i="4" s="1"/>
  <c r="O116" i="4" s="1"/>
  <c r="O117" i="4" s="1"/>
  <c r="O118" i="4" s="1"/>
  <c r="O119" i="4" s="1"/>
  <c r="O120" i="4" s="1"/>
  <c r="O121" i="4" s="1"/>
  <c r="O122" i="4" s="1"/>
  <c r="O123" i="4" s="1"/>
  <c r="O124" i="4" s="1"/>
  <c r="O125" i="4" s="1"/>
  <c r="O126" i="4" s="1"/>
  <c r="O127" i="4" s="1"/>
  <c r="O128" i="4" s="1"/>
  <c r="O129" i="4" s="1"/>
  <c r="O130" i="4" s="1"/>
  <c r="O131" i="4" s="1"/>
  <c r="O132" i="4" s="1"/>
  <c r="O133" i="4" s="1"/>
  <c r="O134" i="4" s="1"/>
  <c r="O135" i="4" s="1"/>
  <c r="O136" i="4" s="1"/>
  <c r="O137" i="4" s="1"/>
  <c r="O138" i="4" s="1"/>
  <c r="O139" i="4" s="1"/>
  <c r="O140" i="4" s="1"/>
  <c r="O141" i="4" s="1"/>
  <c r="O142" i="4" s="1"/>
  <c r="O143" i="4" s="1"/>
  <c r="O144" i="4" s="1"/>
  <c r="O145" i="4" s="1"/>
  <c r="O146" i="4" s="1"/>
  <c r="O147" i="4" s="1"/>
  <c r="O148" i="4" s="1"/>
  <c r="O149" i="4" s="1"/>
  <c r="O150" i="4" s="1"/>
  <c r="O151" i="4" s="1"/>
  <c r="O152" i="4" s="1"/>
  <c r="O153" i="4" s="1"/>
  <c r="O154" i="4" s="1"/>
  <c r="O155" i="4" s="1"/>
  <c r="O156" i="4" s="1"/>
  <c r="O157" i="4" s="1"/>
  <c r="O158" i="4" s="1"/>
  <c r="O159" i="4" s="1"/>
  <c r="O160" i="4" s="1"/>
  <c r="O161" i="4" s="1"/>
  <c r="O162" i="4" s="1"/>
  <c r="O163" i="4" s="1"/>
  <c r="O164" i="4" s="1"/>
  <c r="O165" i="4" s="1"/>
  <c r="O166" i="4" s="1"/>
  <c r="O167" i="4" s="1"/>
  <c r="O168" i="4" s="1"/>
  <c r="O169" i="4" s="1"/>
  <c r="O170" i="4" s="1"/>
  <c r="O171" i="4" s="1"/>
  <c r="O172" i="4" s="1"/>
  <c r="O173" i="4" s="1"/>
  <c r="O174" i="4" s="1"/>
  <c r="O175" i="4" s="1"/>
  <c r="O176" i="4" s="1"/>
  <c r="O177" i="4" s="1"/>
  <c r="O178" i="4" s="1"/>
  <c r="O179" i="4" s="1"/>
  <c r="O180" i="4" s="1"/>
  <c r="O181" i="4" s="1"/>
  <c r="O182" i="4" s="1"/>
  <c r="O183" i="4" s="1"/>
  <c r="O184" i="4" s="1"/>
  <c r="O185" i="4" s="1"/>
  <c r="O186" i="4" s="1"/>
  <c r="O187" i="4" s="1"/>
  <c r="O188" i="4" s="1"/>
  <c r="O189" i="4" s="1"/>
  <c r="O190" i="4" s="1"/>
  <c r="O191" i="4" s="1"/>
  <c r="N9" i="3" l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Q8" i="3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R8" i="3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U3" i="27" l="1"/>
  <c r="U141" i="27"/>
  <c r="T181" i="27" l="1"/>
  <c r="U181" i="27" s="1"/>
  <c r="T151" i="27"/>
  <c r="U151" i="27" s="1"/>
  <c r="T162" i="27"/>
  <c r="U162" i="27" s="1"/>
  <c r="T180" i="27"/>
  <c r="U180" i="27" s="1"/>
  <c r="T154" i="27"/>
  <c r="U154" i="27" s="1"/>
  <c r="T156" i="27"/>
  <c r="U156" i="27" s="1"/>
  <c r="T152" i="27"/>
  <c r="U152" i="27" s="1"/>
  <c r="T157" i="27"/>
  <c r="U157" i="27" s="1"/>
  <c r="T176" i="27"/>
  <c r="U176" i="27" s="1"/>
  <c r="T146" i="27"/>
  <c r="U146" i="27" s="1"/>
  <c r="T147" i="27"/>
  <c r="U147" i="27" s="1"/>
  <c r="T18" i="27"/>
  <c r="U18" i="27" s="1"/>
  <c r="T13" i="27"/>
  <c r="U13" i="27" s="1"/>
  <c r="T42" i="27"/>
  <c r="U42" i="27" s="1"/>
  <c r="T14" i="27"/>
  <c r="U14" i="27" s="1"/>
  <c r="T153" i="27"/>
  <c r="U153" i="27" s="1"/>
  <c r="T8" i="27"/>
  <c r="U8" i="27" s="1"/>
  <c r="T150" i="27"/>
  <c r="U150" i="27" s="1"/>
  <c r="T178" i="27"/>
  <c r="U178" i="27" s="1"/>
  <c r="T165" i="27"/>
  <c r="U165" i="27" s="1"/>
  <c r="T145" i="27"/>
  <c r="U145" i="27" s="1"/>
  <c r="T9" i="27"/>
  <c r="U9" i="27" s="1"/>
  <c r="T179" i="27"/>
  <c r="U179" i="27" s="1"/>
  <c r="T158" i="27"/>
  <c r="U158" i="27" s="1"/>
  <c r="T159" i="27"/>
  <c r="U159" i="27" s="1"/>
  <c r="T41" i="27"/>
  <c r="U41" i="27" s="1"/>
  <c r="T38" i="27"/>
  <c r="U38" i="27" s="1"/>
  <c r="T170" i="27"/>
  <c r="U170" i="27" s="1"/>
  <c r="T17" i="27"/>
  <c r="U17" i="27" s="1"/>
  <c r="T11" i="27"/>
  <c r="U11" i="27" s="1"/>
  <c r="T171" i="27"/>
  <c r="U171" i="27" s="1"/>
  <c r="T15" i="27"/>
  <c r="U15" i="27" s="1"/>
  <c r="T163" i="27"/>
  <c r="U163" i="27" s="1"/>
  <c r="T164" i="27"/>
  <c r="U164" i="27" s="1"/>
  <c r="T182" i="27"/>
  <c r="U182" i="27" s="1"/>
  <c r="T187" i="27"/>
  <c r="U187" i="27" s="1"/>
  <c r="T142" i="27"/>
  <c r="U142" i="27" s="1"/>
  <c r="T12" i="27"/>
  <c r="U12" i="27" s="1"/>
  <c r="T166" i="27"/>
  <c r="U166" i="27" s="1"/>
  <c r="T149" i="27"/>
  <c r="U149" i="27" s="1"/>
  <c r="T184" i="27"/>
  <c r="U184" i="27" s="1"/>
  <c r="T186" i="27"/>
  <c r="U186" i="27" s="1"/>
  <c r="T43" i="27"/>
  <c r="U43" i="27" s="1"/>
  <c r="T185" i="27"/>
  <c r="U185" i="27" s="1"/>
  <c r="T160" i="27"/>
  <c r="U160" i="27" s="1"/>
  <c r="T144" i="27"/>
  <c r="U144" i="27" s="1"/>
  <c r="T143" i="27"/>
  <c r="U143" i="27" s="1"/>
  <c r="T173" i="27"/>
  <c r="U173" i="27" s="1"/>
  <c r="T168" i="27"/>
  <c r="U168" i="27" s="1"/>
  <c r="T148" i="27"/>
  <c r="U148" i="27" s="1"/>
  <c r="T183" i="27"/>
  <c r="U183" i="27" s="1"/>
  <c r="T155" i="27"/>
  <c r="U155" i="27" s="1"/>
  <c r="T161" i="27"/>
  <c r="U161" i="27" s="1"/>
  <c r="T177" i="27"/>
  <c r="U177" i="27" s="1"/>
  <c r="T175" i="27"/>
  <c r="U175" i="27" s="1"/>
  <c r="T167" i="27"/>
  <c r="U167" i="27" s="1"/>
  <c r="T169" i="27"/>
  <c r="U169" i="27" s="1"/>
  <c r="T174" i="27"/>
  <c r="U174" i="27" s="1"/>
  <c r="T172" i="27"/>
  <c r="U172" i="27" s="1"/>
  <c r="T40" i="27"/>
  <c r="U40" i="27" s="1"/>
  <c r="T27" i="27"/>
  <c r="U27" i="27" s="1"/>
  <c r="T16" i="27"/>
  <c r="U16" i="27" s="1"/>
  <c r="T28" i="27"/>
  <c r="U28" i="27" s="1"/>
  <c r="T47" i="27"/>
  <c r="U47" i="27" s="1"/>
  <c r="T45" i="27"/>
  <c r="U45" i="27" s="1"/>
  <c r="T24" i="27"/>
  <c r="U24" i="27" s="1"/>
  <c r="T49" i="27"/>
  <c r="U49" i="27" s="1"/>
  <c r="T23" i="27"/>
  <c r="U23" i="27" s="1"/>
  <c r="T37" i="27"/>
  <c r="U37" i="27" s="1"/>
  <c r="T22" i="27"/>
  <c r="U22" i="27" s="1"/>
  <c r="T5" i="27"/>
  <c r="U5" i="27" s="1"/>
  <c r="T33" i="27"/>
  <c r="U33" i="27" s="1"/>
  <c r="T46" i="27"/>
  <c r="U46" i="27" s="1"/>
  <c r="T44" i="27"/>
  <c r="U44" i="27" s="1"/>
  <c r="T6" i="27"/>
  <c r="U6" i="27" s="1"/>
  <c r="T36" i="27"/>
  <c r="U36" i="27" s="1"/>
  <c r="T30" i="27"/>
  <c r="U30" i="27" s="1"/>
  <c r="T25" i="27"/>
  <c r="U25" i="27" s="1"/>
  <c r="T10" i="27"/>
  <c r="U10" i="27" s="1"/>
  <c r="T7" i="27"/>
  <c r="U7" i="27" s="1"/>
  <c r="T48" i="27"/>
  <c r="U48" i="27" s="1"/>
  <c r="T39" i="27"/>
  <c r="U39" i="27" s="1"/>
  <c r="T29" i="27"/>
  <c r="U29" i="27" s="1"/>
  <c r="T20" i="27"/>
  <c r="U20" i="27" s="1"/>
  <c r="T19" i="27"/>
  <c r="U19" i="27" s="1"/>
  <c r="T26" i="27"/>
  <c r="U26" i="27" s="1"/>
  <c r="T21" i="27"/>
  <c r="U21" i="27" s="1"/>
  <c r="T35" i="27"/>
  <c r="U35" i="27" s="1"/>
  <c r="T34" i="27"/>
  <c r="U34" i="27" s="1"/>
  <c r="T32" i="27"/>
  <c r="U32" i="27" s="1"/>
  <c r="T31" i="27"/>
  <c r="U31" i="27" s="1"/>
  <c r="T4" i="27"/>
  <c r="U4" i="27" s="1"/>
  <c r="T188" i="27" l="1"/>
  <c r="U188" i="27" s="1"/>
  <c r="T50" i="27"/>
  <c r="U50" i="27" s="1"/>
  <c r="T189" i="27" l="1"/>
  <c r="U189" i="27" s="1"/>
  <c r="T51" i="27"/>
  <c r="U51" i="27" s="1"/>
  <c r="T52" i="27" l="1"/>
  <c r="U52" i="27" s="1"/>
  <c r="T190" i="27"/>
  <c r="U190" i="27" s="1"/>
  <c r="T191" i="27" l="1"/>
  <c r="U191" i="27" s="1"/>
  <c r="T53" i="27"/>
  <c r="U53" i="27" s="1"/>
  <c r="T54" i="27" l="1"/>
  <c r="U54" i="27" s="1"/>
  <c r="T192" i="27"/>
  <c r="U192" i="27" s="1"/>
  <c r="T193" i="27" l="1"/>
  <c r="U193" i="27" s="1"/>
  <c r="T55" i="27"/>
  <c r="U55" i="27" s="1"/>
  <c r="T194" i="27" l="1"/>
  <c r="U194" i="27" s="1"/>
  <c r="T56" i="27"/>
  <c r="U56" i="27" s="1"/>
  <c r="T195" i="27" l="1"/>
  <c r="U195" i="27" s="1"/>
  <c r="T57" i="27"/>
  <c r="U57" i="27" s="1"/>
  <c r="T196" i="27" l="1"/>
  <c r="U196" i="27" s="1"/>
  <c r="T58" i="27"/>
  <c r="U58" i="27" s="1"/>
  <c r="T59" i="27" l="1"/>
  <c r="U59" i="27" s="1"/>
  <c r="T197" i="27"/>
  <c r="U197" i="27" s="1"/>
  <c r="T60" i="27" l="1"/>
  <c r="U60" i="27" s="1"/>
  <c r="T198" i="27"/>
  <c r="U198" i="27" s="1"/>
  <c r="T61" i="27" l="1"/>
  <c r="U61" i="27" s="1"/>
  <c r="T199" i="27"/>
  <c r="U199" i="27" s="1"/>
  <c r="T200" i="27" l="1"/>
  <c r="U200" i="27" s="1"/>
  <c r="T62" i="27"/>
  <c r="U62" i="27" s="1"/>
  <c r="T201" i="27" l="1"/>
  <c r="U201" i="27" s="1"/>
  <c r="T63" i="27"/>
  <c r="U63" i="27" s="1"/>
  <c r="T64" i="27" l="1"/>
  <c r="U64" i="27" s="1"/>
  <c r="T202" i="27"/>
  <c r="U202" i="27" s="1"/>
  <c r="T203" i="27" l="1"/>
  <c r="U203" i="27" s="1"/>
  <c r="T65" i="27"/>
  <c r="U65" i="27" s="1"/>
  <c r="T204" i="27" l="1"/>
  <c r="U204" i="27" s="1"/>
  <c r="T66" i="27"/>
  <c r="U66" i="27" s="1"/>
  <c r="T67" i="27" l="1"/>
  <c r="U67" i="27" s="1"/>
  <c r="T205" i="27"/>
  <c r="U205" i="27" s="1"/>
  <c r="T206" i="27" l="1"/>
  <c r="U206" i="27" s="1"/>
  <c r="T68" i="27"/>
  <c r="U68" i="27" s="1"/>
  <c r="T207" i="27" l="1"/>
  <c r="U207" i="27" s="1"/>
  <c r="T69" i="27"/>
  <c r="U69" i="27" s="1"/>
  <c r="T208" i="27" l="1"/>
  <c r="U208" i="27" s="1"/>
  <c r="T70" i="27"/>
  <c r="U70" i="27" s="1"/>
  <c r="T71" i="27" l="1"/>
  <c r="U71" i="27" s="1"/>
  <c r="T209" i="27"/>
  <c r="U209" i="27" s="1"/>
  <c r="T72" i="27" l="1"/>
  <c r="U72" i="27" s="1"/>
  <c r="T210" i="27"/>
  <c r="U210" i="27" s="1"/>
  <c r="T211" i="27" l="1"/>
  <c r="U211" i="27" s="1"/>
  <c r="T73" i="27"/>
  <c r="U73" i="27" s="1"/>
  <c r="T74" i="27" l="1"/>
  <c r="U74" i="27" s="1"/>
  <c r="T212" i="27"/>
  <c r="U212" i="27" s="1"/>
  <c r="T75" i="27" l="1"/>
  <c r="U75" i="27" s="1"/>
  <c r="T213" i="27"/>
  <c r="U213" i="27" s="1"/>
  <c r="T214" i="27" l="1"/>
  <c r="U214" i="27" s="1"/>
  <c r="T76" i="27"/>
  <c r="U76" i="27" s="1"/>
  <c r="T77" i="27" l="1"/>
  <c r="U77" i="27" s="1"/>
  <c r="T215" i="27"/>
  <c r="U215" i="27" s="1"/>
  <c r="T216" i="27" l="1"/>
  <c r="U216" i="27" s="1"/>
  <c r="T78" i="27"/>
  <c r="U78" i="27" s="1"/>
  <c r="T79" i="27" l="1"/>
  <c r="U79" i="27" s="1"/>
  <c r="T217" i="27"/>
  <c r="U217" i="27" s="1"/>
  <c r="T218" i="27" l="1"/>
  <c r="U218" i="27" s="1"/>
  <c r="T80" i="27"/>
  <c r="U80" i="27" s="1"/>
  <c r="T219" i="27" l="1"/>
  <c r="U219" i="27" s="1"/>
  <c r="T81" i="27"/>
  <c r="U81" i="27" s="1"/>
  <c r="T220" i="27" l="1"/>
  <c r="U220" i="27" s="1"/>
  <c r="T82" i="27"/>
  <c r="U82" i="27" s="1"/>
  <c r="T221" i="27" l="1"/>
  <c r="U221" i="27" s="1"/>
  <c r="T83" i="27"/>
  <c r="U83" i="27" s="1"/>
  <c r="T84" i="27" l="1"/>
  <c r="U84" i="27" s="1"/>
  <c r="T222" i="27"/>
  <c r="U222" i="27" s="1"/>
  <c r="T85" i="27" l="1"/>
  <c r="U85" i="27" s="1"/>
  <c r="T223" i="27"/>
  <c r="U223" i="27" s="1"/>
  <c r="T86" i="27" l="1"/>
  <c r="U86" i="27" s="1"/>
  <c r="T224" i="27"/>
  <c r="U224" i="27" s="1"/>
  <c r="T87" i="27" l="1"/>
  <c r="U87" i="27" s="1"/>
  <c r="T225" i="27"/>
  <c r="U225" i="27" s="1"/>
  <c r="T226" i="27" l="1"/>
  <c r="U226" i="27" s="1"/>
  <c r="T88" i="27"/>
  <c r="U88" i="27" s="1"/>
  <c r="T227" i="27" l="1"/>
  <c r="U227" i="27" s="1"/>
  <c r="T89" i="27"/>
  <c r="U89" i="27" s="1"/>
  <c r="T228" i="27" l="1"/>
  <c r="U228" i="27" s="1"/>
  <c r="T90" i="27"/>
  <c r="U90" i="27" s="1"/>
  <c r="T229" i="27" l="1"/>
  <c r="U229" i="27" s="1"/>
  <c r="T91" i="27"/>
  <c r="U91" i="27" s="1"/>
  <c r="T92" i="27" l="1"/>
  <c r="U92" i="27" s="1"/>
  <c r="T230" i="27"/>
  <c r="U230" i="27" s="1"/>
  <c r="T231" i="27" l="1"/>
  <c r="U231" i="27" s="1"/>
  <c r="T93" i="27"/>
  <c r="U93" i="27" s="1"/>
  <c r="T232" i="27" l="1"/>
  <c r="U232" i="27" s="1"/>
  <c r="T94" i="27"/>
  <c r="U94" i="27" s="1"/>
  <c r="T233" i="27" l="1"/>
  <c r="U233" i="27" s="1"/>
  <c r="T95" i="27"/>
  <c r="U95" i="27" s="1"/>
  <c r="T96" i="27" l="1"/>
  <c r="U96" i="27" s="1"/>
  <c r="T234" i="27"/>
  <c r="U234" i="27" s="1"/>
  <c r="T235" i="27" l="1"/>
  <c r="U235" i="27" s="1"/>
  <c r="T97" i="27"/>
  <c r="U97" i="27" s="1"/>
  <c r="T236" i="27" l="1"/>
  <c r="U236" i="27" s="1"/>
  <c r="T98" i="27"/>
  <c r="U98" i="27" s="1"/>
  <c r="T237" i="27" l="1"/>
  <c r="U237" i="27" s="1"/>
  <c r="T99" i="27"/>
  <c r="U99" i="27" s="1"/>
  <c r="T100" i="27" l="1"/>
  <c r="U100" i="27" s="1"/>
  <c r="T238" i="27"/>
  <c r="U238" i="27" s="1"/>
  <c r="T239" i="27" l="1"/>
  <c r="U239" i="27" s="1"/>
  <c r="T101" i="27"/>
  <c r="U101" i="27" s="1"/>
  <c r="T240" i="27" l="1"/>
  <c r="U240" i="27" s="1"/>
  <c r="T102" i="27"/>
  <c r="U102" i="27" s="1"/>
  <c r="T103" i="27" l="1"/>
  <c r="U103" i="27" s="1"/>
  <c r="T241" i="27"/>
  <c r="U241" i="27" s="1"/>
  <c r="T104" i="27" l="1"/>
  <c r="U104" i="27" s="1"/>
  <c r="T242" i="27"/>
  <c r="U242" i="27" s="1"/>
  <c r="T243" i="27" l="1"/>
  <c r="U243" i="27" s="1"/>
  <c r="T105" i="27"/>
  <c r="U105" i="27" s="1"/>
  <c r="T244" i="27" l="1"/>
  <c r="U244" i="27" s="1"/>
  <c r="T106" i="27"/>
  <c r="U106" i="27" s="1"/>
  <c r="T245" i="27" l="1"/>
  <c r="U245" i="27" s="1"/>
  <c r="T107" i="27"/>
  <c r="U107" i="27" s="1"/>
  <c r="T246" i="27" l="1"/>
  <c r="U246" i="27" s="1"/>
  <c r="T108" i="27"/>
  <c r="U108" i="27" s="1"/>
  <c r="T247" i="27" l="1"/>
  <c r="U247" i="27" s="1"/>
  <c r="T109" i="27"/>
  <c r="U109" i="27" s="1"/>
  <c r="T110" i="27" l="1"/>
  <c r="U110" i="27" s="1"/>
  <c r="T248" i="27"/>
  <c r="U248" i="27" s="1"/>
  <c r="T111" i="27" l="1"/>
  <c r="U111" i="27" s="1"/>
  <c r="T249" i="27"/>
  <c r="U249" i="27" s="1"/>
  <c r="T250" i="27" l="1"/>
  <c r="U250" i="27" s="1"/>
  <c r="T112" i="27"/>
  <c r="U112" i="27" s="1"/>
  <c r="T113" i="27" l="1"/>
  <c r="U113" i="27" s="1"/>
  <c r="T251" i="27"/>
  <c r="U251" i="27" s="1"/>
  <c r="T114" i="27" l="1"/>
  <c r="U114" i="27" s="1"/>
  <c r="T252" i="27"/>
  <c r="U252" i="27" s="1"/>
  <c r="T115" i="27" l="1"/>
  <c r="U115" i="27" s="1"/>
  <c r="T253" i="27"/>
  <c r="U253" i="27" s="1"/>
  <c r="T116" i="27" l="1"/>
  <c r="U116" i="27" s="1"/>
  <c r="T254" i="27"/>
  <c r="U254" i="27" s="1"/>
  <c r="T117" i="27" l="1"/>
  <c r="U117" i="27" s="1"/>
  <c r="T255" i="27"/>
  <c r="U255" i="27" s="1"/>
  <c r="T256" i="27" l="1"/>
  <c r="U256" i="27" s="1"/>
  <c r="T118" i="27"/>
  <c r="U118" i="27" s="1"/>
  <c r="T257" i="27" l="1"/>
  <c r="U257" i="27" s="1"/>
  <c r="T119" i="27"/>
  <c r="U119" i="27" s="1"/>
  <c r="T258" i="27" l="1"/>
  <c r="U258" i="27" s="1"/>
  <c r="T120" i="27"/>
  <c r="U120" i="27" s="1"/>
  <c r="T259" i="27" l="1"/>
  <c r="U259" i="27" s="1"/>
  <c r="T121" i="27"/>
  <c r="U121" i="27" s="1"/>
  <c r="T260" i="27" l="1"/>
  <c r="U260" i="27" s="1"/>
  <c r="T122" i="27"/>
  <c r="U122" i="27" s="1"/>
  <c r="T123" i="27" l="1"/>
  <c r="U123" i="27" s="1"/>
  <c r="T261" i="27"/>
  <c r="U261" i="27" s="1"/>
  <c r="T262" i="27" l="1"/>
  <c r="U262" i="27" s="1"/>
  <c r="T124" i="27"/>
  <c r="U124" i="27" s="1"/>
  <c r="T263" i="27" l="1"/>
  <c r="U263" i="27" s="1"/>
  <c r="T125" i="27"/>
  <c r="U125" i="27" s="1"/>
  <c r="T264" i="27" l="1"/>
  <c r="U264" i="27" s="1"/>
  <c r="T126" i="27"/>
  <c r="U126" i="27" s="1"/>
  <c r="T265" i="27" l="1"/>
  <c r="U265" i="27" s="1"/>
  <c r="T127" i="27"/>
  <c r="U127" i="27" s="1"/>
  <c r="T128" i="27" l="1"/>
  <c r="U128" i="27" s="1"/>
  <c r="T266" i="27"/>
  <c r="U266" i="27" s="1"/>
  <c r="T267" i="27" l="1"/>
  <c r="U267" i="27" s="1"/>
  <c r="T129" i="27"/>
  <c r="U129" i="27" s="1"/>
  <c r="T130" i="27" l="1"/>
  <c r="U130" i="27" s="1"/>
  <c r="T268" i="27"/>
  <c r="U268" i="27" s="1"/>
  <c r="T269" i="27" l="1"/>
  <c r="U269" i="27" s="1"/>
  <c r="T131" i="27"/>
  <c r="U131" i="27" s="1"/>
  <c r="T270" i="27" l="1"/>
  <c r="U270" i="27" s="1"/>
  <c r="T132" i="27"/>
  <c r="U132" i="27" s="1"/>
  <c r="T133" i="27" l="1"/>
  <c r="U133" i="27" s="1"/>
  <c r="T271" i="27"/>
  <c r="U271" i="27" s="1"/>
  <c r="T134" i="27" l="1"/>
  <c r="U134" i="27" s="1"/>
  <c r="T272" i="27"/>
  <c r="U272" i="27" s="1"/>
  <c r="T135" i="27" l="1"/>
  <c r="U135" i="27" s="1"/>
  <c r="T273" i="27"/>
  <c r="U273" i="27" s="1"/>
  <c r="T136" i="27" l="1"/>
  <c r="U136" i="27" s="1"/>
  <c r="T274" i="27"/>
  <c r="U274" i="27" s="1"/>
  <c r="T275" i="27" l="1"/>
  <c r="U275" i="27" s="1"/>
  <c r="T137" i="27"/>
  <c r="U137" i="27" s="1"/>
  <c r="T276" i="27" l="1"/>
  <c r="U276" i="27" s="1"/>
  <c r="T138" i="27"/>
  <c r="U138" i="27" s="1"/>
  <c r="T277" i="27" l="1"/>
  <c r="U277" i="27" s="1"/>
  <c r="T139" i="27"/>
  <c r="U139" i="27" s="1"/>
  <c r="T278" i="27" l="1"/>
  <c r="U278" i="27" s="1"/>
  <c r="T140" i="27"/>
  <c r="U14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C22" authorId="0" shapeId="0" xr:uid="{4ACEC4AD-3641-402C-B03C-EE3E966B4D25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默认字体为红，上传git库时会将标红的文件上传，强制覆盖上传！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F36" authorId="0" shapeId="0" xr:uid="{5A28B7C9-0196-466A-A9EA-7BA69162DD36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配置到版本中，用于快速查找版本配置的内容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YANQU</author>
    <author>1</author>
  </authors>
  <commentList>
    <comment ref="A2" authorId="0" shapeId="0" xr:uid="{FAA6A829-25AF-43D8-A9B1-11A373EDBEA0}">
      <text>
        <r>
          <rPr>
            <b/>
            <sz val="9"/>
            <color indexed="81"/>
            <rFont val="宋体"/>
            <family val="3"/>
            <charset val="134"/>
          </rPr>
          <t>YANQU:</t>
        </r>
        <r>
          <rPr>
            <sz val="9"/>
            <color indexed="81"/>
            <rFont val="宋体"/>
            <family val="3"/>
            <charset val="134"/>
          </rPr>
          <t xml:space="preserve">
远程机器人
设备：995 778 242
密码：183 611</t>
        </r>
      </text>
    </comment>
    <comment ref="B2" authorId="1" shapeId="0" xr:uid="{B1096C02-467D-42FE-B240-DE5FD8645EB9}">
      <text>
        <r>
          <rPr>
            <b/>
            <sz val="9"/>
            <color indexed="81"/>
            <rFont val="宋体"/>
            <family val="3"/>
            <charset val="134"/>
          </rPr>
          <t>1:</t>
        </r>
        <r>
          <rPr>
            <sz val="9"/>
            <color indexed="81"/>
            <rFont val="宋体"/>
            <family val="3"/>
            <charset val="134"/>
          </rPr>
          <t xml:space="preserve">
红字表明距离上次输出，发生改变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S2" authorId="0" shapeId="0" xr:uid="{0F33EC42-7A50-4E9D-8696-1AE5CA4F385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1.玩家等级
2.通关关卡ID
3.区服开启X天
4.获得任一龙灵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T43" authorId="0" shapeId="0" xr:uid="{10F044BF-DD09-41FF-8C60-460B2E1179D2}">
      <text>
        <r>
          <rPr>
            <sz val="11"/>
            <color theme="1"/>
            <rFont val="等线"/>
            <family val="2"/>
            <scheme val="minor"/>
          </rPr>
          <t>黎岱宗:
1.基础系数
2.闪避系数
3.格挡系数
4.暴击系数
5.伤害系数
6.伤害加成系数
7.伤害减免系数
8.攻速系数
9.冷却系数
10.移动系数
11.能量系数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  <author>黎岱宗</author>
    <author>泰山来也</author>
    <author>HP</author>
    <author>来宾用户</author>
    <author>鑫 郑</author>
  </authors>
  <commentList>
    <comment ref="S2" authorId="0" shapeId="0" xr:uid="{FFA75409-BBF4-44E2-8B91-EE1146E194D1}">
      <text>
        <r>
          <rPr>
            <sz val="11"/>
            <color theme="1"/>
            <rFont val="等线"/>
            <family val="2"/>
            <scheme val="minor"/>
          </rPr>
          <t xml:space="preserve">YQ:
1 普通道具
2  宠物
3  时装
4  头像
5  头像框
6  古董
7  宝箱
8  翅膀
9  好友头像
10  十方阵道具
11  自选宝箱
12  符牌
13  称号
14  传送门
15  展示用图标道具
16  宠物碎片
</t>
        </r>
      </text>
    </comment>
    <comment ref="T2" authorId="1" shapeId="0" xr:uid="{BAEA619E-FD59-48B7-9FBE-C9464996C41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0.系统道具
1.活动道具
2.赛季道具</t>
        </r>
      </text>
    </comment>
    <comment ref="U2" authorId="2" shapeId="0" xr:uid="{69E88509-1B45-4DA6-BD90-D56CB9587F25}">
      <text>
        <r>
          <rPr>
            <b/>
            <sz val="9"/>
            <color indexed="81"/>
            <rFont val="宋体"/>
            <family val="3"/>
            <charset val="134"/>
          </rPr>
          <t>泰山来也:</t>
        </r>
        <r>
          <rPr>
            <sz val="9"/>
            <color indexed="81"/>
            <rFont val="宋体"/>
            <family val="3"/>
            <charset val="134"/>
          </rPr>
          <t xml:space="preserve">
1.普通
2.稀有
3.史诗
4.传奇
5.远古</t>
        </r>
      </text>
    </comment>
    <comment ref="AD2" authorId="3" shapeId="0" xr:uid="{AB35FFB2-D0A4-4376-9D43-844BC29EAA96}">
      <text>
        <r>
          <rPr>
            <b/>
            <sz val="9"/>
            <color indexed="81"/>
            <rFont val="宋体"/>
            <family val="3"/>
            <charset val="134"/>
          </rPr>
          <t>HP:</t>
        </r>
        <r>
          <rPr>
            <sz val="9"/>
            <color indexed="81"/>
            <rFont val="宋体"/>
            <family val="3"/>
            <charset val="134"/>
          </rPr>
          <t xml:space="preserve">
一般用于控制宝箱，获取后自动打开</t>
        </r>
      </text>
    </comment>
    <comment ref="AE2" authorId="1" shapeId="0" xr:uid="{C7BD8297-6F2C-4106-A773-879F7DA0576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1为唯一，购买时显示已拥有</t>
        </r>
      </text>
    </comment>
    <comment ref="AK2" authorId="1" shapeId="0" xr:uid="{3A5F086F-0077-4732-AE87-3B91FCC62B1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0.系统道具
1.活动道具
2.赛季道具</t>
        </r>
      </text>
    </comment>
    <comment ref="P19" authorId="4" shapeId="0" xr:uid="{AE41E819-3F4B-4D0F-93FF-5F32B17D0235}">
      <text>
        <r>
          <rPr>
            <sz val="11"/>
            <color theme="1"/>
            <rFont val="等线"/>
            <family val="2"/>
            <scheme val="minor"/>
          </rPr>
          <t>未知用户:
只用于订单奖励图标显示，直接获得无意义</t>
        </r>
      </text>
    </comment>
    <comment ref="V22" authorId="1" shapeId="0" xr:uid="{F40E92E3-F4A6-42AE-87C6-DB51552B50A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23" authorId="1" shapeId="0" xr:uid="{74FF50C7-DDFF-4816-91A1-18221B0241E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24" authorId="1" shapeId="0" xr:uid="{9EA4CFF5-2FE3-42EA-8A46-EEB0A1E3361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25" authorId="1" shapeId="0" xr:uid="{970DCCDF-C660-4D1D-A276-6E79C02FA4D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26" authorId="1" shapeId="0" xr:uid="{1E0B4F8C-7437-4B30-B6B7-0A5111A554D6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27" authorId="1" shapeId="0" xr:uid="{08CC0D5E-E8A9-4BFF-879F-7B2C3EB3879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28" authorId="1" shapeId="0" xr:uid="{2B56875C-4812-4FC2-A748-628FAEFE714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29" authorId="1" shapeId="0" xr:uid="{B3BA9E77-C7CE-44F2-8D3E-B962056648E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30" authorId="1" shapeId="0" xr:uid="{96AD99FA-BCE3-4FA0-9280-F0F9EA90FEE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31" authorId="1" shapeId="0" xr:uid="{CD779577-6B35-4AAC-98F5-8338A6E497F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32" authorId="1" shapeId="0" xr:uid="{BE50D89B-909B-42EB-B6D5-E65796DF0B6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33" authorId="1" shapeId="0" xr:uid="{A4DF41D3-53C2-4AF6-B1B8-7B187B697F9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34" authorId="1" shapeId="0" xr:uid="{76DDBC4D-43D9-4E70-8243-65BFDF5600A7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35" authorId="1" shapeId="0" xr:uid="{35264D61-3D2C-401E-AF77-2C4814659C7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36" authorId="1" shapeId="0" xr:uid="{35CF5D4A-0C20-4173-BD47-685B3676BAF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技能ID|碎片ID</t>
        </r>
      </text>
    </comment>
    <comment ref="V72" authorId="1" shapeId="0" xr:uid="{67991670-8E3C-43BC-93A7-5A177048ED2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1.基础
2.特殊</t>
        </r>
      </text>
    </comment>
    <comment ref="V73" authorId="1" shapeId="0" xr:uid="{114CF4FA-3DCA-409D-BACF-FB8923D7B05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1.基础
2.特殊</t>
        </r>
      </text>
    </comment>
    <comment ref="V74" authorId="1" shapeId="0" xr:uid="{2A089D3A-2300-4F0C-ADE1-1F3B860865D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1.基础
2.特殊</t>
        </r>
      </text>
    </comment>
    <comment ref="V75" authorId="1" shapeId="0" xr:uid="{395DE883-CB41-4859-BAA4-BC4B1BE8897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1.基础
2.特殊</t>
        </r>
      </text>
    </comment>
    <comment ref="V76" authorId="1" shapeId="0" xr:uid="{42D53366-6CB5-4868-B75A-E9834B0D8677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1.基础
2.特殊</t>
        </r>
      </text>
    </comment>
    <comment ref="V77" authorId="1" shapeId="0" xr:uid="{D0BA6FA7-845A-4E44-A738-EE61E09E869A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1.基础
2.特殊</t>
        </r>
      </text>
    </comment>
    <comment ref="V78" authorId="1" shapeId="0" xr:uid="{1DA67814-5DE0-452B-BCBD-6A5D8C086F3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1.基础
2.特殊</t>
        </r>
      </text>
    </comment>
    <comment ref="V90" authorId="1" shapeId="0" xr:uid="{CC934255-31FE-4B9A-8D49-675A19A67456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91" authorId="1" shapeId="0" xr:uid="{67D82032-433C-4D94-B4BB-F51C2C86A49A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92" authorId="1" shapeId="0" xr:uid="{ACF50170-DE99-41A2-811D-F2301BDD9C31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93" authorId="1" shapeId="0" xr:uid="{36F04323-4D43-40DA-A81B-D5520918288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94" authorId="1" shapeId="0" xr:uid="{E2A036A9-E1F9-4D74-9BF6-1B8106E9184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95" authorId="1" shapeId="0" xr:uid="{EA8181B3-C7B6-42C4-BAF0-87E12DA31A1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96" authorId="1" shapeId="0" xr:uid="{27BD3FB5-2036-4824-8857-D2519EAB3520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97" authorId="1" shapeId="0" xr:uid="{1E9F5029-4009-4342-98FE-52E9D93E96F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98" authorId="1" shapeId="0" xr:uid="{7E6FED54-7BDB-47C9-BBC2-C5FA1EBFC88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99" authorId="1" shapeId="0" xr:uid="{BBB85BB8-9AFC-415A-9AEB-5198668516E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0" authorId="1" shapeId="0" xr:uid="{AABE0E80-83B5-4AD2-AFFF-1A6F9AFAD71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1" authorId="1" shapeId="0" xr:uid="{D13E6854-030B-41D8-AB30-1C820F7D3877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2" authorId="1" shapeId="0" xr:uid="{19551B85-A6D1-4E08-A0D7-E6F6BFDC83F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3" authorId="1" shapeId="0" xr:uid="{4EF03A47-A093-4691-A4F4-0776E4C68D0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4" authorId="1" shapeId="0" xr:uid="{A030D4CC-453A-4EB1-BBE3-F44B8749A86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5" authorId="1" shapeId="0" xr:uid="{1C34B3AD-E7E9-4346-8400-79548A21C15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6" authorId="1" shapeId="0" xr:uid="{8CA82D96-833D-4386-9689-517CD8BB9E71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7" authorId="1" shapeId="0" xr:uid="{02299DCA-18CC-4C0C-B135-38EE427DC61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8" authorId="1" shapeId="0" xr:uid="{D718A2ED-112F-43A4-982A-78E419E562A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09" authorId="1" shapeId="0" xr:uid="{1799EFE8-0EBF-48C0-B37F-81496047390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0" authorId="1" shapeId="0" xr:uid="{77EDC136-DF67-4026-80DF-245F0EC7F42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1" authorId="1" shapeId="0" xr:uid="{D3CA3A4F-61A7-4A07-B273-A948CE10949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2" authorId="1" shapeId="0" xr:uid="{AFACC4B9-DD74-4E70-960E-0495B79879BA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3" authorId="1" shapeId="0" xr:uid="{F90AA26D-DF56-4760-9613-D5D2587C0DA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4" authorId="1" shapeId="0" xr:uid="{896145D8-D3C9-4115-8EBA-CB96D469CE5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5" authorId="1" shapeId="0" xr:uid="{EF3B72B4-706F-4C49-BA7A-9CD5BB8E65A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6" authorId="1" shapeId="0" xr:uid="{08225ED6-63C1-4552-94FB-9941E45E5C8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7" authorId="1" shapeId="0" xr:uid="{A582B230-CEA6-423A-BFC6-10E0EEF346E0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8" authorId="1" shapeId="0" xr:uid="{CA03244A-7A58-4208-896C-2F030F8FB9F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19" authorId="1" shapeId="0" xr:uid="{E5080D9A-A453-49E5-A61E-91467DF81C2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0" authorId="1" shapeId="0" xr:uid="{3C4B79A7-7EB4-4852-A4B1-0388DAFFEB9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1" authorId="1" shapeId="0" xr:uid="{3C1A53AF-B091-4503-BBE7-F6481EDE246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2" authorId="1" shapeId="0" xr:uid="{F8DADB40-8216-4815-A9DE-98F405F5879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3" authorId="1" shapeId="0" xr:uid="{32F80E23-8A63-4402-9100-4787AC4F2D5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4" authorId="1" shapeId="0" xr:uid="{7F39550E-22AC-408E-8FC9-09305FBEA73C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5" authorId="1" shapeId="0" xr:uid="{84E94641-7ED3-4239-B110-92D513BD6350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6" authorId="1" shapeId="0" xr:uid="{869014BA-6EE7-48B1-9CD5-72FC1FEC5FE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7" authorId="1" shapeId="0" xr:uid="{B7E12E81-1AD1-4C85-AAF3-AF15D53EFB4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8" authorId="1" shapeId="0" xr:uid="{A1FAE391-6EF0-47BC-8EC4-CE0519B7443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29" authorId="1" shapeId="0" xr:uid="{4DE83E8F-742A-4FB3-A0D9-7E835C357E46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0" authorId="1" shapeId="0" xr:uid="{5A26ED3F-65DD-4E77-B49B-CE18C8F7FC5A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1" authorId="1" shapeId="0" xr:uid="{240DADB6-2F3E-43C4-9CEB-83B0B69900E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2" authorId="1" shapeId="0" xr:uid="{99B1D756-C5F0-4AFB-B461-EEB5E0410CA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3" authorId="1" shapeId="0" xr:uid="{E828E29A-86EB-429C-994E-9D41B7F38EA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4" authorId="1" shapeId="0" xr:uid="{449C77F0-BE91-4F34-95DC-0405BD54C33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5" authorId="1" shapeId="0" xr:uid="{61A112A1-7799-48C1-A77C-F7BF8E3CA3C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6" authorId="1" shapeId="0" xr:uid="{A463D2A2-F9E9-4051-B7D3-082DA7AFB31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7" authorId="1" shapeId="0" xr:uid="{0134238A-7F86-4DE6-A3E3-BBBDD41FB946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8" authorId="1" shapeId="0" xr:uid="{5BF244E1-CAFF-47EE-B201-D870C25B493A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39" authorId="1" shapeId="0" xr:uid="{0F39F5CC-33B5-4E12-B1B7-0D455148428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40" authorId="1" shapeId="0" xr:uid="{06D608ED-D3BC-40AD-A82C-F07424491B7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41" authorId="1" shapeId="0" xr:uid="{5D419F43-BA12-4110-860A-2AE7ED356B4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42" authorId="1" shapeId="0" xr:uid="{7BA59783-1FAB-444C-8FED-5D75D8D5121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43" authorId="1" shapeId="0" xr:uid="{6C7CF6E7-D666-4D98-A912-46223952F21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44" authorId="1" shapeId="0" xr:uid="{117F9196-1E33-4013-95FE-03A44A0E0F8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45" authorId="1" shapeId="0" xr:uid="{226D1BCF-AEB8-41FE-914A-663417308F7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46" authorId="1" shapeId="0" xr:uid="{86FB8D0B-B4E6-40C4-A4C0-1E006620FBF7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47" authorId="1" shapeId="0" xr:uid="{A3AD87E0-96C9-4AD7-A571-7F22061A5D6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V148" authorId="1" shapeId="0" xr:uid="{81F1F8BA-779E-4F48-AB83-64FAAA0F07E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1.等级限制
2.宝箱类型
   1&gt;符文宝箱
   2&gt;装备宝箱
   3&gt;宠物宝箱（需要预览）
   4&gt;黄金宝箱
   5&gt;时装激活卡</t>
        </r>
      </text>
    </comment>
    <comment ref="W153" authorId="5" shapeId="0" xr:uid="{32810C25-85F5-42B8-B727-C1EF94C21FA2}">
      <text>
        <r>
          <rPr>
            <sz val="11"/>
            <color theme="1"/>
            <rFont val="等线"/>
            <family val="2"/>
            <scheme val="minor"/>
          </rPr>
          <t>鑫 郑:
解锁顺序</t>
        </r>
      </text>
    </comment>
    <comment ref="V179" authorId="1" shapeId="0" xr:uid="{788A8C69-E311-49B4-841D-0E89F611284A}">
      <text>
        <r>
          <rPr>
            <sz val="11"/>
            <color theme="1"/>
            <rFont val="等线"/>
            <family val="2"/>
            <scheme val="minor"/>
          </rPr>
          <t>黎岱宗:
参数1.等级限制
参数2.宝箱类型
   1&gt;符文宝箱
   2&gt;装备宝箱
   3&gt;宠物宝箱（需要预览）
   4&gt;黄金宝箱
   5&gt;时装激活卡</t>
        </r>
      </text>
    </comment>
    <comment ref="V180" authorId="1" shapeId="0" xr:uid="{6A86C854-3832-4F47-B173-8E64C97F8088}">
      <text>
        <r>
          <rPr>
            <sz val="11"/>
            <color theme="1"/>
            <rFont val="等线"/>
            <family val="2"/>
            <scheme val="minor"/>
          </rPr>
          <t>黎岱宗:
参数1.等级限制
参数2.宝箱类型
   1&gt;符文宝箱
   2&gt;装备宝箱
   3&gt;宠物宝箱（需要预览）
   4&gt;黄金宝箱
   5&gt;时装激活卡</t>
        </r>
      </text>
    </comment>
    <comment ref="V185" authorId="1" shapeId="0" xr:uid="{8EFE068B-D00A-48AD-AFB4-D90311A587BB}">
      <text>
        <r>
          <rPr>
            <b/>
            <sz val="9"/>
            <color indexed="81"/>
            <rFont val="宋体"/>
            <family val="3"/>
            <charset val="134"/>
          </rPr>
          <t>黎岱宗:
1</t>
        </r>
        <r>
          <rPr>
            <sz val="9"/>
            <color indexed="81"/>
            <rFont val="宋体"/>
            <family val="3"/>
            <charset val="134"/>
          </rPr>
          <t>.暖阁称号ID
2.有效期（0为永久）</t>
        </r>
      </text>
    </comment>
    <comment ref="V186" authorId="1" shapeId="0" xr:uid="{FE2BCCA0-915F-4183-9DB2-801BA2D03DD7}">
      <text>
        <r>
          <rPr>
            <b/>
            <sz val="9"/>
            <color indexed="81"/>
            <rFont val="宋体"/>
            <family val="3"/>
            <charset val="134"/>
          </rPr>
          <t>黎岱宗:
1</t>
        </r>
        <r>
          <rPr>
            <sz val="9"/>
            <color indexed="81"/>
            <rFont val="宋体"/>
            <family val="3"/>
            <charset val="134"/>
          </rPr>
          <t>.暖阁称号ID
2.有效期（0为永久）</t>
        </r>
      </text>
    </comment>
    <comment ref="V187" authorId="1" shapeId="0" xr:uid="{2833701C-A79E-4FEB-9521-F6D35DCE4359}">
      <text>
        <r>
          <rPr>
            <b/>
            <sz val="9"/>
            <color indexed="81"/>
            <rFont val="宋体"/>
            <family val="3"/>
            <charset val="134"/>
          </rPr>
          <t>黎岱宗:
1</t>
        </r>
        <r>
          <rPr>
            <sz val="9"/>
            <color indexed="81"/>
            <rFont val="宋体"/>
            <family val="3"/>
            <charset val="134"/>
          </rPr>
          <t>.暖阁称号ID
2.有效期（0为永久）</t>
        </r>
      </text>
    </comment>
    <comment ref="V214" authorId="1" shapeId="0" xr:uid="{4395F04E-2147-45EE-8311-87870013D5F1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付费项ID
</t>
        </r>
      </text>
    </comment>
    <comment ref="V215" authorId="1" shapeId="0" xr:uid="{51B3BE75-6855-482E-919A-E069E84F1FD7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付费项ID
</t>
        </r>
      </text>
    </comment>
    <comment ref="V216" authorId="1" shapeId="0" xr:uid="{3C74B4ED-64FB-4C1F-B827-1613E278444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付费项ID
</t>
        </r>
      </text>
    </comment>
    <comment ref="V221" authorId="1" shapeId="0" xr:uid="{ECACE007-820D-4354-B871-54D39CF9774F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22" authorId="1" shapeId="0" xr:uid="{BC2D3C2B-53E8-4C07-BDD2-04C60C4E2861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23" authorId="1" shapeId="0" xr:uid="{0AC9F938-C6BC-4FE1-8E32-A57260EE786A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24" authorId="1" shapeId="0" xr:uid="{9B6519AD-1B4E-49BE-A9B9-3A7CDBE14565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25" authorId="1" shapeId="0" xr:uid="{EF87E8E8-5AB5-49A0-9112-EB35CB07A5F7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26" authorId="1" shapeId="0" xr:uid="{B7AD6448-E8D8-4F28-9A7E-F459CA79ADA7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27" authorId="1" shapeId="0" xr:uid="{75CBF7D5-7D21-4E77-9D2A-6F661E1D9134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28" authorId="1" shapeId="0" xr:uid="{A804AC80-A83B-4998-B688-13FEBC6FCD8A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29" authorId="1" shapeId="0" xr:uid="{CF5C613F-05A6-4A90-B1E5-ACDC166F30D4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30" authorId="1" shapeId="0" xr:uid="{6182210D-82EB-4884-82CE-99FA1ADA9776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31" authorId="1" shapeId="0" xr:uid="{816AD34F-F728-40DD-898E-9232C25053D0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32" authorId="1" shapeId="0" xr:uid="{32B431CB-8187-45C2-B6D4-66EAF4429257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V233" authorId="1" shapeId="0" xr:uid="{C1ED47E5-EA9F-47C1-9D21-1F9541E41160}">
      <text>
        <r>
          <rPr>
            <sz val="11"/>
            <color theme="1"/>
            <rFont val="等线"/>
            <family val="2"/>
            <scheme val="minor"/>
          </rPr>
          <t>黎岱宗:
挑战机会|最低品质|指定章节
判断优先级：
1.有配置指定掉落ID时按指定掉落去随机， 
2.没有配置指定就按 参数最低品质（0不限制）+指定章节（-1不限制）且的关系随机</t>
        </r>
      </text>
    </comment>
    <comment ref="W233" authorId="1" shapeId="0" xr:uid="{C328334A-C806-47E8-8A61-761BD70DCDBC}">
      <text>
        <r>
          <rPr>
            <sz val="11"/>
            <color theme="1"/>
            <rFont val="等线"/>
            <family val="2"/>
            <scheme val="minor"/>
          </rPr>
          <t xml:space="preserve">黎岱宗:
指定掉落ID（具体是掉指定ID本体还是套装内本体随机看掉落表配置）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W2" authorId="0" shapeId="0" xr:uid="{4BFA0E4C-4547-4ADD-B48F-928C3A5C62DB}">
      <text>
        <r>
          <rPr>
            <sz val="11"/>
            <color theme="1"/>
            <rFont val="等线"/>
            <family val="2"/>
            <scheme val="minor"/>
          </rPr>
          <t>黎岱宗:
参数1：0普通宝箱，2装备宝箱
装备宝箱：2|等级|品质|部位
1.符文宝箱，道具ID=符文ID，参数2是品质，如果是0就对应ID的品质区间随机，目前只有第一个宝箱生效
2.装备宝箱
类型|等级|品质|部位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  <author>鑫 郑</author>
  </authors>
  <commentList>
    <comment ref="O2" authorId="0" shapeId="0" xr:uid="{68F085EF-3B37-43A7-B423-2B2E14B35155}">
      <text>
        <r>
          <rPr>
            <sz val="11"/>
            <color theme="1"/>
            <rFont val="等线"/>
            <family val="2"/>
            <scheme val="minor"/>
          </rPr>
          <t>黎岱宗:
0.新手引导副本
1.常规副本
2.奇遇
3.九层妖塔
4.首领挑战</t>
        </r>
      </text>
    </comment>
    <comment ref="T2" authorId="0" shapeId="0" xr:uid="{A83C8462-6975-4920-9AA1-B60C08ED8F4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小怪物群（min|max）；中怪物群（min|max）；大怪物群（min|max）</t>
        </r>
      </text>
    </comment>
    <comment ref="X2" authorId="0" shapeId="0" xr:uid="{F70395DE-DF5F-4B54-B9F0-106DF2A2FCB0}">
      <text>
        <r>
          <rPr>
            <sz val="11"/>
            <color theme="1"/>
            <rFont val="等线"/>
            <family val="2"/>
            <scheme val="minor"/>
          </rPr>
          <t>黎岱宗:
读取掉落表配置</t>
        </r>
      </text>
    </comment>
    <comment ref="Y2" authorId="0" shapeId="0" xr:uid="{F096B683-A13F-45B4-9611-3D80FF1CA790}">
      <text>
        <r>
          <rPr>
            <sz val="11"/>
            <color theme="1"/>
            <rFont val="等线"/>
            <family val="2"/>
            <scheme val="minor"/>
          </rPr>
          <t xml:space="preserve">黎岱宗:
读取掉落表配置
当存在击杀BOSS奖励配置时，
击杀BOSS额外附加配置奖励内容
常规击杀怪物 奖励 *倍数保留
</t>
        </r>
      </text>
    </comment>
    <comment ref="Z2" authorId="0" shapeId="0" xr:uid="{7B131D87-16E3-42ED-84FB-013392F28B1E}">
      <text>
        <r>
          <rPr>
            <sz val="11"/>
            <color theme="1"/>
            <rFont val="等线"/>
            <family val="2"/>
            <scheme val="minor"/>
          </rPr>
          <t>黎岱宗:
考虑显示和特殊关卡
不在通用表配等级曲线，而在独立表格单独每关配置
道具ID|数量|概率万分比;道具ID|数量|概率万分比</t>
        </r>
      </text>
    </comment>
    <comment ref="AB2" authorId="0" shapeId="0" xr:uid="{8BD80D26-4185-43FF-A12B-5935318C8D53}">
      <text>
        <r>
          <rPr>
            <sz val="11"/>
            <color theme="1"/>
            <rFont val="等线"/>
            <family val="2"/>
            <scheme val="minor"/>
          </rPr>
          <t xml:space="preserve">黎岱宗:
1装备|装备品质
2道具|道具ID|道具数量
</t>
        </r>
      </text>
    </comment>
    <comment ref="AC2" authorId="0" shapeId="0" xr:uid="{C464AB32-71DB-4A2F-859B-099D37C537A5}">
      <text>
        <r>
          <rPr>
            <sz val="11"/>
            <color theme="1"/>
            <rFont val="等线"/>
            <family val="2"/>
            <scheme val="minor"/>
          </rPr>
          <t xml:space="preserve">黎岱宗:
1装备|装备品质|指定词缀类型（不填则不指定）
2道具|道具ID|道具数量
</t>
        </r>
      </text>
    </comment>
    <comment ref="AF2" authorId="0" shapeId="0" xr:uid="{42A38898-E252-4635-AA9A-1D39EC4AF70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单位：秒</t>
        </r>
      </text>
    </comment>
    <comment ref="AG2" authorId="0" shapeId="0" xr:uid="{AC56954B-FC90-4779-8F94-D416B30632E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（1是，0否，默认0）
1.是否禁止复活
2.是否禁止换装/技能（临时背包）
3.是否开启战斗验证</t>
        </r>
      </text>
    </comment>
    <comment ref="AH2" authorId="0" shapeId="0" xr:uid="{1426A461-E290-4250-AEDB-909A68D7740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普通怪（白）|稀有怪（蓝）|史诗怪（金）</t>
        </r>
      </text>
    </comment>
    <comment ref="AN2" authorId="0" shapeId="0" xr:uid="{9B4F1F6B-A6A6-4245-B059-723AD71D5561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经验|金币</t>
        </r>
      </text>
    </comment>
    <comment ref="Q138" authorId="0" shapeId="0" xr:uid="{D38CA2EF-D58C-4CA1-BF69-9EEB2C0A90F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纯UI表现配置
</t>
        </r>
      </text>
    </comment>
    <comment ref="AM138" authorId="0" shapeId="0" xr:uid="{EF9BA5A3-41D6-4FD8-B52A-96E5EF3BF8F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触发权重|触发数量上限|怪物等级变化|小怪掉落倍率|BOSS掉落倍率</t>
        </r>
      </text>
    </comment>
    <comment ref="AM139" authorId="0" shapeId="0" xr:uid="{BC58489C-BC03-4C66-975B-D475C51520D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触发权重|触发数量上限|怪物等级变化|小怪掉落倍率|BOSS掉落倍率</t>
        </r>
      </text>
    </comment>
    <comment ref="AM140" authorId="0" shapeId="0" xr:uid="{CC6676BA-3D0D-4B56-AA59-F75FA4FC2A1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触发权重|触发数量上限|怪物等级变化|小怪掉落倍率|BOSS掉落倍率</t>
        </r>
      </text>
    </comment>
    <comment ref="AM141" authorId="0" shapeId="0" xr:uid="{8755C224-29F6-44B2-A8D3-7D04557F298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触发权重|触发数量上限|怪物等级变化|小怪掉落倍率|BOSS掉落倍率</t>
        </r>
      </text>
    </comment>
    <comment ref="AM142" authorId="0" shapeId="0" xr:uid="{12CA8404-3E0E-4D2E-94AB-621D5D6A8D28}">
      <text>
        <r>
          <rPr>
            <sz val="11"/>
            <color theme="1"/>
            <rFont val="等线"/>
            <family val="2"/>
            <scheme val="minor"/>
          </rPr>
          <t>黎岱宗:
触发权重|触发数量上限|怪物等级变化|指定道具Id|掉落倍率</t>
        </r>
      </text>
    </comment>
    <comment ref="AM143" authorId="0" shapeId="0" xr:uid="{47768B0F-7247-47BC-A762-C79EABFE8454}">
      <text>
        <r>
          <rPr>
            <sz val="11"/>
            <color theme="1"/>
            <rFont val="等线"/>
            <family val="2"/>
            <scheme val="minor"/>
          </rPr>
          <t>黎岱宗:
触发权重|触发数量上限|怪物等级变化|指定道具Id|掉落倍率</t>
        </r>
      </text>
    </comment>
    <comment ref="AM144" authorId="0" shapeId="0" xr:uid="{360B92B0-AE6F-4940-98F5-8E46C779C99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触发权重|触发数量上限|怪物等级变化|影响掉落倍率|宝箱怪物概率</t>
        </r>
      </text>
    </comment>
    <comment ref="AM145" authorId="0" shapeId="0" xr:uid="{9AA49189-A084-4B1A-A115-63CE3A267B7E}">
      <text>
        <r>
          <rPr>
            <sz val="11"/>
            <color theme="1"/>
            <rFont val="等线"/>
            <family val="2"/>
            <scheme val="minor"/>
          </rPr>
          <t xml:space="preserve">黎岱宗:
触发权重|触发数量上限|怪物等级变化|影响掉落倍率|总波数|Boss波次|第一波怪物等级变化………………
</t>
        </r>
      </text>
    </comment>
    <comment ref="AM147" authorId="1" shapeId="0" xr:uid="{6E406386-CB1E-4B3A-84CA-79EA3C5ED33C}">
      <text>
        <r>
          <rPr>
            <sz val="11"/>
            <color theme="1"/>
            <rFont val="等线"/>
            <family val="2"/>
            <scheme val="minor"/>
          </rPr>
          <t>鑫 郑:
最小房间数|最大房间数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  <author>Administrator</author>
  </authors>
  <commentList>
    <comment ref="P2" authorId="0" shapeId="0" xr:uid="{AD51FC76-B866-4CDA-8E0B-9D525A367960}">
      <text>
        <r>
          <rPr>
            <sz val="11"/>
            <color theme="1"/>
            <rFont val="等线"/>
            <family val="2"/>
            <scheme val="minor"/>
          </rPr>
          <t xml:space="preserve">黎岱宗:
10：游戏内购钻石商店
11：特权商店
12：道具商店
13：宠物道具商店
14：宠物商店
15：外观商店
16：材料商店
17：珍宝商店
18：赛季基金商店
19：赛季礼包商店
20：
21：珍宠阁
22：首充礼包
23：青铜门商店
24：魔塔征途战令
25：魔塔征途直购商店
26：魔塔征途兑换商店
</t>
        </r>
      </text>
    </comment>
    <comment ref="S2" authorId="0" shapeId="0" xr:uid="{FB55A413-003B-4BBE-B2E6-3CB5DC56ECF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0：购买
1：广告
2：自选</t>
        </r>
      </text>
    </comment>
    <comment ref="V2" authorId="0" shapeId="0" xr:uid="{37E1A0B2-73A3-49EE-BF1C-F9C2A06A990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0：永久
1：每日
2：每周
3：每月
4：自定义</t>
        </r>
      </text>
    </comment>
    <comment ref="Y16" authorId="1" shapeId="0" xr:uid="{94B10919-E2F8-4EB9-8765-C922DB967319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套装id</t>
        </r>
      </text>
    </comment>
    <comment ref="Y36" authorId="0" shapeId="0" xr:uid="{12755AE2-8E69-4D97-A0CF-61500F740B8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1.翅膀
2.时装  参数：职业
3 技能皮肤</t>
        </r>
      </text>
    </comment>
    <comment ref="Y37" authorId="0" shapeId="0" xr:uid="{934F7055-EB3B-4B7B-A97F-904C1754B72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1.翅膀
2.时装  参数：职业</t>
        </r>
      </text>
    </comment>
    <comment ref="Y38" authorId="0" shapeId="0" xr:uid="{91A55BB9-8B8D-4AF7-BD97-8FE92CE7354A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1.翅膀
2.时装  参数：职业</t>
        </r>
      </text>
    </comment>
    <comment ref="Y40" authorId="0" shapeId="0" xr:uid="{77F92B63-CB2B-42AE-8F20-08F9CAC46E7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1.基金小类型
2.返利比</t>
        </r>
      </text>
    </comment>
    <comment ref="Y41" authorId="0" shapeId="0" xr:uid="{089C19AD-76E4-49D2-8E41-D6B81C5B34A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礼包类型|资源等级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P2" authorId="0" shapeId="0" xr:uid="{249C3393-8763-4653-AB51-93B67A82B3B9}">
      <text>
        <r>
          <rPr>
            <sz val="11"/>
            <color theme="1"/>
            <rFont val="等线"/>
            <family val="2"/>
            <scheme val="minor"/>
          </rPr>
          <t>黎岱宗:
1.签到任务
2.挂机时长任务
3.首充福利
4.累充福利
5.基金任务
6.摸金手札
7.九层妖塔
8.关卡速通宝箱
9.妖塔征途每日任务
10.妖塔征途基金任务
11.妖塔征途宝箱任务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来宾用户</author>
  </authors>
  <commentList>
    <comment ref="R2" authorId="0" shapeId="0" xr:uid="{7DB1D244-38C2-4BF3-BEE4-DF48592B6CD5}">
      <text>
        <r>
          <rPr>
            <sz val="11"/>
            <color theme="1"/>
            <rFont val="等线"/>
            <family val="2"/>
            <scheme val="minor"/>
          </rPr>
          <t xml:space="preserve">未知用户:
掉落类型|对应东西的子类型
0 道具（无子类型）
1 掉落物（子类型掉落表type）
2 藏品本体（子类型藏品type）
....
</t>
        </r>
      </text>
    </comment>
    <comment ref="S2" authorId="0" shapeId="0" xr:uid="{D9775EE7-B6FE-48B7-8645-D72757B57EB1}">
      <text>
        <r>
          <rPr>
            <sz val="11"/>
            <color theme="1"/>
            <rFont val="等线"/>
            <family val="2"/>
            <scheme val="minor"/>
          </rPr>
          <t>未知用户:
0 不掉任何东西，相当于随机到不掉落
-1 对应类型的东西全量随机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泰山来也</author>
  </authors>
  <commentList>
    <comment ref="P2" authorId="0" shapeId="0" xr:uid="{FF308D9A-8413-4111-8E32-455785D3502F}">
      <text>
        <r>
          <rPr>
            <b/>
            <sz val="9"/>
            <color indexed="81"/>
            <rFont val="宋体"/>
            <family val="3"/>
            <charset val="134"/>
          </rPr>
          <t>泰山来也:</t>
        </r>
        <r>
          <rPr>
            <sz val="9"/>
            <color indexed="81"/>
            <rFont val="宋体"/>
            <family val="3"/>
            <charset val="134"/>
          </rPr>
          <t xml:space="preserve">
1.主武器
2.副手
3.胸甲
4.头部
5.手套
6.鞋子
7.腰带
8.戒指
9.手镯
10.护符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来宾用户</author>
  </authors>
  <commentList>
    <comment ref="Q2" authorId="0" shapeId="0" xr:uid="{14A048C1-FB3F-470D-BC98-AA0AE2928703}">
      <text>
        <r>
          <rPr>
            <sz val="11"/>
            <color theme="1"/>
            <rFont val="等线"/>
            <family val="2"/>
            <scheme val="minor"/>
          </rPr>
          <t>未知用户:
1-红
2-蓝
3-黄
4-绿
5-紫
6-棕
7-灰
8-黑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鑫 郑</author>
    <author>宇杰 杨</author>
  </authors>
  <commentList>
    <comment ref="Q1" authorId="0" shapeId="0" xr:uid="{1A6261B1-0F1C-4B9C-A9B6-6FC6A5AFAEBE}">
      <text>
        <r>
          <rPr>
            <sz val="11"/>
            <color theme="1"/>
            <rFont val="等线"/>
            <family val="2"/>
            <scheme val="minor"/>
          </rPr>
          <t>鑫 郑:
0 普通子弹 命中就销毁
1 穿透子弹 到达飞行距离销毁</t>
        </r>
      </text>
    </comment>
    <comment ref="R1" authorId="0" shapeId="0" xr:uid="{1EF4EC88-A5C8-4ACD-A2FF-16890E3B983C}">
      <text>
        <r>
          <rPr>
            <sz val="11"/>
            <color theme="1"/>
            <rFont val="等线"/>
            <family val="2"/>
            <scheme val="minor"/>
          </rPr>
          <t>鑫 郑:
1 指向性
2 锁定目标
3 圆形扩展</t>
        </r>
      </text>
    </comment>
    <comment ref="V1" authorId="0" shapeId="0" xr:uid="{5E3934E2-9BCA-4F96-9FC0-8F87F590C94B}">
      <text>
        <r>
          <rPr>
            <sz val="11"/>
            <color theme="1"/>
            <rFont val="等线"/>
            <family val="2"/>
            <scheme val="minor"/>
          </rPr>
          <t>鑫 郑:
旋转速度 一秒转多少</t>
        </r>
      </text>
    </comment>
    <comment ref="O24" authorId="1" shapeId="0" xr:uid="{9D1DF9B0-4B42-40A6-9778-FD823AD7E173}">
      <text>
        <r>
          <rPr>
            <sz val="11"/>
            <color theme="1"/>
            <rFont val="等线"/>
            <family val="2"/>
            <scheme val="minor"/>
          </rPr>
          <t>宇杰 杨:
技能10001</t>
        </r>
      </text>
    </comment>
    <comment ref="O26" authorId="1" shapeId="0" xr:uid="{A1EF001E-A1AB-49C5-AF93-7D95B5DF26D2}">
      <text>
        <r>
          <rPr>
            <sz val="11"/>
            <color theme="1"/>
            <rFont val="等线"/>
            <family val="2"/>
            <scheme val="minor"/>
          </rPr>
          <t>宇杰 杨:
技能10001</t>
        </r>
      </text>
    </comment>
    <comment ref="O27" authorId="1" shapeId="0" xr:uid="{5971A752-BF89-4E4D-BA6C-0B504F54FB7C}">
      <text>
        <r>
          <rPr>
            <sz val="11"/>
            <color theme="1"/>
            <rFont val="等线"/>
            <family val="2"/>
            <scheme val="minor"/>
          </rPr>
          <t>宇杰 杨:
技能20003</t>
        </r>
      </text>
    </comment>
    <comment ref="O28" authorId="1" shapeId="0" xr:uid="{36A4C530-1E9F-4D17-9380-D7450DAF0829}">
      <text>
        <r>
          <rPr>
            <sz val="11"/>
            <color theme="1"/>
            <rFont val="等线"/>
            <family val="2"/>
            <scheme val="minor"/>
          </rPr>
          <t>宇杰 杨:
技能20003</t>
        </r>
      </text>
    </comment>
    <comment ref="O29" authorId="1" shapeId="0" xr:uid="{325F16E4-4405-4205-8134-CDBACBB06A33}">
      <text>
        <r>
          <rPr>
            <sz val="11"/>
            <color theme="1"/>
            <rFont val="等线"/>
            <family val="2"/>
            <scheme val="minor"/>
          </rPr>
          <t>宇杰 杨:
技能20002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Q2" authorId="0" shapeId="0" xr:uid="{5F6883A4-C0D5-4F81-BC2E-70C8BDC95EBD}">
      <text>
        <r>
          <rPr>
            <sz val="11"/>
            <color theme="1"/>
            <rFont val="等线"/>
            <family val="2"/>
            <scheme val="minor"/>
          </rPr>
          <t xml:space="preserve">黎岱宗:
1.时装
2.翅膀
3.称号
4.传送门
</t>
        </r>
      </text>
    </comment>
    <comment ref="U2" authorId="0" shapeId="0" xr:uid="{95ABBF07-1C2C-49F3-BA6B-EC804F8EB00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穿戴技能|持有技能
</t>
        </r>
      </text>
    </comment>
    <comment ref="W3" authorId="0" shapeId="0" xr:uid="{86CBE8F4-C1BB-464F-AF98-0816A74DCB46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4" authorId="0" shapeId="0" xr:uid="{C0122873-560C-4B10-9EBF-6F2643104441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5" authorId="0" shapeId="0" xr:uid="{8957E961-CCF0-4AE5-84D1-C9AFA27C974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6" authorId="0" shapeId="0" xr:uid="{37A33E73-CFC3-49B7-B04E-695D6088C5D0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7" authorId="0" shapeId="0" xr:uid="{C11A3D2C-45DC-418A-BB14-48E6A1E36DC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8" authorId="0" shapeId="0" xr:uid="{40C7B8A1-919D-489B-8EC5-7F15063FE55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9" authorId="0" shapeId="0" xr:uid="{861160B4-5741-452B-9F26-D3F539953F50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0" authorId="0" shapeId="0" xr:uid="{ED933A32-346D-4180-AF32-AE62D676EEC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1" authorId="0" shapeId="0" xr:uid="{F108A79D-CE63-4307-A2F9-2A115D08553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2" authorId="0" shapeId="0" xr:uid="{7E670750-613E-49AC-9661-62C0221BA92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3" authorId="0" shapeId="0" xr:uid="{3A17454E-7056-4AB2-9A65-701F90A5861C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4" authorId="0" shapeId="0" xr:uid="{FD0CF3A3-3429-49B4-A91A-C1A2FD9A9880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5" authorId="0" shapeId="0" xr:uid="{6975FEA9-A248-4B42-B591-42BCEFA34D17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6" authorId="0" shapeId="0" xr:uid="{1485B7FF-7D55-48E4-912A-8922ABB475A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7" authorId="0" shapeId="0" xr:uid="{B0B65B42-1EF7-4956-9687-588DF3AD9E3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8" authorId="0" shapeId="0" xr:uid="{E0DD6428-0DAD-46ED-9876-95E139562DD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19" authorId="0" shapeId="0" xr:uid="{03A9FBDA-957F-49EF-9E29-31E495E0962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0" authorId="0" shapeId="0" xr:uid="{EC42A6CD-D682-49A7-AC6F-724D650A96AC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1" authorId="0" shapeId="0" xr:uid="{8296485C-C03E-452C-AD78-62C30838C57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2" authorId="0" shapeId="0" xr:uid="{959193FC-2F66-4CD3-8D77-E8B4EF5A171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3" authorId="0" shapeId="0" xr:uid="{3B72625F-9F22-4CE4-8982-9B9814C9D0CC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4" authorId="0" shapeId="0" xr:uid="{B3D4EC0A-C198-49E6-A24A-B0936AEEAA11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5" authorId="0" shapeId="0" xr:uid="{A8063312-1973-4043-8EA4-EB09CA77EDD0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6" authorId="0" shapeId="0" xr:uid="{A7A725C3-7E79-42CC-BB40-0E29E6453421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7" authorId="0" shapeId="0" xr:uid="{08B7716A-6F4F-4F29-9D0F-559002E0FD9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8" authorId="0" shapeId="0" xr:uid="{7C91E9E1-FD54-4263-A7EF-C94A1FCE052A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29" authorId="0" shapeId="0" xr:uid="{91F1A46B-D4FC-4313-B913-2B6864B2935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0" authorId="0" shapeId="0" xr:uid="{37A86C6F-9E62-41F2-AAB4-C4143313BDA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1" authorId="0" shapeId="0" xr:uid="{31CB2665-1445-4E50-AEA7-AEE7F73A6B7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2" authorId="0" shapeId="0" xr:uid="{CB4E8B2B-9333-4841-8BAF-C9F2E1A09B03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3" authorId="0" shapeId="0" xr:uid="{7D1F3DDF-5B01-4AC7-B254-251510A88AF0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4" authorId="0" shapeId="0" xr:uid="{8E5804A2-BD72-4F42-88F8-562F52B2262C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5" authorId="0" shapeId="0" xr:uid="{61854E19-B580-4362-9BB8-3032E238F0F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6" authorId="0" shapeId="0" xr:uid="{8F290BA2-1F36-4C23-9B86-7CBB2DF40BB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7" authorId="0" shapeId="0" xr:uid="{9C4516CD-A0E0-4BF6-A139-10C5B7D9C78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8" authorId="0" shapeId="0" xr:uid="{982E1059-F385-427C-8CE2-E425C31272DC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39" authorId="0" shapeId="0" xr:uid="{C43F7799-5FB2-408B-9F9A-DEDCFB32F441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40" authorId="0" shapeId="0" xr:uid="{DCBDAC39-27B0-4ED0-91C9-17227E892C0A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41" authorId="0" shapeId="0" xr:uid="{428AA88A-FA4A-4D40-8A0D-5DEAC7303F0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42" authorId="0" shapeId="0" xr:uid="{678F957F-C1B2-41AA-9DED-8798667195F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43" authorId="0" shapeId="0" xr:uid="{0ED88051-B3BF-4A38-8332-6BFE6FEECD4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44" authorId="0" shapeId="0" xr:uid="{39FCA607-370D-4237-A62A-6ED45D06F5E7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45" authorId="0" shapeId="0" xr:uid="{81028E0B-74F1-4DF3-91F0-C9A2B3B0EA3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46" authorId="0" shapeId="0" xr:uid="{43FFE176-3228-493B-8FA9-8517629834F6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47" authorId="0" shapeId="0" xr:uid="{A1CE3FF2-7F32-4495-8B86-9EA0098D9A2A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1.是否有全身特效</t>
        </r>
      </text>
    </comment>
    <comment ref="W50" authorId="0" shapeId="0" xr:uid="{0C94C91D-A289-461E-9059-3DE104591FB9}">
      <text>
        <r>
          <rPr>
            <b/>
            <sz val="9"/>
            <color indexed="81"/>
            <rFont val="宋体"/>
            <family val="3"/>
            <charset val="134"/>
          </rPr>
          <t>黎岱宗:
1</t>
        </r>
        <r>
          <rPr>
            <sz val="9"/>
            <color indexed="81"/>
            <rFont val="宋体"/>
            <family val="3"/>
            <charset val="134"/>
          </rPr>
          <t>.称号类型
  0&gt;通用称号
  1&gt;青铜门称号
2.赛季表示（0代表通用）</t>
        </r>
      </text>
    </comment>
    <comment ref="W51" authorId="0" shapeId="0" xr:uid="{000836EE-EC95-40E4-98C4-BECBA5D4CA97}">
      <text>
        <r>
          <rPr>
            <b/>
            <sz val="9"/>
            <color indexed="81"/>
            <rFont val="宋体"/>
            <family val="3"/>
            <charset val="134"/>
          </rPr>
          <t>黎岱宗:
1</t>
        </r>
        <r>
          <rPr>
            <sz val="9"/>
            <color indexed="81"/>
            <rFont val="宋体"/>
            <family val="3"/>
            <charset val="134"/>
          </rPr>
          <t>.称号类型
  0&gt;通用称号
  1&gt;青铜门称号
2.赛季表示（0代表通用）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鑫 郑</author>
    <author>黎岱宗</author>
    <author>Administrator</author>
    <author>宇杰 杨</author>
  </authors>
  <commentList>
    <comment ref="R2" authorId="0" shapeId="0" xr:uid="{D570F443-414B-4FA8-9111-7C03E6F7F19F}">
      <text>
        <r>
          <rPr>
            <sz val="11"/>
            <color theme="1"/>
            <rFont val="等线"/>
            <family val="2"/>
            <scheme val="minor"/>
          </rPr>
          <t>鑫 郑:
1 怪物
2 BOSS衍生物
3 雕像
4 机关</t>
        </r>
      </text>
    </comment>
    <comment ref="V2" authorId="1" shapeId="0" xr:uid="{AD42C753-8649-4A24-8EC3-428391AABFE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40000：精怪
40001：尸祟
40002：异兽
40003：怨灵</t>
        </r>
      </text>
    </comment>
    <comment ref="X2" authorId="1" shapeId="0" xr:uid="{EC95FEBB-F6C9-44BE-86BC-88C7FC7FD35C}">
      <text>
        <r>
          <rPr>
            <sz val="11"/>
            <color theme="1"/>
            <rFont val="等线"/>
            <family val="2"/>
            <scheme val="minor"/>
          </rPr>
          <t>黎岱宗:
0.近战攻击
1.远程攻击（指定方向）
2.自爆</t>
        </r>
      </text>
    </comment>
    <comment ref="Y2" authorId="1" shapeId="0" xr:uid="{A793F2CD-0D01-4C3A-BDFF-062DD15D8CD6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人物身位为10个单位
攻击范围按码数计算，当达到攻击范围后才可触发攻击行为</t>
        </r>
      </text>
    </comment>
    <comment ref="Z2" authorId="1" shapeId="0" xr:uid="{8CFA8B53-710B-4A07-A8F7-6703188FC81E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人物身位为10个单位
仇恨范围按码数计算，当达到仇恨范围后才可触发追击行为，怪物朝玩家方向持续移动</t>
        </r>
      </text>
    </comment>
    <comment ref="AA2" authorId="1" shapeId="0" xr:uid="{CB2A6BBB-EA26-4022-AAEF-DC7DED0F95F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人物身位为10个单位
追击范围按码数计算，当触发追击行为后，玩家与怪物距离超出追击范围，停止追击行为
召唤物类型为召回范围</t>
        </r>
      </text>
    </comment>
    <comment ref="AI2" authorId="1" shapeId="0" xr:uid="{0153D8B4-0F9B-4047-9256-B8DD03A163A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看需不需要，美术出基础大小，游戏内按需求放大缩小</t>
        </r>
      </text>
    </comment>
    <comment ref="AO2" authorId="1" shapeId="0" xr:uid="{996352B3-24BF-4CEF-9D0C-E7C85156AF6D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根据品质影响体型千分比</t>
        </r>
      </text>
    </comment>
    <comment ref="AD36" authorId="2" shapeId="0" xr:uid="{55A965B0-99AE-4B7B-953C-F49204532207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负数，击中特效不跟随</t>
        </r>
      </text>
    </comment>
    <comment ref="AJ70" authorId="3" shapeId="0" xr:uid="{12241CE2-9FF2-4035-B3F4-08F727AE5C42}">
      <text>
        <r>
          <rPr>
            <sz val="11"/>
            <color theme="1"/>
            <rFont val="等线"/>
            <family val="2"/>
            <scheme val="minor"/>
          </rPr>
          <t>宇杰 杨:
多个刀气出现间隔</t>
        </r>
      </text>
    </comment>
    <comment ref="AK70" authorId="3" shapeId="0" xr:uid="{2D2286D3-1FA4-4207-A9DA-9BE385B137DB}">
      <text>
        <r>
          <rPr>
            <sz val="11"/>
            <color theme="1"/>
            <rFont val="等线"/>
            <family val="2"/>
            <scheme val="minor"/>
          </rPr>
          <t>宇杰 杨:
刀气的攻击伤害</t>
        </r>
      </text>
    </comment>
    <comment ref="AE84" authorId="2" shapeId="0" xr:uid="{7CFF84E9-46D0-4AE5-96E5-DE20D846D9A7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boss衍生物，标记为boss，使用boss属性规则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Q2" authorId="0" shapeId="0" xr:uid="{70AB0C7D-B21B-4972-8B93-0D4BCE7D5EC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1.碗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Q2" authorId="0" shapeId="0" xr:uid="{28C76B6E-BCE6-4E93-B762-B53D81AD324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1.碗
2.钱币
3.剑</t>
        </r>
      </text>
    </comment>
    <comment ref="R2" authorId="0" shapeId="0" xr:uid="{CED8424A-77A5-47F0-A7E3-1328D46CB06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品相min|品相max|真品min|真品max|权重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  <author>zhang fan</author>
  </authors>
  <commentList>
    <comment ref="S2" authorId="0" shapeId="0" xr:uid="{3AE66DD6-DA65-4783-ADC6-2FDE49CE1D40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1.特殊章节藏品
2.普通藏品</t>
        </r>
      </text>
    </comment>
    <comment ref="V2" authorId="0" shapeId="0" xr:uid="{A1C95C60-C3EA-47D9-ABEF-FA330DC675C4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宽|高</t>
        </r>
      </text>
    </comment>
    <comment ref="AB2" authorId="1" shapeId="0" xr:uid="{9432E99F-486A-40E8-9BEE-409CD1CC9083}">
      <text>
        <r>
          <rPr>
            <sz val="11"/>
            <color theme="1"/>
            <rFont val="等线"/>
            <family val="2"/>
            <scheme val="minor"/>
          </rPr>
          <t xml:space="preserve">zhang fan:
用|区分：
部位对应假品的图标Id
用；区分：
一共几个部位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  <author>来宾用户</author>
  </authors>
  <commentList>
    <comment ref="T2" authorId="0" shapeId="0" xr:uid="{710D6FE7-AD8F-4AAC-90BA-194B242E09E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宽|高</t>
        </r>
      </text>
    </comment>
    <comment ref="Y2" authorId="1" shapeId="0" xr:uid="{34DA1541-E42E-4AD6-A279-F0B26AEFCB52}">
      <text>
        <r>
          <rPr>
            <sz val="11"/>
            <color theme="1"/>
            <rFont val="等线"/>
            <family val="2"/>
            <scheme val="minor"/>
          </rPr>
          <t>未知用户:
最小值|最大值
换算价值参数 = 区间随一个值
最终数量=换算价值参数/1000*曲线返回数量</t>
        </r>
      </text>
    </comment>
    <comment ref="Z2" authorId="1" shapeId="0" xr:uid="{8C931940-D9B4-4453-AE30-795F97E51ECC}">
      <text>
        <r>
          <rPr>
            <sz val="11"/>
            <color theme="1"/>
            <rFont val="等线"/>
            <family val="2"/>
            <scheme val="minor"/>
          </rPr>
          <t>未知用户:
传入实际掉落等级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R2" authorId="0" shapeId="0" xr:uid="{7FC8DA5D-0797-4892-A4C4-488AB0453076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等级|技能ID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来宾用户</author>
  </authors>
  <commentList>
    <comment ref="R2" authorId="0" shapeId="0" xr:uid="{D416217A-1A26-4471-BD0C-BBC0C7A8DD89}">
      <text>
        <r>
          <rPr>
            <sz val="11"/>
            <color theme="1"/>
            <rFont val="等线"/>
            <family val="2"/>
            <scheme val="minor"/>
          </rPr>
          <t>未知用户:
该套装对应的等级要求
例如 1|3|5|10 即所有都达到1星，那么套装就是1级，以此类推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S2" authorId="0" shapeId="0" xr:uid="{2EFBDF8E-774B-48BA-A5A7-CFB44BD3FBF9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0.不限制范围
1.限制最小值
2.限制最大值
3.限制最小值|最大值</t>
        </r>
      </text>
    </comment>
    <comment ref="U2" authorId="0" shapeId="0" xr:uid="{B7AC15FB-736A-48D9-B85D-96E03C6B7E3B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0,固定值
1.百分比
2.负值固定值
3.负值百分比</t>
        </r>
      </text>
    </comment>
    <comment ref="V2" authorId="0" shapeId="0" xr:uid="{702532EB-8FB3-4629-BFA6-9CE36E31458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0.不显示
1.基础属性
2.攻击属性
3.防御属性
4.特殊属性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  <author>Administrator</author>
  </authors>
  <commentList>
    <comment ref="O2" authorId="0" shapeId="0" xr:uid="{00BD79B4-40FB-4CEC-9205-82D41087AE6F}">
      <text>
        <r>
          <rPr>
            <sz val="11"/>
            <color theme="1"/>
            <rFont val="等线"/>
            <family val="2"/>
            <scheme val="minor"/>
          </rPr>
          <t xml:space="preserve">黎岱宗:
1：装备固定词缀
2：装备随机词缀
3：装备特殊词缀
4：装备套装词缀
5：装备套装词缀（实际生效）
6：怪物词缀
7：十方阵词缀
8：藏品套装词缀
</t>
        </r>
      </text>
    </comment>
    <comment ref="U2" authorId="0" shapeId="0" xr:uid="{EF7198FE-FD9D-4452-A690-F9213FD85B9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当值为-1时，词缀范围在配置值间随机
当值为正整数时，词缀范围在min|max间按最小单位随机
</t>
        </r>
      </text>
    </comment>
    <comment ref="V2" authorId="1" shapeId="0" xr:uid="{F4B9CF0D-FA95-40A6-A29E-97783764C017}">
      <text>
        <r>
          <rPr>
            <sz val="11"/>
            <color theme="1"/>
            <rFont val="等线"/>
            <family val="2"/>
            <scheme val="minor"/>
          </rPr>
          <t>Administrator:
0 无
1 整数
2 百分比%
3 属性
4 属性数值
5 属性数值不要Format
6 标签
7 伤害类型
8 装备部位
9 技能名
10 职业
11 毫秒转秒/千分数
12 异常状态
13 Empty
14 品质
15 米/十分数</t>
        </r>
      </text>
    </comment>
    <comment ref="W2" authorId="1" shapeId="0" xr:uid="{CA9667D7-C5BF-4335-BA1F-DE3F932EB998}">
      <text>
        <r>
          <rPr>
            <b/>
            <sz val="9"/>
            <color indexed="81"/>
            <rFont val="宋体"/>
            <family val="3"/>
            <charset val="134"/>
          </rPr>
          <t>Administrator:
（只服务5000+词缀）</t>
        </r>
        <r>
          <rPr>
            <sz val="9"/>
            <color indexed="81"/>
            <rFont val="宋体"/>
            <family val="3"/>
            <charset val="134"/>
          </rPr>
          <t xml:space="preserve">
0 - 不带符号
1 - 带+/-符号</t>
        </r>
      </text>
    </comment>
    <comment ref="AB2" authorId="0" shapeId="0" xr:uid="{F6A1E1E2-AE45-41BE-BD63-14C3B81292B8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1XXX~3XXX为属性专用，其余值对应
为词缀规则说明表中定制词缀的ID</t>
        </r>
      </text>
    </comment>
    <comment ref="T140" authorId="1" shapeId="0" xr:uid="{4DC225BB-F85D-4304-914C-A829AF26BEC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对贫血伤害+{0}
对非贫血伤害+{1}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宇杰 杨</author>
    <author>黎岱宗</author>
    <author>泰山来也</author>
    <author>杨 宇杰</author>
    <author>来宾用户</author>
  </authors>
  <commentList>
    <comment ref="AI1" authorId="0" shapeId="0" xr:uid="{8B014450-FB20-4F74-BB45-608979644E76}">
      <text>
        <r>
          <rPr>
            <sz val="11"/>
            <color theme="1"/>
            <rFont val="等线"/>
            <family val="2"/>
            <scheme val="minor"/>
          </rPr>
          <t xml:space="preserve">宇杰 杨:
1：与仇恨目标距离大于{0}时释放
2：血量低于{0}时释放
3：EntityCache第{0}位，是否{0销毁1存在}
4：技能范围不影响释放判定范围
</t>
        </r>
      </text>
    </comment>
    <comment ref="T2" authorId="1" shapeId="0" xr:uid="{6014ADC2-7E78-41BB-B593-D6A9BA497FE4}">
      <text>
        <r>
          <rPr>
            <sz val="11"/>
            <color theme="1"/>
            <rFont val="等线"/>
            <family val="2"/>
            <scheme val="minor"/>
          </rPr>
          <t xml:space="preserve">黎岱宗:
描述参数占位符类型：
{0} 直接显示效果参数传出值
{0}% 解析后除10再显示效果参数传出值
{0:0.##} 先除1000，再保留#数量的小数
数值处理：
{0} 原值
{-0} 原值的负数
{*0} 显示原则， 负数 会显示负号，正数 会显示正号
</t>
        </r>
      </text>
    </comment>
    <comment ref="V2" authorId="1" shapeId="0" xr:uid="{4B55909F-5F2F-43C9-BFFA-5F014AA2F2C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升级上限|总上限
</t>
        </r>
      </text>
    </comment>
    <comment ref="W2" authorId="2" shapeId="0" xr:uid="{52D8A283-EE86-4F1A-B04E-7250263A1069}">
      <text>
        <r>
          <rPr>
            <sz val="11"/>
            <color theme="1"/>
            <rFont val="等线"/>
            <family val="2"/>
            <scheme val="minor"/>
          </rPr>
          <t xml:space="preserve">黎岱宗:
0.特殊技能（灵丹妙药）
1.普攻技能
2.能量技能
3.掌控技能
4.终极技能
5.被动技能
6.主动扩展技能
7.宠物技能
8、亡语技能（雕像也算亡语技能）怪物死亡释放的技能，只使用技能上buff，buff会当成玩家释放
10、翅膀技能
201、机关技能
12、龙灵技能
101—106 boss主动技能
</t>
        </r>
      </text>
    </comment>
    <comment ref="X2" authorId="1" shapeId="0" xr:uid="{BD8E719C-CECD-48D5-B8BA-B411B3DD6D45}">
      <text>
        <r>
          <rPr>
            <sz val="11"/>
            <color theme="1"/>
            <rFont val="等线"/>
            <family val="2"/>
            <scheme val="minor"/>
          </rPr>
          <t xml:space="preserve">黎岱宗:
1.普攻
2.能量
3.掌控
4.终极
5.被动
</t>
        </r>
      </text>
    </comment>
    <comment ref="Z2" authorId="1" shapeId="0" xr:uid="{E0E77D74-F1E4-48AD-9349-1C42878413E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填0时为客户端技能
有值时为服务端效果编号</t>
        </r>
      </text>
    </comment>
    <comment ref="AA2" authorId="0" shapeId="0" xr:uid="{554A6639-5E2B-435D-9A58-CD665CAA910A}">
      <text>
        <r>
          <rPr>
            <sz val="11"/>
            <color theme="1"/>
            <rFont val="等线"/>
            <family val="2"/>
            <scheme val="minor"/>
          </rPr>
          <t>宇杰 杨:
第一位：表示攻击伤害类型（1：物理伤害，2：火焰伤害，3：冰霜伤害 4 闪电伤害 5 毒素伤害）</t>
        </r>
      </text>
    </comment>
    <comment ref="AD2" authorId="0" shapeId="0" xr:uid="{B3542E5E-6BDF-4CB9-9F14-DD6CCD22261D}">
      <text>
        <r>
          <rPr>
            <sz val="11"/>
            <color theme="1"/>
            <rFont val="等线"/>
            <family val="2"/>
            <scheme val="minor"/>
          </rPr>
          <t xml:space="preserve">宇杰 杨:
矩形（1|offsetx|offsety|width|height）
扇形
（2|角度）
圆形
（3|坐标点【0：释放技能时坐标点，1：表示施放者实时坐标点，2：表示主角实施坐标点】）
</t>
        </r>
      </text>
    </comment>
    <comment ref="AE2" authorId="0" shapeId="0" xr:uid="{1C17F339-2C0B-4081-9D29-37D69B8104A5}">
      <text>
        <r>
          <rPr>
            <sz val="11"/>
            <color theme="1"/>
            <rFont val="等线"/>
            <family val="2"/>
            <scheme val="minor"/>
          </rPr>
          <t xml:space="preserve">宇杰 杨:
矩形（1|offsetx|offsety|width|height）
扇形
（2|角度）
圆形
（3|坐标点【0：释放技能时坐标点，1：表示施放者实时坐标点，2：表示主角实施坐标点】）
</t>
        </r>
      </text>
    </comment>
    <comment ref="AH2" authorId="0" shapeId="0" xr:uid="{6270C866-875F-404A-A4BC-EB0F2C9D6066}">
      <text>
        <r>
          <rPr>
            <sz val="11"/>
            <color theme="1"/>
            <rFont val="等线"/>
            <family val="2"/>
            <scheme val="minor"/>
          </rPr>
          <t>宇杰 杨:
只有类型1~4和boss主动技能 能够允许这个机制， 其他默认都是0</t>
        </r>
      </text>
    </comment>
    <comment ref="AO2" authorId="2" shapeId="0" xr:uid="{793E8F2E-EF7B-477F-BB19-04824FF514E7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1.施放时间前
2.施放时间后持续时间前
3.持续时间后
</t>
        </r>
      </text>
    </comment>
    <comment ref="AP2" authorId="3" shapeId="0" xr:uid="{FA4B0488-0227-4EE6-8AE5-836BE2235E44}">
      <text>
        <r>
          <rPr>
            <sz val="11"/>
            <color theme="1"/>
            <rFont val="等线"/>
            <family val="2"/>
            <scheme val="minor"/>
          </rPr>
          <t>杨 宇杰:
1：占用动作，施放时禁止释放其他人技能
2：显示预警
3：禁止移动</t>
        </r>
      </text>
    </comment>
    <comment ref="AQ2" authorId="1" shapeId="0" xr:uid="{23DE9229-1C79-42E0-842A-451247612785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1：夹角范围 （配置格式：1|120|4000）
2：霰弹效应 （配置格式：2|1000|700）
3：必定命中 （配置格式：3）</t>
        </r>
      </text>
    </comment>
    <comment ref="AF170" authorId="4" shapeId="0" xr:uid="{64BE1D1F-B58C-4C39-99DA-C3F42E4179CA}">
      <text>
        <r>
          <rPr>
            <sz val="11"/>
            <color theme="1"/>
            <rFont val="等线"/>
            <family val="2"/>
            <scheme val="minor"/>
          </rPr>
          <t xml:space="preserve">未知用户:
开始掉落的品质|开始品质给的物品ID|下一个品质给的物品ID
假设参数 3|700045|700046
那么 3品质开始掉落，并且
     3品质给的是700045
     4品质给的是700046
</t>
        </r>
      </text>
    </comment>
    <comment ref="AB180" authorId="0" shapeId="0" xr:uid="{74308D83-4A19-4DDF-A067-653F93F80A99}">
      <text>
        <r>
          <rPr>
            <sz val="11"/>
            <color theme="1"/>
            <rFont val="等线"/>
            <family val="2"/>
            <scheme val="minor"/>
          </rPr>
          <t>宇杰 杨:
龙灵单局战斗可使用最大次数</t>
        </r>
      </text>
    </comment>
    <comment ref="AB181" authorId="0" shapeId="0" xr:uid="{9C2343C6-DADE-45A5-815B-990724985D2B}">
      <text>
        <r>
          <rPr>
            <sz val="11"/>
            <color theme="1"/>
            <rFont val="等线"/>
            <family val="2"/>
            <scheme val="minor"/>
          </rPr>
          <t>宇杰 杨:
龙灵技能单局战斗可使用最大次数</t>
        </r>
      </text>
    </comment>
    <comment ref="AB182" authorId="0" shapeId="0" xr:uid="{B60AE03D-EEA5-43C3-B31B-EEA16787A30D}">
      <text>
        <r>
          <rPr>
            <sz val="11"/>
            <color theme="1"/>
            <rFont val="等线"/>
            <family val="2"/>
            <scheme val="minor"/>
          </rPr>
          <t>宇杰 杨:
龙灵技能单局可使用最大次数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宇杰 杨</author>
    <author>黎岱宗</author>
    <author>杨 宇杰</author>
    <author>来宾用户</author>
  </authors>
  <commentList>
    <comment ref="AH1" authorId="0" shapeId="0" xr:uid="{DCDE7B33-1416-45A9-B641-6D30E8EBE888}">
      <text>
        <r>
          <rPr>
            <sz val="11"/>
            <color theme="1"/>
            <rFont val="等线"/>
            <family val="2"/>
            <scheme val="minor"/>
          </rPr>
          <t>宇杰 杨:
第一位：0：同源buff到达上限不等待，1：同源buff到达上限之后开启等待，2：同源buff到达上限之后新增替换旧的
第二位：0：同源buff不需要区分技能类型缓存过，1：同源buff需要区分技能类型缓存</t>
        </r>
      </text>
    </comment>
    <comment ref="O2" authorId="1" shapeId="0" xr:uid="{83905F15-E6EC-44CE-9277-7B2AC7DA3D71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默认为0不展示
若配置则展示在状态栏</t>
        </r>
      </text>
    </comment>
    <comment ref="R2" authorId="1" shapeId="0" xr:uid="{7DFEBD6D-A8BB-4F42-B668-D7D9E315A7A4}">
      <text>
        <r>
          <rPr>
            <sz val="11"/>
            <color theme="1"/>
            <rFont val="等线"/>
            <family val="2"/>
            <scheme val="minor"/>
          </rPr>
          <t>黎岱宗:
1.技能释放者
2.技能目标者
3 友方全体
4 敌方全体目标
5 范围内敌人（基于屏幕坐标）
6 范围内友方</t>
        </r>
      </text>
    </comment>
    <comment ref="S2" authorId="2" shapeId="0" xr:uid="{C220E667-39A1-4542-AC39-AAF607F20596}">
      <text>
        <r>
          <rPr>
            <sz val="11"/>
            <color theme="1"/>
            <rFont val="等线"/>
            <family val="2"/>
            <scheme val="minor"/>
          </rPr>
          <t xml:space="preserve">杨 宇杰:
5  基于施放者和技能目标朝向选取
矩形（1|offsetx|offsety|width|height）
扇形
（2|角度）
圆形
（3|坐标点【0：释放技能时坐标点，1：表示主角实时2位置为坐标点 2：表示目标定点坐标3：表示buff自身的实时坐标】|半径）
</t>
        </r>
      </text>
    </comment>
    <comment ref="T2" authorId="1" shapeId="0" xr:uid="{C09EC880-882E-4C33-AAC9-FC6E9672FB3F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0.立即触发</t>
        </r>
      </text>
    </comment>
    <comment ref="V2" authorId="2" shapeId="0" xr:uid="{BA787485-ECE6-4C8A-80BF-F5B724EFB8E0}">
      <text>
        <r>
          <rPr>
            <sz val="11"/>
            <color theme="1"/>
            <rFont val="等线"/>
            <family val="2"/>
            <scheme val="minor"/>
          </rPr>
          <t>杨 宇杰:
0 无需判断
1 属性低于阈值的千分比
2 属性高于阈值的千分比
3 贫血/健康
4 异常状态数量
5 静止状态检测
6 移动状态检测
7 拥有召唤物
8 范围内有敌人</t>
        </r>
      </text>
    </comment>
    <comment ref="W2" authorId="2" shapeId="0" xr:uid="{E36DE8CC-66A5-4D84-BE09-2062FE4CCDBF}">
      <text>
        <r>
          <rPr>
            <sz val="11"/>
            <color theme="1"/>
            <rFont val="等线"/>
            <family val="2"/>
            <scheme val="minor"/>
          </rPr>
          <t xml:space="preserve">杨 宇杰:
12
属性类型|对应的阈值|次数
属性1：生命 为血量比例
属性3： 能量  为能量比例
其他属性 为属性原值
次数:0 或者不配置，表示只检测阈值。配置大于0，表示buff执行次数大于等于配置的值，则无视阈值配置
3
条件1：1贫血 2健康 3非贫血
4
异常状态类型|条件1|条件2
条件1：0 无层数 1有层数 2满层
</t>
        </r>
      </text>
    </comment>
    <comment ref="AB2" authorId="2" shapeId="0" xr:uid="{3407BBB0-B729-44C0-B299-5FBE5833249D}">
      <text>
        <r>
          <rPr>
            <sz val="11"/>
            <color theme="1"/>
            <rFont val="等线"/>
            <family val="2"/>
            <scheme val="minor"/>
          </rPr>
          <t>杨 宇杰:
0 触发一次结束
1 触发次数
2 持续时间
3 永久生效
4 真实触发次数
5 真实触发之后开始计时
6 技能持续时间 + durationParam 为最终时间
7 生效时机（delay）=技能持续时间+生效时机，  该buff 持续时间为 durationParam的时间</t>
        </r>
      </text>
    </comment>
    <comment ref="AE2" authorId="3" shapeId="0" xr:uid="{C92A2F38-42F4-45CD-9E71-57AB9725738F}">
      <text>
        <r>
          <rPr>
            <sz val="11"/>
            <color theme="1"/>
            <rFont val="等线"/>
            <family val="2"/>
            <scheme val="minor"/>
          </rPr>
          <t>未知用户:
第一位：表示buff是否受到周期性影响，0：否；1：表示受到周期性影响
第二位：效果颠倒的buffid</t>
        </r>
      </text>
    </comment>
    <comment ref="AB3" authorId="3" shapeId="0" xr:uid="{B4318ADC-884F-4E14-9B51-3E45ECCFBA82}">
      <text>
        <r>
          <rPr>
            <sz val="11"/>
            <color theme="1"/>
            <rFont val="等线"/>
            <family val="2"/>
            <scheme val="minor"/>
          </rPr>
          <t>未知用户:
元素异常状态buff效果
一律
durationType：6
durationParam：0
通过元素异常效果的持续时间来纠正他</t>
        </r>
      </text>
    </comment>
    <comment ref="AB4" authorId="3" shapeId="0" xr:uid="{F338D545-57F3-4739-B0C9-623D131E6A8A}">
      <text>
        <r>
          <rPr>
            <sz val="11"/>
            <color theme="1"/>
            <rFont val="等线"/>
            <family val="2"/>
            <scheme val="minor"/>
          </rPr>
          <t>未知用户:
元素异常状态buff效果
一律
durationType：6
durationParam：0
通过元素异常效果的持续时间来纠正他</t>
        </r>
      </text>
    </comment>
    <comment ref="AB5" authorId="3" shapeId="0" xr:uid="{0B5504B9-4FF9-4159-97C9-D8462139F5E8}">
      <text>
        <r>
          <rPr>
            <sz val="11"/>
            <color theme="1"/>
            <rFont val="等线"/>
            <family val="2"/>
            <scheme val="minor"/>
          </rPr>
          <t>未知用户:
元素异常状态buff效果
一律
durationType：6
durationParam：0
通过元素异常效果的持续时间来纠正他</t>
        </r>
      </text>
    </comment>
    <comment ref="AB6" authorId="3" shapeId="0" xr:uid="{1B6D666A-73CF-4F8B-AB28-D7FBA5046F83}">
      <text>
        <r>
          <rPr>
            <sz val="11"/>
            <color theme="1"/>
            <rFont val="等线"/>
            <family val="2"/>
            <scheme val="minor"/>
          </rPr>
          <t>未知用户:
元素异常状态buff效果
一律
durationType：6
durationParam：0
通过元素异常效果的持续时间来纠正他</t>
        </r>
      </text>
    </comment>
    <comment ref="AB7" authorId="3" shapeId="0" xr:uid="{4BBB3AC5-6ED6-4A7E-AEA1-9CC4EE4A3523}">
      <text>
        <r>
          <rPr>
            <sz val="11"/>
            <color theme="1"/>
            <rFont val="等线"/>
            <family val="2"/>
            <scheme val="minor"/>
          </rPr>
          <t>未知用户:
元素异常状态buff效果
一律
durationType：6
durationParam：0
通过元素异常效果的持续时间来纠正他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Q2" authorId="0" shapeId="0" xr:uid="{4667F2E6-0378-4B9B-9642-D3C6936FD694}">
      <text>
        <r>
          <rPr>
            <sz val="11"/>
            <color theme="1"/>
            <rFont val="等线"/>
            <family val="2"/>
            <scheme val="minor"/>
          </rPr>
          <t>黎岱宗:
-1：普通异常状态
0：元素异常状态
1.完全控制类异常状态
2.暴击球类型
3.祝福类型， 不走状态异常机制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黎岱宗</author>
  </authors>
  <commentList>
    <comment ref="U2" authorId="0" shapeId="0" xr:uid="{D2F4917A-EEF8-4F62-A356-1CD888B19BD2}">
      <text>
        <r>
          <rPr>
            <b/>
            <sz val="9"/>
            <color indexed="81"/>
            <rFont val="宋体"/>
            <family val="3"/>
            <charset val="134"/>
          </rPr>
          <t>黎岱宗:</t>
        </r>
        <r>
          <rPr>
            <sz val="9"/>
            <color indexed="81"/>
            <rFont val="宋体"/>
            <family val="3"/>
            <charset val="134"/>
          </rPr>
          <t xml:space="preserve">
影响该符牌上词条等级|影响其他符牌词条等级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<sst xmlns="http://schemas.openxmlformats.org/spreadsheetml/2006/main" count="14511" uniqueCount="7676">
  <si>
    <t>当前操作</t>
    <phoneticPr fontId="2" type="noConversion"/>
  </si>
  <si>
    <t>#工作状态#</t>
    <phoneticPr fontId="2" type="noConversion"/>
  </si>
  <si>
    <t>空</t>
    <phoneticPr fontId="2" type="noConversion"/>
  </si>
  <si>
    <t>#操作标识#</t>
    <phoneticPr fontId="2" type="noConversion"/>
  </si>
  <si>
    <t>#数据表版本#</t>
    <phoneticPr fontId="2" type="noConversion"/>
  </si>
  <si>
    <t>#输出版本#</t>
    <phoneticPr fontId="2" type="noConversion"/>
  </si>
  <si>
    <t>国内</t>
  </si>
  <si>
    <t>#输出版本号#</t>
    <phoneticPr fontId="2" type="noConversion"/>
  </si>
  <si>
    <t>#操作人#</t>
    <phoneticPr fontId="2" type="noConversion"/>
  </si>
  <si>
    <t>黎岱宗</t>
  </si>
  <si>
    <t>#输出表格结果#</t>
    <phoneticPr fontId="2" type="noConversion"/>
  </si>
  <si>
    <t>输出表格数</t>
    <phoneticPr fontId="2" type="noConversion"/>
  </si>
  <si>
    <t>#输出错误列表#</t>
    <phoneticPr fontId="2" type="noConversion"/>
  </si>
  <si>
    <t>#输出表格列表#</t>
    <phoneticPr fontId="2" type="noConversion"/>
  </si>
  <si>
    <t>输出时间</t>
    <phoneticPr fontId="2" type="noConversion"/>
  </si>
  <si>
    <t>错误号</t>
  </si>
  <si>
    <t>过程名</t>
  </si>
  <si>
    <t>工作表</t>
  </si>
  <si>
    <t>附加信息</t>
  </si>
  <si>
    <t>错误描述</t>
  </si>
  <si>
    <t>技能等级</t>
    <phoneticPr fontId="2" type="noConversion"/>
  </si>
  <si>
    <t>TRADE_transaction record;</t>
    <phoneticPr fontId="2" type="noConversion"/>
  </si>
  <si>
    <t>一、模板用途与优点</t>
    <phoneticPr fontId="2" type="noConversion"/>
  </si>
  <si>
    <t>该模板可方便数据表的管理维护，尤其对地区和版本的控制方便，可精细化控制到单个数据</t>
    <phoneticPr fontId="2" type="noConversion"/>
  </si>
  <si>
    <t>该模板可用于多人协同开发，包括数值、策划、前后端和其他人员</t>
    <phoneticPr fontId="2" type="noConversion"/>
  </si>
  <si>
    <t>该模板极大简化了数据表的更新修改流程，降低了操作成本，使成员更关注设计内容</t>
    <phoneticPr fontId="2" type="noConversion"/>
  </si>
  <si>
    <t>该模板可直接链接模型数据表，在研发期可更快速的调整数值</t>
    <phoneticPr fontId="2" type="noConversion"/>
  </si>
  <si>
    <t>二、模板准备工作</t>
    <phoneticPr fontId="2" type="noConversion"/>
  </si>
  <si>
    <t>创建Microsoft账号</t>
    <phoneticPr fontId="2" type="noConversion"/>
  </si>
  <si>
    <t>可使用私有邮箱注册，不要使用企业邮箱</t>
    <phoneticPr fontId="2" type="noConversion"/>
  </si>
  <si>
    <t>订阅产品</t>
    <phoneticPr fontId="2" type="noConversion"/>
  </si>
  <si>
    <t>该模板使用Office365的OneDrive服务，使用者需要订阅office365，建议开通家庭版，至多可分享至其余5人</t>
    <phoneticPr fontId="2" type="noConversion"/>
  </si>
  <si>
    <t>只有本地使用的成员才需要开通，比如数值。协作人无需开通，可直接通过网页版操作数据表</t>
    <phoneticPr fontId="2" type="noConversion"/>
  </si>
  <si>
    <t>开通此服务的成员可使用多台设备包括移动端登录</t>
    <phoneticPr fontId="2" type="noConversion"/>
  </si>
  <si>
    <t>下载安装Office365</t>
    <phoneticPr fontId="2" type="noConversion"/>
  </si>
  <si>
    <t>一般电脑默认安装WPS，建议先卸载，再安装Office365</t>
    <phoneticPr fontId="2" type="noConversion"/>
  </si>
  <si>
    <t>安装好后，登录注册的邮箱</t>
    <phoneticPr fontId="2" type="noConversion"/>
  </si>
  <si>
    <t>excel本地配置</t>
    <phoneticPr fontId="2" type="noConversion"/>
  </si>
  <si>
    <t>若打开此模板提示如下内容，则需要进行安全网络配置，网址https://d.docs.live.net</t>
    <phoneticPr fontId="2" type="noConversion"/>
  </si>
  <si>
    <t>模板配置</t>
    <phoneticPr fontId="2" type="noConversion"/>
  </si>
  <si>
    <t>模板配置主要是用于成员个人的电脑端设置</t>
    <phoneticPr fontId="2" type="noConversion"/>
  </si>
  <si>
    <t>模板配置需要在“配置设置表”中配置</t>
    <phoneticPr fontId="2" type="noConversion"/>
  </si>
  <si>
    <t>机器码</t>
    <phoneticPr fontId="2" type="noConversion"/>
  </si>
  <si>
    <t>机器码用于识别当前操作的机器，防止协作时操作出现混乱</t>
    <phoneticPr fontId="2" type="noConversion"/>
  </si>
  <si>
    <t>机器码可通过查看机器码.xlsm 进行提取，存放在A1单元格中</t>
    <phoneticPr fontId="2" type="noConversion"/>
  </si>
  <si>
    <t>人员代码编号为顺序降序，可随意删减，只保留此表允许导出上传等操作的成员(网页协作人员无需配置)</t>
    <phoneticPr fontId="2" type="noConversion"/>
  </si>
  <si>
    <t>配置代码为标识数据表内容的配置所属，单人维护时无需，多人维护时用于快速定位版本修改内容等</t>
    <phoneticPr fontId="2" type="noConversion"/>
  </si>
  <si>
    <t>语言版本设置</t>
    <phoneticPr fontId="2" type="noConversion"/>
  </si>
  <si>
    <t>版本列表中主要设定不同的地区版本，在项目研发阶段，无需太多关注</t>
    <phoneticPr fontId="2" type="noConversion"/>
  </si>
  <si>
    <t>Git目录配置需要将此版本输出到本地的哪个git库中，{0}代表输出的版本号</t>
    <phoneticPr fontId="2" type="noConversion"/>
  </si>
  <si>
    <t>三、模板关键介绍</t>
    <phoneticPr fontId="2" type="noConversion"/>
  </si>
  <si>
    <t>输出版本，一般情况下无需修改，每次导出自增1，用于识别当前包的数据表版本号前后端是否统一</t>
    <phoneticPr fontId="2" type="noConversion"/>
  </si>
  <si>
    <t>表格输出</t>
    <phoneticPr fontId="2" type="noConversion"/>
  </si>
  <si>
    <t>控制表的导出、上传与重置</t>
    <phoneticPr fontId="2" type="noConversion"/>
  </si>
  <si>
    <t>默认为空，且在运行结束后自动变为空</t>
    <phoneticPr fontId="2" type="noConversion"/>
  </si>
  <si>
    <t>导出</t>
    <phoneticPr fontId="2" type="noConversion"/>
  </si>
  <si>
    <t>修改为导出后，VBA运行导出数据表，成功后变为空</t>
    <phoneticPr fontId="2" type="noConversion"/>
  </si>
  <si>
    <t>需保证工作状态为空，下方输出表格数为空或0</t>
    <phoneticPr fontId="2" type="noConversion"/>
  </si>
  <si>
    <t>上传</t>
    <phoneticPr fontId="2" type="noConversion"/>
  </si>
  <si>
    <t>根据版本和输出表格，运行上传到Git，成功后变为空</t>
    <phoneticPr fontId="2" type="noConversion"/>
  </si>
  <si>
    <t>需保证工作状态为空，下方输出表格数&gt;1，列表有数据</t>
    <phoneticPr fontId="2" type="noConversion"/>
  </si>
  <si>
    <t>重置</t>
    <phoneticPr fontId="2" type="noConversion"/>
  </si>
  <si>
    <t>当导出或上传出现报错等，重置一些操作，功能同按钮</t>
    <phoneticPr fontId="2" type="noConversion"/>
  </si>
  <si>
    <t>（在网页协作时，无法启用按钮）</t>
    <phoneticPr fontId="2" type="noConversion"/>
  </si>
  <si>
    <t>工作状态，默认为空，当其他人在导出或上传时，显示运行中</t>
    <phoneticPr fontId="2" type="noConversion"/>
  </si>
  <si>
    <t>本次导出变动的表格数量</t>
    <phoneticPr fontId="2" type="noConversion"/>
  </si>
  <si>
    <t>同时导出本次导出的表格列表</t>
    <phoneticPr fontId="2" type="noConversion"/>
  </si>
  <si>
    <t>输出版本</t>
    <phoneticPr fontId="2" type="noConversion"/>
  </si>
  <si>
    <t>当前需要导出的版本，代表了其路径</t>
    <phoneticPr fontId="2" type="noConversion"/>
  </si>
  <si>
    <t>输出版本号</t>
    <phoneticPr fontId="2" type="noConversion"/>
  </si>
  <si>
    <t>当前数据表要导出的版本号</t>
    <phoneticPr fontId="2" type="noConversion"/>
  </si>
  <si>
    <t>操作人</t>
    <phoneticPr fontId="2" type="noConversion"/>
  </si>
  <si>
    <t>需要在哪个成员电脑上进行导出操作</t>
    <phoneticPr fontId="2" type="noConversion"/>
  </si>
  <si>
    <t>表名对照</t>
    <phoneticPr fontId="2" type="noConversion"/>
  </si>
  <si>
    <t>版本号</t>
    <phoneticPr fontId="2" type="noConversion"/>
  </si>
  <si>
    <t>从1.0开始，纯数字，可往上递增，支持1.021等，不支持非数字格式</t>
    <phoneticPr fontId="2" type="noConversion"/>
  </si>
  <si>
    <t>若配置2.0，则此表只有在导出2.0包括2.0版本时才会被检测和导出</t>
    <phoneticPr fontId="2" type="noConversion"/>
  </si>
  <si>
    <t>功能表名</t>
    <phoneticPr fontId="2" type="noConversion"/>
  </si>
  <si>
    <t>即工作簿名</t>
    <phoneticPr fontId="2" type="noConversion"/>
  </si>
  <si>
    <t>输出表名</t>
    <phoneticPr fontId="2" type="noConversion"/>
  </si>
  <si>
    <t>即导出到本地的单表名，用于前后端使用</t>
    <phoneticPr fontId="2" type="noConversion"/>
  </si>
  <si>
    <t>是否输出表</t>
    <phoneticPr fontId="2" type="noConversion"/>
  </si>
  <si>
    <t>默认TURE，配置FALSE时，则此表在任何版本都会被忽略</t>
    <phoneticPr fontId="2" type="noConversion"/>
  </si>
  <si>
    <t>数据配置</t>
    <phoneticPr fontId="2" type="noConversion"/>
  </si>
  <si>
    <t>行控制：</t>
    <phoneticPr fontId="2" type="noConversion"/>
  </si>
  <si>
    <t>用于控制数据单行，通过版本号进行控制该行是否导出</t>
    <phoneticPr fontId="2" type="noConversion"/>
  </si>
  <si>
    <t>列控制：</t>
    <phoneticPr fontId="2" type="noConversion"/>
  </si>
  <si>
    <t>用于控制数据单列，通过版本号进行控制该列是否导出，一般情况下非必要可不进行控制</t>
    <phoneticPr fontId="2" type="noConversion"/>
  </si>
  <si>
    <t>数据区：</t>
    <phoneticPr fontId="2" type="noConversion"/>
  </si>
  <si>
    <t>配置数据区域</t>
    <phoneticPr fontId="2" type="noConversion"/>
  </si>
  <si>
    <t>版本号：版本号有数字和成员配置代码构成，成员配置代码可不写</t>
    <phoneticPr fontId="2" type="noConversion"/>
  </si>
  <si>
    <t>版本号的格式如下：</t>
    <phoneticPr fontId="2" type="noConversion"/>
  </si>
  <si>
    <t>格式</t>
    <phoneticPr fontId="2" type="noConversion"/>
  </si>
  <si>
    <t>等价</t>
    <phoneticPr fontId="2" type="noConversion"/>
  </si>
  <si>
    <t>说明</t>
    <phoneticPr fontId="2" type="noConversion"/>
  </si>
  <si>
    <t>[ 1.1 , +∞)</t>
    <phoneticPr fontId="2" type="noConversion"/>
  </si>
  <si>
    <t>最常用，代表1.1包含1.1版本以上的内容，</t>
    <phoneticPr fontId="2" type="noConversion"/>
  </si>
  <si>
    <t>1.2~1.5</t>
    <phoneticPr fontId="2" type="noConversion"/>
  </si>
  <si>
    <t>[ 1.2 , 1.5)</t>
    <phoneticPr fontId="2" type="noConversion"/>
  </si>
  <si>
    <r>
      <t>范围控制，代表1.2到1.5版本之间，</t>
    </r>
    <r>
      <rPr>
        <sz val="11"/>
        <color rgb="FFFF0000"/>
        <rFont val="等线"/>
        <family val="3"/>
        <charset val="134"/>
        <scheme val="minor"/>
      </rPr>
      <t>注意是波浪号~，不是横线-</t>
    </r>
    <phoneticPr fontId="2" type="noConversion"/>
  </si>
  <si>
    <t>1.2s~1.5s</t>
    <phoneticPr fontId="2" type="noConversion"/>
  </si>
  <si>
    <t>同上，只是增加了成员配置代码</t>
    <phoneticPr fontId="2" type="noConversion"/>
  </si>
  <si>
    <t>1.2~1.5s</t>
    <phoneticPr fontId="2" type="noConversion"/>
  </si>
  <si>
    <t>~2.0</t>
    <phoneticPr fontId="2" type="noConversion"/>
  </si>
  <si>
    <t>( -∞ , 2.0)</t>
    <phoneticPr fontId="2" type="noConversion"/>
  </si>
  <si>
    <t>代表1.1版本以下，不包含1.1版本</t>
    <phoneticPr fontId="2" type="noConversion"/>
  </si>
  <si>
    <t>不导出</t>
    <phoneticPr fontId="2" type="noConversion"/>
  </si>
  <si>
    <t>配置空，则不会导出</t>
    <phoneticPr fontId="2" type="noConversion"/>
  </si>
  <si>
    <t>注：在行控制时只有当版本行属和线路版本号都满足条件时，才可导出数据，列控制同理，但一般情况下列控制不会用在地区差异上</t>
    <phoneticPr fontId="2" type="noConversion"/>
  </si>
  <si>
    <t>其他实际应用中常用：</t>
    <phoneticPr fontId="2" type="noConversion"/>
  </si>
  <si>
    <t>简写模式，为了方便配置，增加了简写模式，方便在版本上的递增维护</t>
    <phoneticPr fontId="2" type="noConversion"/>
  </si>
  <si>
    <r>
      <rPr>
        <sz val="11"/>
        <color rgb="FFFF0000"/>
        <rFont val="等线"/>
        <family val="3"/>
        <charset val="134"/>
        <scheme val="minor"/>
      </rPr>
      <t>在同key(强制设定第一列为主key)情况下</t>
    </r>
    <r>
      <rPr>
        <sz val="11"/>
        <color theme="1"/>
        <rFont val="等线"/>
        <family val="2"/>
        <scheme val="minor"/>
      </rPr>
      <t>，版本号可进行简写，只写当前版本即可，且向下版本号递增</t>
    </r>
    <phoneticPr fontId="2" type="noConversion"/>
  </si>
  <si>
    <t>VBA实现逻辑：当前行若满足版本条件，会对比上一条的key，若相同，则强制替换上一条，防止打包报错，同时没有判定版本号大小</t>
    <phoneticPr fontId="2" type="noConversion"/>
  </si>
  <si>
    <t>下例等价于</t>
    <phoneticPr fontId="2" type="noConversion"/>
  </si>
  <si>
    <t>1~1.3</t>
    <phoneticPr fontId="2" type="noConversion"/>
  </si>
  <si>
    <t>此配置存在1至1.3版本</t>
    <phoneticPr fontId="2" type="noConversion"/>
  </si>
  <si>
    <t>1.3~1.4</t>
    <phoneticPr fontId="2" type="noConversion"/>
  </si>
  <si>
    <t>此配置存在1.3至1.4版本</t>
    <phoneticPr fontId="2" type="noConversion"/>
  </si>
  <si>
    <t>此配置存在1.4版本以上</t>
    <phoneticPr fontId="2" type="noConversion"/>
  </si>
  <si>
    <t>版本号的实际应用举例：</t>
    <phoneticPr fontId="2" type="noConversion"/>
  </si>
  <si>
    <t>在多版本和地区差异的需求下，可实现精细化控制数据，同时可历史对比所有的数据变更情况</t>
    <phoneticPr fontId="2" type="noConversion"/>
  </si>
  <si>
    <t>版本号控制过多时可进行上述的简化：</t>
    <phoneticPr fontId="2" type="noConversion"/>
  </si>
  <si>
    <t>#版本列表#</t>
    <phoneticPr fontId="2" type="noConversion"/>
  </si>
  <si>
    <t>输出线路</t>
    <phoneticPr fontId="2" type="noConversion"/>
  </si>
  <si>
    <t>Git目录</t>
    <phoneticPr fontId="2" type="noConversion"/>
  </si>
  <si>
    <t>备注目录</t>
    <phoneticPr fontId="2" type="noConversion"/>
  </si>
  <si>
    <t>主干版本</t>
    <phoneticPr fontId="2" type="noConversion"/>
  </si>
  <si>
    <t>E:\MJ\数据表\{0}\config\国内</t>
    <phoneticPr fontId="2" type="noConversion"/>
  </si>
  <si>
    <t>版号包</t>
    <phoneticPr fontId="2" type="noConversion"/>
  </si>
  <si>
    <t>E:\MJ\数据表\{0}\config\版号</t>
    <phoneticPr fontId="2" type="noConversion"/>
  </si>
  <si>
    <t>日本</t>
    <phoneticPr fontId="2" type="noConversion"/>
  </si>
  <si>
    <t>E:\MJ\数据表\{0}\config\日本</t>
    <phoneticPr fontId="2" type="noConversion"/>
  </si>
  <si>
    <t>韩国</t>
    <phoneticPr fontId="2" type="noConversion"/>
  </si>
  <si>
    <t>越南</t>
    <phoneticPr fontId="2" type="noConversion"/>
  </si>
  <si>
    <t>国际版本</t>
    <phoneticPr fontId="2" type="noConversion"/>
  </si>
  <si>
    <t>大陆小游戏版本</t>
  </si>
  <si>
    <t>#线路列表#</t>
    <phoneticPr fontId="2" type="noConversion"/>
  </si>
  <si>
    <t>线路字段</t>
    <phoneticPr fontId="2" type="noConversion"/>
  </si>
  <si>
    <t>备注</t>
    <phoneticPr fontId="2" type="noConversion"/>
  </si>
  <si>
    <t>roads_0</t>
    <phoneticPr fontId="2" type="noConversion"/>
  </si>
  <si>
    <t>总线路</t>
    <phoneticPr fontId="2" type="noConversion"/>
  </si>
  <si>
    <t>主干</t>
    <phoneticPr fontId="2" type="noConversion"/>
  </si>
  <si>
    <t>roads_1</t>
    <phoneticPr fontId="2" type="noConversion"/>
  </si>
  <si>
    <t>简体中文线路</t>
    <phoneticPr fontId="2" type="noConversion"/>
  </si>
  <si>
    <t>国内</t>
    <phoneticPr fontId="2" type="noConversion"/>
  </si>
  <si>
    <t>roads_2</t>
  </si>
  <si>
    <t>版号包线路</t>
  </si>
  <si>
    <t>版号</t>
  </si>
  <si>
    <t>roads_3</t>
  </si>
  <si>
    <t>韩文线路</t>
    <phoneticPr fontId="2" type="noConversion"/>
  </si>
  <si>
    <t>日本</t>
  </si>
  <si>
    <t>roads_4</t>
  </si>
  <si>
    <t>日文线路</t>
    <phoneticPr fontId="2" type="noConversion"/>
  </si>
  <si>
    <t>韩国</t>
  </si>
  <si>
    <t>roads_5</t>
    <phoneticPr fontId="2" type="noConversion"/>
  </si>
  <si>
    <t>越南线路</t>
    <phoneticPr fontId="2" type="noConversion"/>
  </si>
  <si>
    <t>越南</t>
  </si>
  <si>
    <t>roads_6</t>
    <phoneticPr fontId="2" type="noConversion"/>
  </si>
  <si>
    <t>多语言线路</t>
    <phoneticPr fontId="2" type="noConversion"/>
  </si>
  <si>
    <t>国际版本</t>
  </si>
  <si>
    <t>roads_7</t>
    <phoneticPr fontId="2" type="noConversion"/>
  </si>
  <si>
    <t>其他1线路</t>
    <phoneticPr fontId="2" type="noConversion"/>
  </si>
  <si>
    <t>roads_8</t>
    <phoneticPr fontId="2" type="noConversion"/>
  </si>
  <si>
    <t>其他2线路</t>
    <phoneticPr fontId="2" type="noConversion"/>
  </si>
  <si>
    <t>#人员代码#</t>
    <phoneticPr fontId="2" type="noConversion"/>
  </si>
  <si>
    <t>人员名称</t>
    <phoneticPr fontId="2" type="noConversion"/>
  </si>
  <si>
    <t>配置代码</t>
    <phoneticPr fontId="2" type="noConversion"/>
  </si>
  <si>
    <t>孙青松</t>
    <phoneticPr fontId="2" type="noConversion"/>
  </si>
  <si>
    <t>s</t>
    <phoneticPr fontId="2" type="noConversion"/>
  </si>
  <si>
    <t>211194084900315</t>
  </si>
  <si>
    <t>黎岱宗</t>
    <phoneticPr fontId="2" type="noConversion"/>
  </si>
  <si>
    <t>z</t>
    <phoneticPr fontId="2" type="noConversion"/>
  </si>
  <si>
    <t>PRCWU0ECYJJ4BM</t>
    <phoneticPr fontId="2" type="noConversion"/>
  </si>
  <si>
    <t>#Git通用提交日志#</t>
    <phoneticPr fontId="2" type="noConversion"/>
  </si>
  <si>
    <t>--story=100000--user=通用数据表配置需求</t>
    <phoneticPr fontId="2" type="noConversion"/>
  </si>
  <si>
    <t>#配置开关#</t>
    <phoneticPr fontId="2" type="noConversion"/>
  </si>
  <si>
    <t>参数</t>
    <phoneticPr fontId="2" type="noConversion"/>
  </si>
  <si>
    <t>自动弹出路径</t>
    <phoneticPr fontId="2" type="noConversion"/>
  </si>
  <si>
    <t>#输出控制#</t>
    <phoneticPr fontId="2" type="noConversion"/>
  </si>
  <si>
    <t>语言表</t>
    <phoneticPr fontId="2" type="noConversion"/>
  </si>
  <si>
    <t>LanguageWord</t>
  </si>
  <si>
    <t>系统表</t>
    <phoneticPr fontId="2" type="noConversion"/>
  </si>
  <si>
    <t>SystemInfo</t>
    <phoneticPr fontId="2" type="noConversion"/>
  </si>
  <si>
    <t>系统跳转表</t>
    <phoneticPr fontId="2" type="noConversion"/>
  </si>
  <si>
    <t>SystemJump</t>
    <phoneticPr fontId="2" type="noConversion"/>
  </si>
  <si>
    <t>配置表</t>
    <phoneticPr fontId="2" type="noConversion"/>
  </si>
  <si>
    <t>GameConfig</t>
    <phoneticPr fontId="2" type="noConversion"/>
  </si>
  <si>
    <t>物品表</t>
    <phoneticPr fontId="2" type="noConversion"/>
  </si>
  <si>
    <t>Item</t>
    <phoneticPr fontId="2" type="noConversion"/>
  </si>
  <si>
    <t>宝箱表</t>
    <phoneticPr fontId="2" type="noConversion"/>
  </si>
  <si>
    <t>Box</t>
    <phoneticPr fontId="2" type="noConversion"/>
  </si>
  <si>
    <t>职业表</t>
    <phoneticPr fontId="2" type="noConversion"/>
  </si>
  <si>
    <t>Occupation</t>
    <phoneticPr fontId="2" type="noConversion"/>
  </si>
  <si>
    <t>关卡表</t>
    <phoneticPr fontId="2" type="noConversion"/>
  </si>
  <si>
    <t>Mission</t>
    <phoneticPr fontId="2" type="noConversion"/>
  </si>
  <si>
    <t>商店表</t>
    <phoneticPr fontId="2" type="noConversion"/>
  </si>
  <si>
    <t>Shop</t>
    <phoneticPr fontId="2" type="noConversion"/>
  </si>
  <si>
    <t>固定曲线表</t>
    <phoneticPr fontId="2" type="noConversion"/>
  </si>
  <si>
    <t>Curve</t>
    <phoneticPr fontId="2" type="noConversion"/>
  </si>
  <si>
    <t>任务表</t>
    <phoneticPr fontId="2" type="noConversion"/>
  </si>
  <si>
    <t>Task</t>
    <phoneticPr fontId="2" type="noConversion"/>
  </si>
  <si>
    <t>标签表</t>
    <phoneticPr fontId="2" type="noConversion"/>
  </si>
  <si>
    <t>Tags</t>
    <phoneticPr fontId="2" type="noConversion"/>
  </si>
  <si>
    <t>装备表</t>
    <phoneticPr fontId="2" type="noConversion"/>
  </si>
  <si>
    <t>Equipment</t>
    <phoneticPr fontId="2" type="noConversion"/>
  </si>
  <si>
    <t>玉石表</t>
    <phoneticPr fontId="2" type="noConversion"/>
  </si>
  <si>
    <t>Jade</t>
    <phoneticPr fontId="2" type="noConversion"/>
  </si>
  <si>
    <t>怪物表</t>
    <phoneticPr fontId="2" type="noConversion"/>
  </si>
  <si>
    <t>Monsters</t>
    <phoneticPr fontId="2" type="noConversion"/>
  </si>
  <si>
    <t>弹道表</t>
    <phoneticPr fontId="2" type="noConversion"/>
  </si>
  <si>
    <t>Bullet</t>
    <phoneticPr fontId="2" type="noConversion"/>
  </si>
  <si>
    <t>时装表</t>
    <phoneticPr fontId="2" type="noConversion"/>
  </si>
  <si>
    <t>FashionSuit</t>
    <phoneticPr fontId="2" type="noConversion"/>
  </si>
  <si>
    <t>古董表</t>
    <phoneticPr fontId="2" type="noConversion"/>
  </si>
  <si>
    <t>Antique</t>
  </si>
  <si>
    <t>古董部位表</t>
    <phoneticPr fontId="2" type="noConversion"/>
  </si>
  <si>
    <t>AntiqueParts</t>
  </si>
  <si>
    <t>藏品表</t>
    <phoneticPr fontId="2" type="noConversion"/>
  </si>
  <si>
    <t>Collection</t>
    <phoneticPr fontId="2" type="noConversion"/>
  </si>
  <si>
    <t>掉落物表</t>
    <phoneticPr fontId="2" type="noConversion"/>
  </si>
  <si>
    <t>DropItem</t>
  </si>
  <si>
    <t>掉落表</t>
  </si>
  <si>
    <t>Drop</t>
  </si>
  <si>
    <t>龙灵表</t>
    <phoneticPr fontId="2" type="noConversion"/>
  </si>
  <si>
    <t>DragonPet</t>
  </si>
  <si>
    <t>套装表</t>
    <phoneticPr fontId="2" type="noConversion"/>
  </si>
  <si>
    <t>Suit</t>
    <phoneticPr fontId="2" type="noConversion"/>
  </si>
  <si>
    <t>属性表</t>
    <phoneticPr fontId="2" type="noConversion"/>
  </si>
  <si>
    <t>Attribute</t>
    <phoneticPr fontId="2" type="noConversion"/>
  </si>
  <si>
    <t>词缀表</t>
    <phoneticPr fontId="2" type="noConversion"/>
  </si>
  <si>
    <t>Entry</t>
    <phoneticPr fontId="2" type="noConversion"/>
  </si>
  <si>
    <t>技能表</t>
  </si>
  <si>
    <t>Skills</t>
  </si>
  <si>
    <t>技能buff表</t>
    <phoneticPr fontId="2" type="noConversion"/>
  </si>
  <si>
    <t>SkillsBuff</t>
    <phoneticPr fontId="2" type="noConversion"/>
  </si>
  <si>
    <t>异常状态表</t>
    <phoneticPr fontId="2" type="noConversion"/>
  </si>
  <si>
    <t>Ailment</t>
    <phoneticPr fontId="2" type="noConversion"/>
  </si>
  <si>
    <t>昵称表</t>
    <phoneticPr fontId="2" type="noConversion"/>
  </si>
  <si>
    <t>PlayerName</t>
    <phoneticPr fontId="2" type="noConversion"/>
  </si>
  <si>
    <t>付费项表</t>
    <phoneticPr fontId="2" type="noConversion"/>
  </si>
  <si>
    <t>Paid</t>
  </si>
  <si>
    <t>邮件表</t>
    <phoneticPr fontId="2" type="noConversion"/>
  </si>
  <si>
    <t>Email</t>
  </si>
  <si>
    <t>version_r</t>
  </si>
  <si>
    <t>roads_0</t>
  </si>
  <si>
    <t>roads_1</t>
  </si>
  <si>
    <t>roads_5</t>
  </si>
  <si>
    <t>roads_6</t>
  </si>
  <si>
    <t>roads_7</t>
  </si>
  <si>
    <t>roads_8</t>
  </si>
  <si>
    <t>#配置区域#</t>
  </si>
  <si>
    <t>name=string</t>
    <phoneticPr fontId="2" type="noConversion"/>
  </si>
  <si>
    <t>name_zh_0=string</t>
  </si>
  <si>
    <t>版本行属</t>
  </si>
  <si>
    <t>版号</t>
    <phoneticPr fontId="2" type="noConversion"/>
  </si>
  <si>
    <t>韩国版本</t>
  </si>
  <si>
    <t>日本版本</t>
  </si>
  <si>
    <t>越南版本</t>
  </si>
  <si>
    <t>多语言线路</t>
  </si>
  <si>
    <t>大陆小游戏</t>
  </si>
  <si>
    <t>其他2线路</t>
  </si>
  <si>
    <t>key_英文</t>
    <phoneticPr fontId="2" type="noConversion"/>
  </si>
  <si>
    <t>language_中文</t>
  </si>
  <si>
    <t>Season_Name_1</t>
    <phoneticPr fontId="2" type="noConversion"/>
  </si>
  <si>
    <t>S1-永霜魔塔</t>
  </si>
  <si>
    <t>Quality_Name_1</t>
  </si>
  <si>
    <t>粗糙</t>
    <phoneticPr fontId="2" type="noConversion"/>
  </si>
  <si>
    <t>Quality_Name_2</t>
  </si>
  <si>
    <t>普通</t>
  </si>
  <si>
    <t>Quality_Name_3</t>
  </si>
  <si>
    <t>稀有</t>
  </si>
  <si>
    <t>Quality_Name_4</t>
    <phoneticPr fontId="2" type="noConversion"/>
  </si>
  <si>
    <t>史诗</t>
  </si>
  <si>
    <t>Quality_Name_5</t>
    <phoneticPr fontId="2" type="noConversion"/>
  </si>
  <si>
    <t>传奇</t>
  </si>
  <si>
    <t>Quality_Name_6</t>
    <phoneticPr fontId="2" type="noConversion"/>
  </si>
  <si>
    <t>远古</t>
  </si>
  <si>
    <t>System_Npc_Desc-71</t>
  </si>
  <si>
    <t>强化装备这种事，尽管放心交给我。好料子也得配好手艺不是？</t>
  </si>
  <si>
    <t>System_Npc_Desc-81</t>
  </si>
  <si>
    <t>哟，客人来啦！想打什么兵器？快快，得先让我瞧瞧，你备的料子成色如何……可别拿杂铁糊弄我。</t>
  </si>
  <si>
    <t>System_Npc_Desc-121</t>
  </si>
  <si>
    <t>请、请别怕！它们很乖的……我的手心，就是证明。要、要摸摸看吗？它喜欢被挠耳朵……</t>
  </si>
  <si>
    <t>System_Npc_Desc-141</t>
  </si>
  <si>
    <t>嗯……色正、纹清，是块良材。《辨玉考》第三卷有载，此类玉髓最适点睛。来，老夫为你嵌上，便知分晓。</t>
  </si>
  <si>
    <t>System_Npc_Desc-161</t>
  </si>
  <si>
    <t>哟~！哪儿“倒腾”来的宝贝？让咱开开眼！ 拿近些，翻个面我瞧瞧……哟嗬！这包浆，这韵味！ 好东西啊！怎么样，考虑上交？价格包您满意！</t>
  </si>
  <si>
    <t>System_Npc_Desc-231</t>
    <phoneticPr fontId="2" type="noConversion"/>
  </si>
  <si>
    <t>御器巴拉巴拉…</t>
    <phoneticPr fontId="2" type="noConversion"/>
  </si>
  <si>
    <t>System_Npc_Desc-281</t>
  </si>
  <si>
    <t>客官留步！看您一身风尘，定有收获。若有什么好宝贝，不妨拿来与我交换！保证价格公道，童叟无欺！</t>
  </si>
  <si>
    <t>System_Npc_Desc-301</t>
  </si>
  <si>
    <t>我这手艺，讲究的是“衬人”。 宽一分邋遢，紧一分拘束，须得恰到好处才显精神。</t>
  </si>
  <si>
    <t>System_Npc_Desc-311</t>
  </si>
  <si>
    <t>来了？木桩、机关俱全。力道、角度、身法，皆可自试。 若有疑惑……先自己琢磨三遍。</t>
  </si>
  <si>
    <t>System_Npc_Desc-75</t>
  </si>
  <si>
    <t>咳咳……这个黑雾让我无法呼吸，我的手……握不住刻刀了……</t>
  </si>
  <si>
    <t>System_Npc_Desc-85</t>
  </si>
  <si>
    <t>锤子……快拿不动了……</t>
  </si>
  <si>
    <t>System_Npc_Desc-125</t>
  </si>
  <si>
    <t>它们都躲起来了。我好冷……</t>
  </si>
  <si>
    <t>System_Npc_Desc-145</t>
  </si>
  <si>
    <t>纹路在晃？这玉……是活的？它在抖……</t>
  </si>
  <si>
    <t>System_Npc_Desc-165</t>
  </si>
  <si>
    <t>这下是真开门了……开的鬼门关吗？</t>
  </si>
  <si>
    <t>System_Npc_Desc-285</t>
  </si>
  <si>
    <t>客官……对不住……店里的货……都被煞气染了……卖不得……也不敢卖……</t>
  </si>
  <si>
    <t>System_Npc_Desc-305</t>
  </si>
  <si>
    <t>量了三遍……左肩比右肩宽两寸……可我怎么觉得……是我站歪了？</t>
  </si>
  <si>
    <t>System_Npc_Desc-315</t>
  </si>
  <si>
    <t>咳咳……要小心这个黑气，不太对劲！</t>
  </si>
  <si>
    <t>System_Npc_Desc-5005</t>
  </si>
  <si>
    <t>天旋地转……东南西北……老道我自己都找不着北了……</t>
  </si>
  <si>
    <t>System_Npc_Desc-5015</t>
  </si>
  <si>
    <t>啊——我看见了什么！！！是阎王要来收我了吗……</t>
  </si>
  <si>
    <t>System_Npc_Desc-5025</t>
  </si>
  <si>
    <t>这是什么妖法，想害我？没门……</t>
  </si>
  <si>
    <t>System_Npc_Desc-5035</t>
  </si>
  <si>
    <t>热毒寒毒……不对，要用什么草药才能缓解……咳咳，果然是身体不中用了吗……</t>
  </si>
  <si>
    <t>System_Npc_Desc-5045</t>
  </si>
  <si>
    <t>村长爷爷说……吃完这颗……就能睡个好觉，可我吃不下……</t>
  </si>
  <si>
    <t>System_Npc_Desc-5055</t>
  </si>
  <si>
    <t>当家的……是你来接我了吗？</t>
  </si>
  <si>
    <t>System_Npc_Desc-5065</t>
  </si>
  <si>
    <t>药草全枯了，没救了……</t>
  </si>
  <si>
    <t>System_Npc_Desc-5001</t>
    <phoneticPr fontId="2" type="noConversion"/>
  </si>
  <si>
    <t>这位施主，你印堂发亮，但又暗藏桃花……诶，别走啊！老道我“铁口直断”童叟无欺！</t>
  </si>
  <si>
    <t>System_Npc_Desc-5002</t>
  </si>
  <si>
    <t>哎呀，命里有时终须有，命里无时莫强求……但老道我，能帮你“求”上一求。</t>
  </si>
  <si>
    <t>System_Npc_Desc-5011</t>
    <phoneticPr fontId="2" type="noConversion"/>
  </si>
  <si>
    <t>这位老爷行行好，我已经三天没吃上一顿饱饭了，求您赏个铜板买馍吃……我、我祝您出门就捡到宝贝！</t>
  </si>
  <si>
    <t>System_Npc_Desc-5021</t>
    <phoneticPr fontId="2" type="noConversion"/>
  </si>
  <si>
    <t>看什么看？这街面儿，虎爷我罩的！ 摆不平的事？得加钱。</t>
  </si>
  <si>
    <t>System_Npc_Desc-5022</t>
  </si>
  <si>
    <t>别看我凶，其实我最讲规矩。 钱到位，城墙都给你捶个窟窿！</t>
  </si>
  <si>
    <t>System_Npc_Desc-5031</t>
    <phoneticPr fontId="2" type="noConversion"/>
  </si>
  <si>
    <t>这人呐，和草药一样。有的性子烈，得文火慢煨；有的底子寒，需热力猛攻……用对了是药，用错了……唉。</t>
  </si>
  <si>
    <t>System_Npc_Desc-5032</t>
  </si>
  <si>
    <t>去年有个后生，中了热毒，浑身滚烫。别人都说没救了。我用了三斤最平凡的积雪草捣出汁，敷了七天七夜……嘿，愣是给救回来了。</t>
  </si>
  <si>
    <t>System_Npc_Desc-5041</t>
    <phoneticPr fontId="2" type="noConversion"/>
  </si>
  <si>
    <t>村长爷爷给的糖葫芦，天下第一好吃！ 你看，我留了最红的一颗呢！</t>
  </si>
  <si>
    <t>System_Npc_Desc-5042</t>
  </si>
  <si>
    <t>我长大也要像你一样去冒险！妈妈说，你会打败很凶很凶的妖怪，是真的吗？</t>
  </si>
  <si>
    <t>System_Npc_Desc-5051</t>
    <phoneticPr fontId="2" type="noConversion"/>
  </si>
  <si>
    <t>一个人清净，挺好。忙活完，坐院子里听听风吹树叶，比什么都踏实。</t>
  </si>
  <si>
    <t>System_Npc_Desc-5052</t>
  </si>
  <si>
    <t>这衣裳破了？若不嫌弃，我顺手帮你补补。 孤身在外，总得有个能落脚的地儿。</t>
  </si>
  <si>
    <t>System_Npc_Desc-5061</t>
    <phoneticPr fontId="2" type="noConversion"/>
  </si>
  <si>
    <t>嘿哟！我回来啦！ 你看这筐星叶草，必须赶在日头出来之前采下，药性才足！</t>
  </si>
  <si>
    <t>System_Npc_Desc-5062</t>
  </si>
  <si>
    <t>你要是进山，记得避开西边那片瘴气林。 还有，溪水边的蓝蘑菇千万别采，那是醉梦菇，吃了能乐三天，然后昏睡半月！</t>
  </si>
  <si>
    <t>System_Npc_Desc-5071</t>
    <phoneticPr fontId="2" type="noConversion"/>
  </si>
  <si>
    <t>喵呜~</t>
  </si>
  <si>
    <t>System_Npc_Desc-10002</t>
  </si>
  <si>
    <t>嘘！不说了不说了，我的后颈还发麻呢！</t>
  </si>
  <si>
    <t>System_Npc_Desc-10011</t>
  </si>
  <si>
    <t>爷要点啥？这把匕首是刚锻造出来的，符文是那位大师刻的，还有这面镜子......</t>
  </si>
  <si>
    <t>System_Npc_Desc-10012</t>
  </si>
  <si>
    <t>您看这镜面上的纹路，多么精彩，错过这村可就没这店了哦~</t>
  </si>
  <si>
    <t>System_Npc_Desc-10021</t>
  </si>
  <si>
    <t>当家的走前说要去寻那劳什子天书，结果只带回来半块发霉的帛书……</t>
  </si>
  <si>
    <t>System_Npc_Desc-10022</t>
  </si>
  <si>
    <t>唉......当家的，你怎就独留我一个！</t>
  </si>
  <si>
    <t>System_Npc_Desc-10051</t>
  </si>
  <si>
    <t>这位爷这是怎么了？看着脸色不太好，不如来包“提神粉”试试—— 里头可是掺了昆仑雪蚕的茧呢！</t>
  </si>
  <si>
    <t>System_Npc_Desc-10052</t>
  </si>
  <si>
    <t>还有您身上带着的宝贝可得好好温养着！上个月有个拿伞的小哥没听劝，现在还在城西找他的宝贝呢！</t>
  </si>
  <si>
    <t>System_Npc_Desc-1000011</t>
  </si>
  <si>
    <t>首次探险，可听我指挥行事！</t>
  </si>
  <si>
    <t>System_Npc_Desc-1000021</t>
  </si>
  <si>
    <t>有了趁手的武器，先去拿它开开刀！</t>
  </si>
  <si>
    <t>System_Npc_Desc-1000031</t>
  </si>
  <si>
    <t>不好！煞气正在疯狂外泄，再这样下去，村民们的性命就……快！！聚灵阵正在溃散，只能坚持一炷香的时间……请天师速去取回第一个龙魂稳固阵眼！</t>
    <phoneticPr fontId="2" type="noConversion"/>
  </si>
  <si>
    <t>System_Npc_Desc-1000041</t>
  </si>
  <si>
    <t>先清理干净这片区域，找到进村的路吧！</t>
    <phoneticPr fontId="2" type="noConversion"/>
  </si>
  <si>
    <t>System_Npc_Desc-1000051</t>
  </si>
  <si>
    <t>这是前往村子的通道，先进村看看情况！</t>
    <phoneticPr fontId="2" type="noConversion"/>
  </si>
  <si>
    <t>System_Npc_Desc-1000061</t>
  </si>
  <si>
    <t>System_Npc_Desc-1000071</t>
  </si>
  <si>
    <t>第一个龙魂归位，暂时稳住了阵眼。但煞气反扑得比预想更快，若阵眼一破，煞气将彻底吞没这里……还需要一个龙魂才能稳固阵法，我还能再为你争取几个时辰的时间，麻烦天师将第二个龙魂取来……</t>
  </si>
  <si>
    <t>System_Npc_Desc-1000081</t>
  </si>
  <si>
    <t>本座生于天地初开之时，历经万载修行，方有今日之形。真龙那厮趁我渡劫虚弱，将我镇压于此，已是天大的耻辱！如今竟要栽倒在你个毛头小子手上……我不服，纳命来！</t>
  </si>
  <si>
    <t>System_Npc_Desc-1000091</t>
  </si>
  <si>
    <t>动手吧！</t>
  </si>
  <si>
    <t>System_Npc_Desc-1000101</t>
  </si>
  <si>
    <t>既然...是我亲手成就了你...自当亲手终结你！</t>
  </si>
  <si>
    <t>System_Npc_Desc-1000111</t>
  </si>
  <si>
    <t>孩子，前路凶险。出发前，务必检查行装。</t>
  </si>
  <si>
    <t>System_Npc_Desc-1000121</t>
  </si>
  <si>
    <t>莫急。出发前，不妨为你的技能搭配一些符文，它们会让你的力量更加强大。</t>
  </si>
  <si>
    <t>System_Npc_Desc-1000201</t>
    <phoneticPr fontId="2" type="noConversion"/>
  </si>
  <si>
    <t>好，好啊……两个镇物归位，阵眼总算稳住了。孩子，你已证明了自己是天选之人。接下来的路只会比之前更加艰险，还有八个龙魂散落天地之间，将他们找回方可将煞气永远封印！</t>
  </si>
  <si>
    <t>System_Npc_Desc-2000071</t>
  </si>
  <si>
    <t>强化系统已解锁，前往看看吧！</t>
  </si>
  <si>
    <t>System_Npc_Desc-2000081</t>
  </si>
  <si>
    <t>锻造系统已解锁，前往看看吧！</t>
  </si>
  <si>
    <t>System_Npc_Desc-2000121</t>
  </si>
  <si>
    <t>宠物系统已解锁，前往看看吧！</t>
    <phoneticPr fontId="2" type="noConversion"/>
  </si>
  <si>
    <t>System_Npc_Desc-2000141</t>
    <phoneticPr fontId="2" type="noConversion"/>
  </si>
  <si>
    <t>宝石系统已解锁，前往看看吧！</t>
  </si>
  <si>
    <t>System_Npc_Desc-2000161</t>
    <phoneticPr fontId="2" type="noConversion"/>
  </si>
  <si>
    <t>古董系统已解锁，前往看看吧！</t>
  </si>
  <si>
    <t>System_Npc_Desc-2000231</t>
    <phoneticPr fontId="2" type="noConversion"/>
  </si>
  <si>
    <t>符文刻印系统已解锁，前往看看吧！</t>
  </si>
  <si>
    <t>System_Npc_Desc-2000281</t>
    <phoneticPr fontId="2" type="noConversion"/>
  </si>
  <si>
    <t>订单系统已解锁，前往看看吧！</t>
  </si>
  <si>
    <t>System_Npc_Desc-2000291</t>
  </si>
  <si>
    <t>这宝贝真不错，让我再仔细瞧瞧！</t>
  </si>
  <si>
    <t>System_Npc_Desc-3000011</t>
    <phoneticPr fontId="2" type="noConversion"/>
  </si>
  <si>
    <t>首领已伏诛，传送门即将开启，请循脚下指引前行。</t>
  </si>
  <si>
    <t>System_Npc_Desc-3000021</t>
    <phoneticPr fontId="2" type="noConversion"/>
  </si>
  <si>
    <t>前路已通，请循脚下指引，直面最终的试炼。</t>
  </si>
  <si>
    <t>System_Npc_Desc-3000031</t>
    <phoneticPr fontId="2" type="noConversion"/>
  </si>
  <si>
    <t>前方感应到未知的灵力波动，或许藏有机遇。请循脚下指引前往探查。</t>
  </si>
  <si>
    <t>System_Npc_Desc-4000011</t>
    <phoneticPr fontId="2" type="noConversion"/>
  </si>
  <si>
    <t>装备越好，铁打的越好！</t>
  </si>
  <si>
    <t>System_Npc_Desc-4000021</t>
    <phoneticPr fontId="2" type="noConversion"/>
  </si>
  <si>
    <t>最近打铁不顺手，感觉要换换装备了！</t>
  </si>
  <si>
    <t>System_Npc_Desc-4000031</t>
    <phoneticPr fontId="2" type="noConversion"/>
  </si>
  <si>
    <t>最近阿猫阿狗很躁动，要点装备护护身。</t>
  </si>
  <si>
    <t>System_Npc_Desc-4000041</t>
  </si>
  <si>
    <t>研究材料不够了，这些装备给我准备一下。</t>
  </si>
  <si>
    <t>System_Npc_Desc-4000051</t>
  </si>
  <si>
    <t>按照我的要求来，不能掺一点假！</t>
  </si>
  <si>
    <t>System_Npc_Desc-4000061</t>
  </si>
  <si>
    <t>行走在外，要多一点防身手段。</t>
  </si>
  <si>
    <t>System_Npc_Desc-4000071</t>
  </si>
  <si>
    <t>生意红火，给自己也置办点装备。</t>
  </si>
  <si>
    <t>System_Npc_Desc-4000081</t>
  </si>
  <si>
    <t>店越开越大，帮我弄一些装备防防身。</t>
    <phoneticPr fontId="2" type="noConversion"/>
  </si>
  <si>
    <t>System_Npc_Desc-4000091</t>
  </si>
  <si>
    <t>每天舞刀弄棍，装备坏了，整一套新的！</t>
  </si>
  <si>
    <t>System_Npc_Desc-4000101</t>
  </si>
  <si>
    <t>我是村长，给我安排一套好装备。</t>
  </si>
  <si>
    <t>System_Npc_Desc-5000010</t>
    <phoneticPr fontId="2" type="noConversion"/>
  </si>
  <si>
    <t>快急救！</t>
    <phoneticPr fontId="2" type="noConversion"/>
  </si>
  <si>
    <t>System_Npc_Desc-5000020</t>
    <phoneticPr fontId="2" type="noConversion"/>
  </si>
  <si>
    <t>经验够了，打通了你的任督二脉，以后可以在这里提升。</t>
    <phoneticPr fontId="2" type="noConversion"/>
  </si>
  <si>
    <t>System_Npc_Desc-5000100</t>
    <phoneticPr fontId="2" type="noConversion"/>
  </si>
  <si>
    <t>锻造可以为装备提高品质，普通→&lt;color=#6db1f6&gt;稀有&lt;/color&gt;→&lt;color=#fbd770&gt;史诗&lt;/color&gt;。</t>
    <phoneticPr fontId="2" type="noConversion"/>
  </si>
  <si>
    <t>System_Npc_Desc-5000110</t>
    <phoneticPr fontId="2" type="noConversion"/>
  </si>
  <si>
    <t>淬火可以为史诗装备新增1个词缀。</t>
    <phoneticPr fontId="2" type="noConversion"/>
  </si>
  <si>
    <t>System_Npc_Desc-6000010</t>
    <phoneticPr fontId="2" type="noConversion"/>
  </si>
  <si>
    <t>咳咳……我用寻龙笔记上的办法暂时延缓了煞气蔓延的速度，为你争取了一些时间。但这个方法消耗极大，还请小友速速取回第一个龙魂……</t>
  </si>
  <si>
    <t>System_Npc_Desc-6000020</t>
    <phoneticPr fontId="2" type="noConversion"/>
  </si>
  <si>
    <t>这些煞气我们还压制得住，小友放心，我们会再为你争取一些时间的！还请小友速速取回第二个龙魂，只要两个龙魂到位方能稳定阵眼！</t>
  </si>
  <si>
    <t>GUIDE_STORY_0</t>
    <phoneticPr fontId="2" type="noConversion"/>
  </si>
  <si>
    <t>故土&lt;color=#ED7D31&gt;被滔天煞气笼罩&lt;/color&gt;，返乡的你沿途所见乡亲皆生黑斑、心神癫狂。昔日乐土已成已成人间鬼域…
村长正在&lt;color=#ED7D31&gt;广召能人&lt;/color&gt;、拯救村庄。</t>
    <phoneticPr fontId="2" type="noConversion"/>
  </si>
  <si>
    <t>GUIDE_STORY_1</t>
  </si>
  <si>
    <t>随着怨灵伏诛，滔天煞气如潮水般退去。乡亲们脸上的黑斑逐渐淡去，眼中的癫狂也被清明取代。那座曾如鬼域的村庄，终于恢复了久违的祥和。晨曦洒落之处，生机悄然萌发。然而，那个被强行撕开的异界入口，却如同大地上一道无法愈合的黑色伤疤，已成为永世之患……</t>
  </si>
  <si>
    <t>MAGIC_CIRCLE_TIP_1</t>
  </si>
  <si>
    <t>凶墓破封，滔天煞气涌入村庄。乡亲们咳生黑斑、心神俱狂…
唯一生机是&lt;color=#ED7D31&gt;沿着关卡地图寻回&lt;/color&gt;散落于各古墓中的“&lt;color=#ED7D31&gt;十方镇物&lt;/color&gt;”，重启阵法、镇压凶墓、祛除煞气！</t>
  </si>
  <si>
    <t>MAGIC_CIRCLE_TIP_2</t>
  </si>
  <si>
    <t>　　你学成归来，故乡已沦为煞气纵横的鬼域。
　　你被怨灵伪装的村长所欺，历尽艰辛集齐的“镇物”，实则为打开异界的十把钥匙。真相大白之刻，死战随之爆发。你最终斩灭怨灵，让村庄重归祥和。
　　然而，异界的入口已永久打开。你回首望了一眼复苏的故土，而后毅然转身，选择踏入那片深不见底的黑暗，为身后世界而战。</t>
  </si>
  <si>
    <t>MAGIC_CIRCLE_TIP_3</t>
  </si>
  <si>
    <t>　　我乃永世不入轮回之一缕孤魂，受孤寂蚀骨之痛。众生惧我、负我，我便将这人间化为我的炼狱！
　　我欲葬送人间，唯异界黑暗之力可成我志！我寻至此黑暗力量泄露之处，夺舍村长、巧言惑众、遴选民中强者，为我寻得开启异界之钥。众人所见煞气渐弱，不过是我正在吞纳力量罢了！
　　当我拿到最后一件蕴含极恶的钥匙…呵…呵呵…足以焚毁世界的黑暗力量、终于尽归我所有！！
　　惜我败于凡夫的倾力一战，我之一缕孤魂被湮灭…但又如何？看呐！异界入口已永启！其中无尽黑暗终将吞噬此界、为我殉葬！我虽消散，然恨意长存。这世间…终将堕为我想要的模样…</t>
  </si>
  <si>
    <t>CHAPTER_TRANSLATION_2</t>
    <phoneticPr fontId="2" type="noConversion"/>
  </si>
  <si>
    <t xml:space="preserve">       首个镇物放回村庄后，你来到这座离村最近的凶煞之地。
       沟壑中弥漫着铁锈与腐土的气息，一具身披残甲的尸身巍然而立，仿佛在等待着下一个挑战者……</t>
  </si>
  <si>
    <t>CHAPTER_TRANSLATION_3</t>
  </si>
  <si>
    <t xml:space="preserve">       你根据村长的地图，向西行至风沙深处。
        一座死寂的黑色巨城悄然浮现，神殿中的妖异之花无声绽放，其惑人香气正逐步瓦解你的神智……</t>
  </si>
  <si>
    <t>CHAPTER_TRANSLATION_4</t>
  </si>
  <si>
    <t xml:space="preserve">        摆脱古城幻象后，下一处标记指向黄河岸边的诡穴。
        诡穴深处，地下溶洞错综复杂、风水奇异，六臂邪尊低眉狞笑，手印翻飞，梵音化作蚀骨咒怨。</t>
  </si>
  <si>
    <t>CHAPTER_TRANSLATION_5</t>
  </si>
  <si>
    <t xml:space="preserve">    告别中原，你深入西南秘谷。
    谷中毒瘴缭绕，巨大尸洞缓缓蠕动，其中的核心仿佛有生命般搏动，吞噬着周遭的一切。
    需迅速找到镇物后逃离此境！</t>
  </si>
  <si>
    <t>CHAPTER_TRANSLATION_6</t>
  </si>
  <si>
    <t xml:space="preserve">    你一路向北攀上雪域，神宫便隐于冰川之间。
    此处寒冷刺骨，一具冰尸静卧棺中，其额间异眼开阖、幻象丛生。
    传说唯有取得那枚映照真实的宝物，方能窥破虚妄。</t>
  </si>
  <si>
    <t>CHAPTER_TRANSLATION_7</t>
  </si>
  <si>
    <t xml:space="preserve">     幻象破除后，你辗转至东北林海。
    枯木荒冢间，妖根盘绕蠕动，尸茧悬枝，怨念凝聚如雾……
    镇物踪迹渺茫，唯有仔细搜寻，方能探得一丝线索。</t>
  </si>
  <si>
    <t>CHAPTER_TRANSLATION_8</t>
  </si>
  <si>
    <t xml:space="preserve">    穿过枯木老林后，你一路南下、扬帆出海。
    深渊之下暗流汹涌，似有古老凶物操纵着漩涡与海兽、窥视来往生灵。
    唯有勘破玄机，方能夺取一线先机。</t>
  </si>
  <si>
    <t>CHAPTER_TRANSLATION_9</t>
  </si>
  <si>
    <t xml:space="preserve">    自海渊脱身后，笛声又指引你回到群山之中。
    一处隐秘古迹中，蛊师尸身鼓胀、万虫蚀身，竟犹存一线诡异生机。
    他蛰伏暗处，静待祭品自投罗网……寒意自脊背悄然窜起。</t>
  </si>
  <si>
    <t>CHAPTER_TRANSLATION_10</t>
  </si>
  <si>
    <t xml:space="preserve">    集齐九物，最后的线索指向江边险峻的鬼岭。
    悬棺群深处，无首的王者持斧而立，黄金首级森然反光。
    最终镇物就在眼前，唯此一击，即可结束这场灾劫！</t>
  </si>
  <si>
    <t>CHAPTER_TRANSLATION_11</t>
    <phoneticPr fontId="2" type="noConversion"/>
  </si>
  <si>
    <t xml:space="preserve">    你立于异界入口之前，身后是孱弱亲人、面前是黑暗中蠢动不息的扭曲身影。
    你握紧武器、纵身跃入这片无尽的黑暗……战斗结束了，但守护的战斗，现在才真正开始！</t>
  </si>
  <si>
    <t>Equipment_Slot_Name-1</t>
    <phoneticPr fontId="2" type="noConversion"/>
  </si>
  <si>
    <t>武器</t>
    <phoneticPr fontId="2" type="noConversion"/>
  </si>
  <si>
    <t>Equipment_Slot_Name-2</t>
  </si>
  <si>
    <t>副手</t>
  </si>
  <si>
    <t>Equipment_Slot_Name-3</t>
  </si>
  <si>
    <t>胸甲</t>
  </si>
  <si>
    <t>Equipment_Slot_Name-4</t>
  </si>
  <si>
    <t>头部</t>
  </si>
  <si>
    <t>Equipment_Slot_Name-5</t>
  </si>
  <si>
    <t>手套</t>
  </si>
  <si>
    <t>Equipment_Slot_Name-6</t>
  </si>
  <si>
    <t>鞋子</t>
  </si>
  <si>
    <t>Equipment_Slot_Name-7</t>
    <phoneticPr fontId="2" type="noConversion"/>
  </si>
  <si>
    <t>腰带</t>
  </si>
  <si>
    <t>Equipment_Slot_Name-8</t>
  </si>
  <si>
    <t>戒指</t>
  </si>
  <si>
    <t>Equipment_Slot_Name-9</t>
  </si>
  <si>
    <t>手镯</t>
  </si>
  <si>
    <t>Equipment_Slot_Name-10</t>
  </si>
  <si>
    <t>护符</t>
  </si>
  <si>
    <t>chapter_1</t>
    <phoneticPr fontId="2" type="noConversion"/>
  </si>
  <si>
    <t>枯骨穴</t>
  </si>
  <si>
    <t>chapter_2</t>
  </si>
  <si>
    <t>灰仙祭坛</t>
  </si>
  <si>
    <t>Antique_Quality_0</t>
  </si>
  <si>
    <t>残破</t>
  </si>
  <si>
    <t>Antique_Quality_1</t>
  </si>
  <si>
    <t>破损</t>
  </si>
  <si>
    <t>Antique_Quality_2</t>
  </si>
  <si>
    <t>一般</t>
  </si>
  <si>
    <t>Antique_Quality_3</t>
  </si>
  <si>
    <t>良好</t>
  </si>
  <si>
    <t>Antique_Quality_4</t>
  </si>
  <si>
    <t>完美</t>
  </si>
  <si>
    <t>Antique_Real_1_1</t>
  </si>
  <si>
    <t>好宝贝！质地纯正，细节到位，典型的传世品！</t>
  </si>
  <si>
    <t>Antique_Real_1_2</t>
  </si>
  <si>
    <t>宝贝很不错，打算怎么处理?</t>
  </si>
  <si>
    <t>Antique_Real_1_3</t>
  </si>
  <si>
    <t>很开门！开到南天门！</t>
  </si>
  <si>
    <t>Antique_False_1_1</t>
  </si>
  <si>
    <t>这宝贝…下去沉淀下吧！</t>
  </si>
  <si>
    <t>Antique_False_1_2</t>
  </si>
  <si>
    <t>这个仿古的工艺还可以，差点让它骗了！</t>
  </si>
  <si>
    <t>Antique_False_1_3</t>
  </si>
  <si>
    <t>宝贝可惜了！仿的挺像的！</t>
  </si>
  <si>
    <t>Antique_Real_Tag_1</t>
    <phoneticPr fontId="2" type="noConversion"/>
  </si>
  <si>
    <t>真品</t>
  </si>
  <si>
    <t>Antique_False_Tag_1</t>
    <phoneticPr fontId="2" type="noConversion"/>
  </si>
  <si>
    <t>古仿</t>
  </si>
  <si>
    <t>Antique_Random_Equipment_1</t>
  </si>
  <si>
    <t>原价999，现在只要99！</t>
  </si>
  <si>
    <t>Antique_Random_Equipment_2</t>
  </si>
  <si>
    <t>亲，记得给五星好评！</t>
  </si>
  <si>
    <t>Antique_Random_Equipment_3</t>
  </si>
  <si>
    <t>宝贝都给您放背包里了！</t>
  </si>
  <si>
    <t>Antique_Type_1</t>
  </si>
  <si>
    <t>碗</t>
  </si>
  <si>
    <t>Antique_Type_2</t>
    <phoneticPr fontId="2" type="noConversion"/>
  </si>
  <si>
    <t>钱币</t>
    <phoneticPr fontId="2" type="noConversion"/>
  </si>
  <si>
    <t>Antique_Type_3</t>
    <phoneticPr fontId="2" type="noConversion"/>
  </si>
  <si>
    <t>长剑</t>
  </si>
  <si>
    <t>Antique_Type_4</t>
  </si>
  <si>
    <t>瓶</t>
  </si>
  <si>
    <t>Antique_Type_5</t>
  </si>
  <si>
    <t>扳指</t>
  </si>
  <si>
    <t>Antique_Type_6</t>
  </si>
  <si>
    <t>印章</t>
  </si>
  <si>
    <t>Antique_Type_7</t>
  </si>
  <si>
    <t>珠串</t>
  </si>
  <si>
    <t>Antique_Type_8</t>
  </si>
  <si>
    <t>椅子</t>
  </si>
  <si>
    <t>Antique_Type_9</t>
  </si>
  <si>
    <t>镜子</t>
  </si>
  <si>
    <t>Antique_Type_10</t>
  </si>
  <si>
    <t>杯</t>
  </si>
  <si>
    <t>Antique_Type_11</t>
  </si>
  <si>
    <t>樽</t>
  </si>
  <si>
    <t>Antique_Empty_Identify_1</t>
  </si>
  <si>
    <t>这宝贝，拿近点我看看！</t>
  </si>
  <si>
    <t>Antique_Empty_Identify_2</t>
  </si>
  <si>
    <t>选好宝贝了吗？</t>
  </si>
  <si>
    <t>Antique_Empty_Identify_3</t>
    <phoneticPr fontId="2" type="noConversion"/>
  </si>
  <si>
    <t>这次带了什么好宝贝！</t>
  </si>
  <si>
    <t>Antique_Result_10000_10000_0</t>
    <phoneticPr fontId="2" type="noConversion"/>
  </si>
  <si>
    <t>这碗底儿漂亮啊！一点磨损都没有，跟刚出窑似的，绝对是好东西！</t>
  </si>
  <si>
    <t>Antique_Result_10000_10000_1</t>
  </si>
  <si>
    <t>底部稍微有点磨，不过包浆都裹上了，不影响整体价值。</t>
  </si>
  <si>
    <t>Antique_Result_10000_10000_2</t>
  </si>
  <si>
    <t>底下磨得有点厉害啊，年头应该不短了。</t>
  </si>
  <si>
    <t>Antique_Result_10000_10000_3</t>
  </si>
  <si>
    <t>有个小缺口不影响整体，要是好东西的话可以忽略不计。</t>
  </si>
  <si>
    <t>Antique_Result_10000_10000_4</t>
  </si>
  <si>
    <t>坏了！底下缺了一大块，这品相可就大打折扣了...</t>
  </si>
  <si>
    <t>Antique_Result_10000_10001_0</t>
    <phoneticPr fontId="2" type="noConversion"/>
  </si>
  <si>
    <t>碗口真圆！边沿跟打磨过似的，一点毛病都挑不出来！</t>
  </si>
  <si>
    <t>Antique_Result_10000_10001_1</t>
  </si>
  <si>
    <t>口沿稍微有点磨痕，不过很轻微，像是正常的岁月痕迹。</t>
  </si>
  <si>
    <t>Antique_Result_10000_10001_2</t>
  </si>
  <si>
    <t>碗口有点小磨损，不过不影响整体美观，还算完整。</t>
  </si>
  <si>
    <t>Antique_Result_10000_10001_3</t>
  </si>
  <si>
    <t>口沿缺了芝麻大一点，好在没伤着纹饰。</t>
  </si>
  <si>
    <t>Antique_Result_10000_10001_4</t>
  </si>
  <si>
    <t>哎呀，这儿有个小磕碰，看着有点严重啊。</t>
  </si>
  <si>
    <t>Antique_Result_10000_10002_0</t>
    <phoneticPr fontId="2" type="noConversion"/>
  </si>
  <si>
    <t>嚯！这龙画得真精神！鳞片一片压一片，跟活的一样！</t>
  </si>
  <si>
    <t>Antique_Result_10000_10002_1</t>
  </si>
  <si>
    <t>牡丹花儿画得真细致，连花蕊都一点一点的，好功夫！</t>
  </si>
  <si>
    <t>Antique_Result_10000_10002_2</t>
  </si>
  <si>
    <t>梅花枝干画得苍劲有力，跟真的老梅树似的，好意境！</t>
  </si>
  <si>
    <t>Antique_Result_10000_10002_3</t>
  </si>
  <si>
    <t>这山水画得舒服！远山近水，层次分明，好手艺！</t>
  </si>
  <si>
    <t>Antique_Result_10000_10002_4</t>
  </si>
  <si>
    <t>这几个字写得真漂亮，笔力浑厚，一看就是练家子写的。</t>
  </si>
  <si>
    <t>Antique_Result_10000_10003_0</t>
    <phoneticPr fontId="2" type="noConversion"/>
  </si>
  <si>
    <t>这光泽绝了！温润得像抹了层油，一看就是老东西！</t>
  </si>
  <si>
    <t>Antique_Result_10000_10003_1</t>
  </si>
  <si>
    <t>光线下能看到细微的变化，这种莹光很难做假。</t>
  </si>
  <si>
    <t>Antique_Result_10000_10003_2</t>
  </si>
  <si>
    <t>光泽挺柔和，像是经常把玩养出来的包浆。</t>
  </si>
  <si>
    <t>Antique_Result_10000_10003_3</t>
  </si>
  <si>
    <t>表面像蒙了层纱，不过擦一擦应该能亮堂些。</t>
  </si>
  <si>
    <t>Antique_Result_10000_10003_4</t>
  </si>
  <si>
    <t>表面干巴巴的，要么年头太久，要么就是有问题。</t>
  </si>
  <si>
    <t>Antique_Result_10001_10000_0</t>
  </si>
  <si>
    <t>Antique_Result_10001_10000_1</t>
  </si>
  <si>
    <t>Antique_Result_10001_10000_2</t>
  </si>
  <si>
    <t>Antique_Result_10001_10000_3</t>
  </si>
  <si>
    <t>Antique_Result_10001_10000_4</t>
  </si>
  <si>
    <t>Antique_Result_10001_10001_0</t>
  </si>
  <si>
    <t>Antique_Result_10001_10001_1</t>
  </si>
  <si>
    <t>Antique_Result_10001_10001_2</t>
  </si>
  <si>
    <t>Antique_Result_10001_10001_3</t>
  </si>
  <si>
    <t>Antique_Result_10001_10001_4</t>
  </si>
  <si>
    <t>Antique_Result_10001_10002_0</t>
  </si>
  <si>
    <t>宝石镶嵌牢固，爪镶工艺精湛，为宫廷造办。</t>
  </si>
  <si>
    <t>Antique_Result_10001_10002_1</t>
  </si>
  <si>
    <t>双层莲瓣錾刻线条流畅，形态生动，工艺难度较高。</t>
  </si>
  <si>
    <t>Antique_Result_10001_10002_2</t>
  </si>
  <si>
    <t>叶片正反翻转錾刻准确，体现工匠高超技艺。</t>
  </si>
  <si>
    <t>Antique_Result_10001_10002_3</t>
  </si>
  <si>
    <t>“囍”字与团寿纹组合规整，为典型婚庆用具。</t>
  </si>
  <si>
    <t>Antique_Result_10001_10002_4</t>
  </si>
  <si>
    <t>通体无纹饰，素面锤揲工艺精湛。</t>
  </si>
  <si>
    <t>Antique_Result_10001_10003_0</t>
  </si>
  <si>
    <t>Antique_Result_10001_10003_1</t>
  </si>
  <si>
    <t>Antique_Result_10001_10003_2</t>
  </si>
  <si>
    <t>Antique_Result_10001_10003_3</t>
  </si>
  <si>
    <t>Antique_Result_10001_10003_4</t>
  </si>
  <si>
    <t>Antique_Result_10002_10000_0</t>
  </si>
  <si>
    <t>Antique_Result_10002_10000_1</t>
  </si>
  <si>
    <t>Antique_Result_10002_10000_2</t>
  </si>
  <si>
    <t>Antique_Result_10002_10000_3</t>
  </si>
  <si>
    <t>Antique_Result_10002_10000_4</t>
  </si>
  <si>
    <t>Antique_Result_10002_10001_0</t>
  </si>
  <si>
    <t>Antique_Result_10002_10001_1</t>
  </si>
  <si>
    <t>Antique_Result_10002_10001_2</t>
  </si>
  <si>
    <t>Antique_Result_10002_10001_3</t>
  </si>
  <si>
    <t>Antique_Result_10002_10001_4</t>
  </si>
  <si>
    <t>Antique_Result_10002_10002_0</t>
  </si>
  <si>
    <t>Antique_Result_10002_10002_1</t>
  </si>
  <si>
    <t>Antique_Result_10002_10002_2</t>
  </si>
  <si>
    <t>Antique_Result_10002_10002_3</t>
  </si>
  <si>
    <t>Antique_Result_10002_10002_4</t>
  </si>
  <si>
    <t>Antique_Result_10002_10003_0</t>
  </si>
  <si>
    <t>Antique_Result_10002_10003_1</t>
  </si>
  <si>
    <t>Antique_Result_10002_10003_2</t>
  </si>
  <si>
    <t>Antique_Result_10002_10003_3</t>
  </si>
  <si>
    <t>Antique_Result_10002_10003_4</t>
  </si>
  <si>
    <t>Antique_Result_20000_20000_0</t>
  </si>
  <si>
    <t>这枚钱币边缘线条流畅，几乎没有磨损痕迹，保存状态极佳！</t>
  </si>
  <si>
    <t>Antique_Result_20000_20000_1</t>
  </si>
  <si>
    <t>宝贝边缘有一层薄锈，但并未影响整体结构，锈色自然。</t>
  </si>
  <si>
    <t>Antique_Result_20000_20000_2</t>
  </si>
  <si>
    <t>整体看来锈蚀较深，部分边缘纹路已被覆盖，但锈层仍然自然。</t>
  </si>
  <si>
    <t>Antique_Result_20000_20000_3</t>
  </si>
  <si>
    <t>钱币边缘这里有些蚀损，但整体结构稳定，不影响鉴定。</t>
  </si>
  <si>
    <t>Antique_Result_20000_20000_4</t>
  </si>
  <si>
    <t>这宝贝局部已经被腐蚀了，可能是埋藏环境潮湿导致的，但未伤及钱文。</t>
  </si>
  <si>
    <t>Antique_Result_20000_20001_0</t>
  </si>
  <si>
    <t>竟然是天眷通宝！这是金代熙宗天眷年间的试铸钱，存世极罕！</t>
  </si>
  <si>
    <t>Antique_Result_20000_20001_1</t>
  </si>
  <si>
    <t>咸通玄宝是唐代晚期特殊的‘赏赐钱’，非流通货币。</t>
  </si>
  <si>
    <t>Antique_Result_20000_20001_2</t>
  </si>
  <si>
    <t>壮泉四十是王莽‘六泉十布’中的顶级珍品！‘泉’字中部断开，是标准的新莽特征。</t>
  </si>
  <si>
    <t>Antique_Result_20000_20001_3</t>
  </si>
  <si>
    <t>天成元宝是五代后唐的‘年号钱’始祖！这是明宗整顿币制的尝试。</t>
  </si>
  <si>
    <t>Antique_Result_20000_20001_4</t>
  </si>
  <si>
    <t>绍圣重宝是北宋折二钱的典范！宝’字贝部右足长伸，这叫‘长足宝’，是绍圣钱的标志。</t>
  </si>
  <si>
    <t>Antique_Result_20000_20002_0</t>
  </si>
  <si>
    <t>钱文如刀削般深峻，笔画间的地章干净利落，是精铸的典型特征。</t>
  </si>
  <si>
    <t>Antique_Result_20000_20002_1</t>
  </si>
  <si>
    <t>主要文字完整清晰，但细节稍弱，符合铸币的压印标准。</t>
  </si>
  <si>
    <t>Antique_Result_20000_20002_2</t>
  </si>
  <si>
    <t>文字整体偏浅，但主要特征仍可辨认，说明已经过较长时间流通。</t>
  </si>
  <si>
    <t>Antique_Result_20000_20002_3</t>
  </si>
  <si>
    <t>钱文深浅不一，正面明显比背面清晰，压印时可能受力不均导致这种差异！</t>
  </si>
  <si>
    <t>Antique_Result_20000_20002_4</t>
  </si>
  <si>
    <t>主要文字已严重模糊，仅能勉强辨认，可能是长期流通或保存不当所致。</t>
  </si>
  <si>
    <t>Antique_Result_20000_20003_0</t>
  </si>
  <si>
    <t>音色纯净，没有杂音，说明内部结构紧密，铸造精良。</t>
  </si>
  <si>
    <t>Antique_Result_20000_20003_1</t>
  </si>
  <si>
    <t>声音短促有力，是典型的高锡青铜特征，符合多数官铸钱币。</t>
  </si>
  <si>
    <t>Antique_Result_20000_20003_2</t>
  </si>
  <si>
    <t>声音发闷，音色低沉，像是内部有锈蚀或空洞，影响共鸣。</t>
  </si>
  <si>
    <t>Antique_Result_20000_20003_3</t>
  </si>
  <si>
    <t>几乎听不到金属声，可能是锈蚀严重或材质低劣。</t>
  </si>
  <si>
    <t>Antique_Result_20000_20003_4</t>
  </si>
  <si>
    <t>声音沙哑带杂音，余音杂乱，内部可能已经碎裂或矿化。</t>
  </si>
  <si>
    <t>Antique_Result_30000_30000_0</t>
  </si>
  <si>
    <t>尖端无锈蚀，刃口依旧锋利，这种完整度在出土剑中极为罕见。</t>
  </si>
  <si>
    <t>Antique_Result_30000_30000_1</t>
  </si>
  <si>
    <t>剑尖锈层较厚，锈色自然，整体仍保持原始轮廓。</t>
  </si>
  <si>
    <t>Antique_Result_30000_30000_2</t>
  </si>
  <si>
    <t>剑尖这里缺了一小块，但断口氧化自然，应是古代磕碰所致。</t>
  </si>
  <si>
    <t>Antique_Result_30000_30000_3</t>
  </si>
  <si>
    <t>这种程度的缺损在实战剑中常见，可能是格斗时留下的痕迹。</t>
  </si>
  <si>
    <t>Antique_Result_30000_30000_4</t>
  </si>
  <si>
    <t>剑尖已断，断口锈蚀严重，说明断裂年代久远。</t>
  </si>
  <si>
    <t>Antique_Result_30000_30001_0</t>
  </si>
  <si>
    <t>剑格镶嵌宝石，色泽艳丽，是王室级别的奢华配置。</t>
  </si>
  <si>
    <t>Antique_Result_30000_30001_1</t>
  </si>
  <si>
    <t>兽面细节精湛，獠牙、卷须清晰可见，必是大师之作！</t>
  </si>
  <si>
    <t>Antique_Result_30000_30001_2</t>
  </si>
  <si>
    <t>剑格上的云纹流畅飘逸，线条灵动，象征祥瑞与权力。</t>
  </si>
  <si>
    <t>Antique_Result_30000_30001_3</t>
  </si>
  <si>
    <t>剑格素面无纹，造型简洁，注重实战而非华丽。</t>
  </si>
  <si>
    <t>Antique_Result_30000_30001_4</t>
  </si>
  <si>
    <t>剑格素面无纹，格体歪斜，与剑身接合不紧密，有点工艺缺陷。</t>
  </si>
  <si>
    <t>Antique_Result_30000_30002_0</t>
  </si>
  <si>
    <t>剑身蛇纹蜿蜒灵动，鳞片细节丝丝入扣，是铸剑工艺的巅峰！</t>
  </si>
  <si>
    <t>Antique_Result_30000_30002_1</t>
  </si>
  <si>
    <t>剑身七颗星宿排列规整，星点嵌银，与巫文化密切相关。</t>
  </si>
  <si>
    <t>Antique_Result_30000_30002_2</t>
  </si>
  <si>
    <t>剑身铭文为鸟篆符文，笔划纤细，内容尚待解读。</t>
  </si>
  <si>
    <t>Antique_Result_30000_30002_3</t>
  </si>
  <si>
    <t>剑身兽纹粗犷抽象，纹饰略显模糊，可能是模具磨损或铸造技术有限。</t>
  </si>
  <si>
    <t>Antique_Result_30000_30002_4</t>
  </si>
  <si>
    <t>剑身仅简单铭文，多见于批量生产的战国剑，价值一般。</t>
  </si>
  <si>
    <t>Antique_Result_30000_30003_0</t>
  </si>
  <si>
    <t>剑身泛着幽幽寒光，刃口如新，仿佛刚出鞘一般！</t>
  </si>
  <si>
    <t>Antique_Result_30000_30003_1</t>
  </si>
  <si>
    <t>表面覆盖栗色包浆，氧化层如绸缎般光滑，没有锈蚀的粗糙感。</t>
  </si>
  <si>
    <t>Antique_Result_30000_30003_2</t>
  </si>
  <si>
    <t>局部光泽表明剑体核心材质保存较好，光泽与锈色交错，形成独特的历史层次感。</t>
  </si>
  <si>
    <t>Antique_Result_30000_30003_3</t>
  </si>
  <si>
    <t>通体锈蚀严重，金属光泽完全消失，呈现哑光状态。</t>
  </si>
  <si>
    <t>Antique_Result_30000_30003_4</t>
  </si>
  <si>
    <t>剑身光泽全无，氧化层杂乱，甚至出现腐蚀坑。</t>
  </si>
  <si>
    <t>Antique_Result_30001_30000_0</t>
  </si>
  <si>
    <t>Antique_Result_30001_30000_1</t>
  </si>
  <si>
    <t>Antique_Result_30001_30000_2</t>
  </si>
  <si>
    <t>Antique_Result_30001_30000_3</t>
  </si>
  <si>
    <t>Antique_Result_30001_30000_4</t>
  </si>
  <si>
    <t>Antique_Result_30001_30001_0</t>
  </si>
  <si>
    <t>Antique_Result_30001_30001_1</t>
  </si>
  <si>
    <t>Antique_Result_30001_30001_2</t>
  </si>
  <si>
    <t>Antique_Result_30001_30001_3</t>
  </si>
  <si>
    <t>Antique_Result_30001_30001_4</t>
  </si>
  <si>
    <t>Antique_Result_30001_30002_0</t>
  </si>
  <si>
    <t>剑身錾刻五爪金龙，每条龙须都细如发丝，穿云破雾，鳞片皆以金丝镶嵌！</t>
  </si>
  <si>
    <t>Antique_Result_30001_30002_1</t>
  </si>
  <si>
    <t>剑身螭龙纹怒目獠牙，四爪遒劲，纹饰采用错银工艺，氧化后形成黑银相间的独特美感。</t>
  </si>
  <si>
    <t>Antique_Result_30001_30002_2</t>
  </si>
  <si>
    <t>剑身羽毛纹排列如箭翎，象征迅疾，每片羽毛纹末端都带有箭簇状收笔，暗合'百步穿杨'之意。</t>
  </si>
  <si>
    <t>Antique_Result_30001_30002_3</t>
  </si>
  <si>
    <t>剑身云纹简约流畅，云头纹与卷草纹交错，多用于文人佩饰或商旅防身。</t>
  </si>
  <si>
    <t>Antique_Result_30001_30002_4</t>
  </si>
  <si>
    <t>剑身光素无纹，仅有些许锻造纹理，是标准军用制式剑。</t>
  </si>
  <si>
    <t>Antique_Result_30001_30003_0</t>
  </si>
  <si>
    <t>Antique_Result_30001_30003_1</t>
  </si>
  <si>
    <t>Antique_Result_30001_30003_2</t>
  </si>
  <si>
    <t>Antique_Result_30001_30003_3</t>
  </si>
  <si>
    <t>Antique_Result_30001_30003_4</t>
  </si>
  <si>
    <t>Antique_Result_40000_40000_0</t>
  </si>
  <si>
    <t>底座胎骨坚实，无磕碰磨损痕迹，保存状态极佳。</t>
  </si>
  <si>
    <t>Antique_Result_40000_40000_1</t>
  </si>
  <si>
    <t>底足局部有自然磨蚀，露胎处可见浅层使用痕迹。</t>
  </si>
  <si>
    <t>Antique_Result_40000_40000_2</t>
  </si>
  <si>
    <t>足端釉面因摩擦略显模糊，但未伤及胎骨。</t>
  </si>
  <si>
    <t>Antique_Result_40000_40000_3</t>
  </si>
  <si>
    <t>底座局部崩缺，露胎处可见旧伤及修复痕迹。</t>
  </si>
  <si>
    <t>Antique_Result_40000_40000_4</t>
  </si>
  <si>
    <t>底部严重磕伤，导致器物放置不稳，损伤明显。</t>
  </si>
  <si>
    <t>Antique_Result_40000_40001_0</t>
  </si>
  <si>
    <t>口部胎釉结合紧密，灯光下未见暗伤或裂纹。</t>
  </si>
  <si>
    <t>Antique_Result_40000_40001_1</t>
  </si>
  <si>
    <t>沿口轻度磨釉，胎体隐约可见，不影响造型。</t>
  </si>
  <si>
    <t>Antique_Result_40000_40001_2</t>
  </si>
  <si>
    <t>口沿局部微磕，损伤较浅，未蔓延至颈身。</t>
  </si>
  <si>
    <t>Antique_Result_40000_40001_3</t>
  </si>
  <si>
    <t>唇口残缺逾三分之一，原造型已损。</t>
  </si>
  <si>
    <t>Antique_Result_40000_40001_4</t>
  </si>
  <si>
    <t>口沿呈粉碎性破裂，属致命伤，价值大损。</t>
  </si>
  <si>
    <t>Antique_Result_40000_40002_0</t>
  </si>
  <si>
    <t>云龙纹饰层次清晰，勾勒刚劲，为典型宫廷画样。</t>
  </si>
  <si>
    <t>Antique_Result_40000_40002_1</t>
  </si>
  <si>
    <t>凤纹展翅祥云环绕，翎羽描绘细腻入微，姿态灵动传神。</t>
  </si>
  <si>
    <t>Antique_Result_40000_40002_2</t>
  </si>
  <si>
    <t>牡丹花开层叠，枝叶婉转，寓意富贵吉祥。</t>
  </si>
  <si>
    <t>Antique_Result_40000_40002_3</t>
  </si>
  <si>
    <t>荷花纹饰写意清新，墨彩浓淡相宜，颇具雅趣。</t>
  </si>
  <si>
    <t>Antique_Result_40000_40002_4</t>
  </si>
  <si>
    <t>浅绛山水设色淡雅，题款书法工整，文人气息浓。</t>
  </si>
  <si>
    <t>Antique_Result_40000_40003_0</t>
  </si>
  <si>
    <t>光泽柔和醇厚，反射光呈漫射状，为年久天成</t>
  </si>
  <si>
    <t>Antique_Result_40000_40003_1</t>
  </si>
  <si>
    <t>光泽明亮匀净，釉层肥厚，无明显磨损痕迹。</t>
  </si>
  <si>
    <t>Antique_Result_40000_40003_2</t>
  </si>
  <si>
    <t>表面光亮但浮于釉表，缺乏历史沉淀的温润感。</t>
  </si>
  <si>
    <t>Antique_Result_40000_40003_3</t>
  </si>
  <si>
    <t>釉面蒙尘失亮，光泽黯淡，或因保存环境不佳。</t>
  </si>
  <si>
    <t>Antique_Result_40000_40003_4</t>
  </si>
  <si>
    <t>表面粗糙泛白，毫无釉光，疑为严重土蚀痕迹。</t>
  </si>
  <si>
    <t>Antique_Result_40001_40000_0</t>
  </si>
  <si>
    <t>Antique_Result_40001_40000_1</t>
  </si>
  <si>
    <t>Antique_Result_40001_40000_2</t>
  </si>
  <si>
    <t>Antique_Result_40001_40000_3</t>
  </si>
  <si>
    <t>Antique_Result_40001_40000_4</t>
  </si>
  <si>
    <t>Antique_Result_40001_40001_0</t>
  </si>
  <si>
    <t>Antique_Result_40001_40001_1</t>
  </si>
  <si>
    <t>Antique_Result_40001_40001_2</t>
  </si>
  <si>
    <t>Antique_Result_40001_40001_3</t>
  </si>
  <si>
    <t>Antique_Result_40001_40001_4</t>
  </si>
  <si>
    <t>Antique_Result_40001_40002_0</t>
  </si>
  <si>
    <t>釉下金龙神态威猛，鳞爪清晰，为官窑极品纹样。</t>
  </si>
  <si>
    <t>Antique_Result_40001_40002_1</t>
  </si>
  <si>
    <t>色彩过渡非人为绘制，乃窑火天成，独一无二。</t>
  </si>
  <si>
    <t>Antique_Result_40001_40002_2</t>
  </si>
  <si>
    <t>缠枝牡丹构图饱满，寓意富贵，为民窑精品常见。</t>
  </si>
  <si>
    <t>Antique_Result_40001_40002_3</t>
  </si>
  <si>
    <t>折枝梅花疏朗有致，笔意简洁，具文人画气息。</t>
  </si>
  <si>
    <t>Antique_Result_40001_40002_4</t>
  </si>
  <si>
    <t>无画片装饰，光素到底，注重器型与釉色表现。</t>
  </si>
  <si>
    <t>Antique_Result_40001_40003_0</t>
  </si>
  <si>
    <t>Antique_Result_40001_40003_1</t>
  </si>
  <si>
    <t>Antique_Result_40001_40003_2</t>
  </si>
  <si>
    <t>Antique_Result_40001_40003_3</t>
  </si>
  <si>
    <t>Antique_Result_40001_40003_4</t>
  </si>
  <si>
    <t>Antique_Result_50000_50000_0</t>
  </si>
  <si>
    <t>边缘轮廓规整，线条流畅，无明显磨损或碰撞痕迹。</t>
  </si>
  <si>
    <t>Antique_Result_50000_50000_1</t>
  </si>
  <si>
    <t>腐蚀沿边缘蔓延，导致轮廓略失规整，但未伤及主体纹饰。</t>
  </si>
  <si>
    <t>Antique_Result_50000_50000_2</t>
  </si>
  <si>
    <t>边缘可见明显腐蚀痕迹，呈不均匀剥落状，为典型土蚀特征。</t>
  </si>
  <si>
    <t>Antique_Result_50000_50000_3</t>
  </si>
  <si>
    <t>边缘局部缺失，断面磨损圆钝，可见长期使用造成的损伤。</t>
  </si>
  <si>
    <t>Antique_Result_50000_50000_4</t>
  </si>
  <si>
    <t>边缘破损较为明显，影响整体品相。</t>
  </si>
  <si>
    <t>Antique_Result_50000_50001_0</t>
  </si>
  <si>
    <t>龙首威严，五爪清晰，云纹伴身，属高等级官造器物纹样。</t>
  </si>
  <si>
    <t>Antique_Result_50000_50001_1</t>
  </si>
  <si>
    <t>符文排列有序，笔划古朴，带有少数民族或道教文化特征。</t>
  </si>
  <si>
    <t>Antique_Result_50000_50001_2</t>
  </si>
  <si>
    <t>马纹为典型狩猎题材，姿态奔跑，工艺为中等浮雕，较为精细。</t>
  </si>
  <si>
    <t>Antique_Result_50000_50001_3</t>
  </si>
  <si>
    <t>纹饰以浅浮雕为主，构图简单，花叶形态略显程式化。</t>
  </si>
  <si>
    <t>Antique_Result_50000_50001_4</t>
  </si>
  <si>
    <t>纹饰以文字为主，无辅助图案，工艺简单，实用性强。</t>
  </si>
  <si>
    <t>Antique_Result_50000_50002_0</t>
  </si>
  <si>
    <t>内外壁打磨如镜，曲线极致匀称，非大师不能为。</t>
  </si>
  <si>
    <t>Antique_Result_50000_50002_1</t>
  </si>
  <si>
    <t>深浮雕工艺成熟，地子平整，纹饰立体感强，工艺上乘。</t>
  </si>
  <si>
    <t>Antique_Result_50000_50002_2</t>
  </si>
  <si>
    <t>打磨较为充分，手感光滑，但可见轻微加工痕迹。</t>
  </si>
  <si>
    <t>Antique_Result_50000_50002_3</t>
  </si>
  <si>
    <t>打磨不足，表面可见明显锉痕或刀痕，略显粗糙。</t>
  </si>
  <si>
    <t>Antique_Result_50000_50002_4</t>
  </si>
  <si>
    <t>可能为后期仿制或民间低端制品，工艺上无任何讲究。</t>
  </si>
  <si>
    <t>Antique_Result_50000_50003_0</t>
  </si>
  <si>
    <t>光泽由内而外，触手细腻如膏脂，为传世精品特征。</t>
  </si>
  <si>
    <t>Antique_Result_50000_50003_1</t>
  </si>
  <si>
    <t>皮壳坚实光亮，带有“老气”，使用痕迹与包浆融合自然。</t>
  </si>
  <si>
    <t>Antique_Result_50000_50003_2</t>
  </si>
  <si>
    <t>包浆整体均匀，呈干爽的硬亮光泽，无黏腻感。</t>
  </si>
  <si>
    <t>Antique_Result_50000_50003_3</t>
  </si>
  <si>
    <t>包浆浮于表面，局部厚重局部轻浅，分布不够均匀。</t>
  </si>
  <si>
    <t>Antique_Result_50000_50003_4</t>
  </si>
  <si>
    <t>包浆极薄或近乎无，表面干涩，呈不自然贼光或哑光。</t>
  </si>
  <si>
    <t>Antique_Result_50001_50000_0</t>
  </si>
  <si>
    <t>Antique_Result_50001_50000_1</t>
  </si>
  <si>
    <t>Antique_Result_50001_50000_2</t>
  </si>
  <si>
    <t>Antique_Result_50001_50000_3</t>
  </si>
  <si>
    <t>Antique_Result_50001_50000_4</t>
  </si>
  <si>
    <t>Antique_Result_50001_50001_0</t>
  </si>
  <si>
    <t>Antique_Result_50001_50001_1</t>
  </si>
  <si>
    <t>Antique_Result_50001_50001_2</t>
  </si>
  <si>
    <t>Antique_Result_50001_50001_3</t>
  </si>
  <si>
    <t>Antique_Result_50001_50001_4</t>
  </si>
  <si>
    <t>Antique_Result_50001_50002_0</t>
  </si>
  <si>
    <t>Antique_Result_50001_50002_1</t>
  </si>
  <si>
    <t>Antique_Result_50001_50002_2</t>
  </si>
  <si>
    <t>Antique_Result_50001_50002_3</t>
  </si>
  <si>
    <t>Antique_Result_50001_50002_4</t>
  </si>
  <si>
    <t>Antique_Result_50001_50003_0</t>
  </si>
  <si>
    <t>Antique_Result_50001_50003_1</t>
  </si>
  <si>
    <t>Antique_Result_50001_50003_2</t>
  </si>
  <si>
    <t>Antique_Result_50001_50003_3</t>
  </si>
  <si>
    <t>Antique_Result_50001_50003_4</t>
  </si>
  <si>
    <t>Antique_Result_50002_50000_0</t>
  </si>
  <si>
    <t>Antique_Result_50002_50000_1</t>
  </si>
  <si>
    <t>Antique_Result_50002_50000_2</t>
  </si>
  <si>
    <t>Antique_Result_50002_50000_3</t>
  </si>
  <si>
    <t>Antique_Result_50002_50000_4</t>
  </si>
  <si>
    <t>Antique_Result_50002_50001_0</t>
  </si>
  <si>
    <t>龙纹錾刻或捶揲而成，立体感极强，细节繁复精准，气势磅礴。</t>
  </si>
  <si>
    <t>Antique_Result_50002_50001_1</t>
  </si>
  <si>
    <t>麒麟纹样吉祥，造型威猛或端庄，錾刻工艺精湛，多为高官显贵所用。</t>
  </si>
  <si>
    <t>Antique_Result_50002_50001_2</t>
  </si>
  <si>
    <t>工艺多采用捶揲或模压，纹样重复性强，具有鲜明的外来文化影响。</t>
  </si>
  <si>
    <t>Antique_Result_50002_50001_3</t>
  </si>
  <si>
    <t>人物题材通俗，工艺水平一般，可能为民间金铺的定制商品。</t>
  </si>
  <si>
    <t>Antique_Result_50002_50001_4</t>
  </si>
  <si>
    <t>文字为最基本的装饰或标识，无艺术设计，錾刻深度很浅。</t>
  </si>
  <si>
    <t>Antique_Result_50002_50002_0</t>
  </si>
  <si>
    <t>Antique_Result_50002_50002_1</t>
  </si>
  <si>
    <t>Antique_Result_50002_50002_2</t>
  </si>
  <si>
    <t>Antique_Result_50002_50002_3</t>
  </si>
  <si>
    <t>Antique_Result_50002_50002_4</t>
  </si>
  <si>
    <t>Antique_Result_50002_50003_0</t>
  </si>
  <si>
    <t>Antique_Result_50002_50003_1</t>
  </si>
  <si>
    <t>Antique_Result_50002_50003_2</t>
  </si>
  <si>
    <t>Antique_Result_50002_50003_3</t>
  </si>
  <si>
    <t>Antique_Result_50002_50003_4</t>
  </si>
  <si>
    <t>Antique_Result_60000_60000_0</t>
  </si>
  <si>
    <t>底部保存状态极佳，无磕碰瑕疵，原工艺形态得以完整保留。</t>
  </si>
  <si>
    <t>Antique_Result_60000_60000_1</t>
  </si>
  <si>
    <t>印底呈均匀磨蚀状，印文笔画浅淡，属长期钤盖的自然损耗。</t>
  </si>
  <si>
    <t>Antique_Result_60000_60000_2</t>
  </si>
  <si>
    <t>边缘有因反复使用造成的轻微塌边，导致部分线条模糊不清。</t>
  </si>
  <si>
    <t>Antique_Result_60000_60000_3</t>
  </si>
  <si>
    <t>缺角处边缘锋利，无包浆，可断定为后天形成的损伤。</t>
  </si>
  <si>
    <t>Antique_Result_60000_60000_4</t>
  </si>
  <si>
    <t>印底一角有硬性崩缺，严重破坏了印面的完整性。</t>
  </si>
  <si>
    <t>Antique_Result_60000_60001_0</t>
  </si>
  <si>
    <t>印身通体光洁，包浆醇厚自然，无任何磕碰、裂痕或修复痕迹。</t>
  </si>
  <si>
    <t>Antique_Result_60000_60001_1</t>
  </si>
  <si>
    <t>侧面可见多处浅表摩擦划痕，部分浅浮雕纹饰已变得模糊淡化。</t>
  </si>
  <si>
    <t>Antique_Result_60000_60001_2</t>
  </si>
  <si>
    <t>印身通体磨损程度一致，整体形态仍存，古旧韵味盎然。</t>
  </si>
  <si>
    <t>Antique_Result_60000_60001_3</t>
  </si>
  <si>
    <t>印身一侧出现纵向浅表绺裂，未贯穿整体，但存在隐患。</t>
  </si>
  <si>
    <t>Antique_Result_60000_60001_4</t>
  </si>
  <si>
    <t>存在老旧裂隙，并经不专业的粘合修复，价值大损。</t>
  </si>
  <si>
    <t>Antique_Result_60000_60002_0</t>
  </si>
  <si>
    <t>盘龙纽造型威猛灵动，鳞甲须发精雕细琢，气势撼人，显皇家气度。</t>
  </si>
  <si>
    <t>Antique_Result_60000_60002_1</t>
  </si>
  <si>
    <t>貔貅纽作卧姿，身形健硕，张口衔宝，神态凶悍而又不失威武。</t>
  </si>
  <si>
    <t>Antique_Result_60000_60002_2</t>
  </si>
  <si>
    <t>豹纽寓意敏捷与勇气，多为武职或个性鲜明者所用，颇具特色。</t>
  </si>
  <si>
    <t>Antique_Result_60000_60002_3</t>
  </si>
  <si>
    <t>龟纽形态古朴敦厚，甲壳纹路雕刻规整对称，寓意长寿与稳重。</t>
  </si>
  <si>
    <t>Antique_Result_60000_60002_4</t>
  </si>
  <si>
    <t>印顶施以薄意浅雕山水亭台，构图疏密有致，富有文人画意趣。</t>
  </si>
  <si>
    <t>Antique_Result_60000_60003_0</t>
  </si>
  <si>
    <t>材质珍罕非凡，质地致密如膏脂，触手温润，宝光内蕴。</t>
  </si>
  <si>
    <t>Antique_Result_60000_60003_1</t>
  </si>
  <si>
    <t>选料上乘，质地坚实匀净，仅见极细微天然肌理，无伤大雅。</t>
  </si>
  <si>
    <t>Antique_Result_60000_60003_2</t>
  </si>
  <si>
    <t>材质属常见品类，质地尚可，但可见少许绵绺或杂质点状分布。</t>
  </si>
  <si>
    <t>Antique_Result_60000_60003_3</t>
  </si>
  <si>
    <t>质地明显粗糙，颗粒感强，结构疏松，可见较多杂质与石筋。</t>
  </si>
  <si>
    <t>Antique_Result_60000_60003_4</t>
  </si>
  <si>
    <t>触感轻浮或湿腻，温度与手感均与天然材质迥异，质量拙劣。</t>
  </si>
  <si>
    <t>Antique_Result_60001_60000_0</t>
  </si>
  <si>
    <t>Antique_Result_60001_60000_1</t>
  </si>
  <si>
    <t>Antique_Result_60001_60000_2</t>
  </si>
  <si>
    <t>Antique_Result_60001_60000_3</t>
  </si>
  <si>
    <t>Antique_Result_60001_60000_4</t>
  </si>
  <si>
    <t>Antique_Result_60001_60001_0</t>
  </si>
  <si>
    <t>Antique_Result_60001_60001_1</t>
  </si>
  <si>
    <t>Antique_Result_60001_60001_2</t>
  </si>
  <si>
    <t>Antique_Result_60001_60001_3</t>
  </si>
  <si>
    <t>Antique_Result_60001_60001_4</t>
  </si>
  <si>
    <t>Antique_Result_60001_60002_0</t>
  </si>
  <si>
    <t>纽作双龙盘绕拱珠，构图复杂精密，龙形交互呼应，尽显皇家威仪。</t>
  </si>
  <si>
    <t>Antique_Result_60001_60002_1</t>
  </si>
  <si>
    <t>单龙俯卧于玺顶，龙身盘曲沉稳，龙首前视，不怒自威。</t>
  </si>
  <si>
    <t>Antique_Result_60001_60002_2</t>
  </si>
  <si>
    <t>龙首相背或相对，动态激烈，雕刻需极佳的空间掌控能力。</t>
  </si>
  <si>
    <t>Antique_Result_60001_60002_3</t>
  </si>
  <si>
    <t>玺纽采用立体圆雕貔貅，形态浑厚饱满，寓意驱邪聚财。</t>
  </si>
  <si>
    <t>Antique_Result_60001_60002_4</t>
  </si>
  <si>
    <t>纽作蹲坐雄狮造型，阔口卷毛，是传统经典纽式。</t>
  </si>
  <si>
    <t>Antique_Result_60001_60003_0</t>
  </si>
  <si>
    <t>Antique_Result_60001_60003_1</t>
  </si>
  <si>
    <t>Antique_Result_60001_60003_2</t>
  </si>
  <si>
    <t>Antique_Result_60001_60003_3</t>
  </si>
  <si>
    <t>Antique_Result_60001_60003_4</t>
  </si>
  <si>
    <t>Antique_Result_70000_70000_0</t>
  </si>
  <si>
    <t>木质坚实细腻，触手温润，油脂分布均匀且光泽内敛。</t>
  </si>
  <si>
    <t>Antique_Result_70000_70000_1</t>
  </si>
  <si>
    <t>色泽阳绿且分布均匀，晶体结构致密，玻璃光泽明显。</t>
  </si>
  <si>
    <t>Antique_Result_70000_70000_2</t>
  </si>
  <si>
    <t>香韵甘凉醇厚，油脂线黑润饱满，结香密度较高。</t>
  </si>
  <si>
    <t>Antique_Result_70000_70000_3</t>
  </si>
  <si>
    <t>颜色鲜红均匀如牛血，质地致密，生长纹细腻。</t>
  </si>
  <si>
    <t>Antique_Result_70000_70000_4</t>
  </si>
  <si>
    <t>晶体通透，内部包裹体少，颜色鲜艳呈紫红色。</t>
  </si>
  <si>
    <t>Antique_Result_70000_70001_0</t>
  </si>
  <si>
    <t>各珠粒大小、色泽、纹理高度统一，宛如一体。</t>
  </si>
  <si>
    <t>Antique_Result_70000_70001_1</t>
  </si>
  <si>
    <t>珠形规整，搭配协调，色泽纯正，质感出众。</t>
  </si>
  <si>
    <t>Antique_Result_70000_70001_2</t>
  </si>
  <si>
    <t>材质属实，但存在可见纹理差异或少量天然绺裂。</t>
  </si>
  <si>
    <t>Antique_Result_70000_70001_3</t>
  </si>
  <si>
    <t>材质基础特征具备，但质地疏松或颜色灰暗普通。</t>
  </si>
  <si>
    <t>Antique_Result_70000_70001_4</t>
  </si>
  <si>
    <t>材质存疑或为低质替代材料，本质与标识不符。</t>
  </si>
  <si>
    <t>Antique_Result_70000_70002_0</t>
  </si>
  <si>
    <t>打磨极致细腻，弧面完美，触感如抚丝缎。</t>
  </si>
  <si>
    <t>Antique_Result_70000_70002_1</t>
  </si>
  <si>
    <t>打磨均匀光滑，光泽感好，造型比例协调优美。</t>
  </si>
  <si>
    <t>Antique_Result_70000_70002_2</t>
  </si>
  <si>
    <t>打磨基本到位，表面光洁，但锐度或神韵稍欠。</t>
  </si>
  <si>
    <t>Antique_Result_70000_70002_3</t>
  </si>
  <si>
    <t>打磨不平，可见明显锉刀或砂纸痕迹。</t>
  </si>
  <si>
    <t>Antique_Result_70000_70002_4</t>
  </si>
  <si>
    <t>几乎未经有效打磨，表面毛刺割手，损伤材质。</t>
  </si>
  <si>
    <t>Antique_Result_70000_70003_0</t>
  </si>
  <si>
    <t>包浆浑厚莹润，如脂如玉，宝光由内而外自然散发。</t>
  </si>
  <si>
    <t>Antique_Result_70000_70003_1</t>
  </si>
  <si>
    <t>包浆均匀油亮，光泽柔和，触感顺滑舒适。</t>
  </si>
  <si>
    <t>Antique_Result_70000_70003_2</t>
  </si>
  <si>
    <t>有一层清亮的皮壳，光泽自然，但厚度略显不足。</t>
  </si>
  <si>
    <t>Antique_Result_70000_70003_3</t>
  </si>
  <si>
    <t>包浆稀薄，分布不均，部分区域显露新茬。</t>
  </si>
  <si>
    <t>Antique_Result_70000_70003_4</t>
  </si>
  <si>
    <t>表面污垢堆积而非包浆，光泽呆板或油腻。</t>
  </si>
  <si>
    <t>Antique_Result_80000_80000_0</t>
  </si>
  <si>
    <t>腿足造型流畅，刀工利落，无结构性损伤，保存状态堪称典范。</t>
  </si>
  <si>
    <t>Antique_Result_80000_80000_1</t>
  </si>
  <si>
    <t>前后腿的磨损程度存在差异，推测为陈设位置固定，受力不均造成。</t>
  </si>
  <si>
    <t>Antique_Result_80000_80000_2</t>
  </si>
  <si>
    <t>虽经磨损，但整体结构未受影响，形制依然稳定，可见用材之扎实。</t>
  </si>
  <si>
    <t>Antique_Result_80000_80000_3</t>
  </si>
  <si>
    <t>腿足存在旧裂，虽经加固修复，但细察可见断裂纹路，影响整体力度。</t>
  </si>
  <si>
    <t>Antique_Result_80000_80000_4</t>
  </si>
  <si>
    <t>椅腿间关键受力枨子已断裂，导致腿部结构失稳，出现侧向摇晃。</t>
  </si>
  <si>
    <t>Antique_Result_80000_80001_0</t>
  </si>
  <si>
    <t>椅面攒框平整，芯板无翘曲、无开裂，各部位严丝合缝，状态上乘。</t>
  </si>
  <si>
    <t>Antique_Result_80000_80001_1</t>
  </si>
  <si>
    <t>坐面前沿中心区域漆面或木面有平滑凹陷，系长期乘坐形成的自然磨损。</t>
  </si>
  <si>
    <t>Antique_Result_80000_80001_2</t>
  </si>
  <si>
    <t>藤编坐面局部有磨损发亮迹象，但编织结构仍完整，无塌陷断裂。</t>
  </si>
  <si>
    <t>Antique_Result_80000_80001_3</t>
  </si>
  <si>
    <t>裂痕深浅不一，部分已透穿，虽经填补，但仍清晰可见，影响美观。</t>
  </si>
  <si>
    <t>Antique_Result_80000_80001_4</t>
  </si>
  <si>
    <t>严重开裂会导致坐面松散或不平，触及时有毛刺感，需专业维护。</t>
  </si>
  <si>
    <t>Antique_Result_80000_80002_0</t>
  </si>
  <si>
    <t>背雕龙纹栩栩如生，刀法深峻凌厉，显皇家威仪，非宫廷御用即王府珍品，等级至高。</t>
  </si>
  <si>
    <t>Antique_Result_80000_80002_1</t>
  </si>
  <si>
    <t>“御赐”金文，书卷气浓，工艺精湛，寓意文人雅士或获殊荣，价值不凡。</t>
  </si>
  <si>
    <t>Antique_Result_80000_80002_2</t>
  </si>
  <si>
    <t>雕饰牡丹花纹，富贵华丽，层次饱满，寓意吉祥，展现了高超的浮雕或透雕技艺。</t>
  </si>
  <si>
    <t>Antique_Result_80000_80002_3</t>
  </si>
  <si>
    <t>花鸟题材生动自然，构图舒朗，雕工细致，属经典的吉祥纹样，艺术性颇佳。</t>
  </si>
  <si>
    <t>Antique_Result_80000_80002_4</t>
  </si>
  <si>
    <t>饰以莲花纹样，风格清雅，但雕工相对程式化，或为批量制作，市场常见。</t>
  </si>
  <si>
    <t>Antique_Result_80000_80003_0</t>
  </si>
  <si>
    <t>通体原皮壳，包浆厚润如玉，光泽深邃柔和，无任何人为清洗或打磨痕迹，状态至臻。</t>
  </si>
  <si>
    <t>Antique_Result_80000_80003_1</t>
  </si>
  <si>
    <t>整体保存完好，仅有自然使用痕迹。偶见细微小修，但工艺考究，与原物和谐共存。</t>
  </si>
  <si>
    <t>Antique_Result_80000_80003_2</t>
  </si>
  <si>
    <t>具典型的老家具使用痕迹，如均匀磨损、漆面褪色等。无重大损伤，稍作清理即可陈设。</t>
  </si>
  <si>
    <t>Antique_Result_80000_80003_3</t>
  </si>
  <si>
    <t>存在因干湿导致的开裂、变形，或有不专业的粗糙修补、涂抹痕迹，品相受损明显。</t>
  </si>
  <si>
    <t>Antique_Result_80000_80003_4</t>
  </si>
  <si>
    <t>结构松散，部件缺失，或经过破坏性修复，历史价值大减。</t>
  </si>
  <si>
    <t>Antique_Result_80001_80000_0</t>
  </si>
  <si>
    <t>Antique_Result_80001_80000_1</t>
  </si>
  <si>
    <t>Antique_Result_80001_80000_2</t>
  </si>
  <si>
    <t>Antique_Result_80001_80000_3</t>
  </si>
  <si>
    <t>Antique_Result_80001_80000_4</t>
  </si>
  <si>
    <t>Antique_Result_80001_80001_0</t>
  </si>
  <si>
    <t>Antique_Result_80001_80001_1</t>
  </si>
  <si>
    <t>Antique_Result_80001_80001_2</t>
  </si>
  <si>
    <t>Antique_Result_80001_80001_3</t>
  </si>
  <si>
    <t>Antique_Result_80001_80001_4</t>
  </si>
  <si>
    <t>Antique_Result_80001_80002_0</t>
  </si>
  <si>
    <t>以黄花梨天然纹理衬以简约龙纹，材艺双绝，气势内敛磅礴，多为高级别官作。</t>
  </si>
  <si>
    <t>Antique_Result_80001_80002_1</t>
  </si>
  <si>
    <t xml:space="preserve"> “太师椅”制式规整大气，背板宽厚，雕工规矩，彰显威严地位，收藏价值高。</t>
  </si>
  <si>
    <t>Antique_Result_80001_80002_2</t>
  </si>
  <si>
    <t>经典“官帽椅”造型，线条挺拔优雅，背板光素或略施雕饰，突出木质本身之美。</t>
  </si>
  <si>
    <t>Antique_Result_80001_80002_3</t>
  </si>
  <si>
    <t>以蝙蝠等纹样装饰，寓意“福寿”，雕工尚可，属常见的民俗吉祥款式。</t>
  </si>
  <si>
    <t>Antique_Result_80001_80002_4</t>
  </si>
  <si>
    <t>背板刻山水人物，画面感强，但雕工可能稍显繁复或板滞，艺术层次一般。</t>
  </si>
  <si>
    <t>Antique_Result_80001_80003_0</t>
  </si>
  <si>
    <t>Antique_Result_80001_80003_1</t>
  </si>
  <si>
    <t>Antique_Result_80001_80003_2</t>
  </si>
  <si>
    <t>Antique_Result_80001_80003_3</t>
  </si>
  <si>
    <t>Antique_Result_80001_80003_4</t>
  </si>
  <si>
    <t>Antique_Result_80002_80000_0</t>
  </si>
  <si>
    <t>Antique_Result_80002_80000_1</t>
  </si>
  <si>
    <t>Antique_Result_80002_80000_2</t>
  </si>
  <si>
    <t>Antique_Result_80002_80000_3</t>
  </si>
  <si>
    <t>Antique_Result_80002_80000_4</t>
  </si>
  <si>
    <t>Antique_Result_80002_80001_0</t>
  </si>
  <si>
    <t>Antique_Result_80002_80001_1</t>
  </si>
  <si>
    <t>Antique_Result_80002_80001_2</t>
  </si>
  <si>
    <t>Antique_Result_80002_80001_3</t>
  </si>
  <si>
    <t>Antique_Result_80002_80001_4</t>
  </si>
  <si>
    <t>Antique_Result_80002_80002_0</t>
  </si>
  <si>
    <t>龙纹环绕椅背，题材罕见尊贵，雕琢繁复精细，多为朝中高等级陈设器。</t>
  </si>
  <si>
    <t>Antique_Result_80002_80002_1</t>
  </si>
  <si>
    <t>红木太师椅体量厚重，雕饰常为博古或螭龙纹，工艺到位，气派十足。</t>
  </si>
  <si>
    <t>Antique_Result_80002_80002_2</t>
  </si>
  <si>
    <t>造型借鉴文椅，背板嵌云石或雕刻诗文，追求雅致趣味，深受文人喜爱。</t>
  </si>
  <si>
    <t>Antique_Result_80002_80002_3</t>
  </si>
  <si>
    <t>背板中心镶嵌天然云石，以石纹为画，搭配红木框架，清新别致，流行于晚清民国。</t>
  </si>
  <si>
    <t>Antique_Result_80002_80002_4</t>
  </si>
  <si>
    <t>以海棠形开光或海棠纹为基本装饰，造型与雕工均较为普通、程式化，存世量较大。</t>
  </si>
  <si>
    <t>Antique_Result_80002_80003_0</t>
  </si>
  <si>
    <t>Antique_Result_80002_80003_1</t>
  </si>
  <si>
    <t>Antique_Result_80002_80003_2</t>
  </si>
  <si>
    <t>Antique_Result_80002_80003_3</t>
  </si>
  <si>
    <t>Antique_Result_80002_80003_4</t>
  </si>
  <si>
    <t>Antique_Result_90000_90000_0</t>
  </si>
  <si>
    <t>底座采用高浮雕龙纹架构，龙鳞层叠分明，气韵生动，属典型宫廷造办工艺。</t>
  </si>
  <si>
    <t>Antique_Result_90000_90000_1</t>
  </si>
  <si>
    <t>底座为“犀牛望月”祥瑞题材，犀牛肌理刻画写实，寓意深邃，乃文人雅士所好。</t>
  </si>
  <si>
    <t>Antique_Result_90000_90000_2</t>
  </si>
  <si>
    <t>珊瑚枝干天然形态与铜镜结合，巧作架托，别具一格，彰显主人财力与品味。</t>
  </si>
  <si>
    <t>Antique_Result_90000_90000_3</t>
  </si>
  <si>
    <t>底座为榉木制，素面无工，形制简朴，属民间日常实用器，时代特征较晚。</t>
  </si>
  <si>
    <t>Antique_Result_90000_90000_4</t>
  </si>
  <si>
    <t>木架后配可能性大，木质疏松，工艺普通，与铜镜本身年代可能存在差距。</t>
  </si>
  <si>
    <t>Antique_Result_90000_90001_0</t>
  </si>
  <si>
    <t>镜背锈色如瓜皮，翠绿莹润，与地子结合牢固，无任何有害锈蚀。</t>
  </si>
  <si>
    <t>Antique_Result_90000_90001_1</t>
  </si>
  <si>
    <t>镜面有少量“无害锈”，为铜锡铅元素析出所致，不影响整体美感与结构。</t>
  </si>
  <si>
    <t>Antique_Result_90000_90001_2</t>
  </si>
  <si>
    <t>局部有浅绿色锈点，呈星散分布，锈层较薄，未伤及纹饰肌理。</t>
  </si>
  <si>
    <t>Antique_Result_90000_90001_3</t>
  </si>
  <si>
    <t>锈蚀深入胎骨，呈膨胀状堆积，已造成纹饰模糊与胎体局部腐蚀。</t>
  </si>
  <si>
    <t>Antique_Result_90000_90001_4</t>
  </si>
  <si>
    <t>长期埋藏于潮湿环境，腐蚀严重，修复与保存难度较大。</t>
  </si>
  <si>
    <t>Antique_Result_90000_90002_0</t>
  </si>
  <si>
    <t>龙凤纹饰线条犀利流畅，细节精湛，等级显赫，疑为贵族婚礼定制之物。</t>
  </si>
  <si>
    <t>Antique_Result_90000_90002_1</t>
  </si>
  <si>
    <t>镜背纹饰通体鎏金，虽岁月流逝金层多有脱落，然残留金彩仍显华贵。</t>
  </si>
  <si>
    <t>Antique_Result_90000_90002_2</t>
  </si>
  <si>
    <t>镜背以八卦符箓为主题，配以星宿、铭文，具浓厚的道教文化与实用功能。</t>
  </si>
  <si>
    <t>Antique_Result_90000_90002_3</t>
  </si>
  <si>
    <t>采用浅浮雕技法，花卉柔美，禽鸟灵动，艺术风格清新雅致。</t>
  </si>
  <si>
    <t>Antique_Result_90000_90002_4</t>
  </si>
  <si>
    <t>镜背仅饰以简练的菱形或连弧纹，素雅大方，是战国至汉代早期的典型风格。</t>
  </si>
  <si>
    <t>Antique_Result_90000_90003_0</t>
  </si>
  <si>
    <t>叩之声若龙吟，清越绵长，余音袅袅逾十秒，表明铜质精纯、胎体致密无伤。</t>
  </si>
  <si>
    <t>Antique_Result_90000_90003_1</t>
  </si>
  <si>
    <t>声音清脆响亮，回音较快，约五至八秒，说明镜体保存完好，无明显裂隙。</t>
  </si>
  <si>
    <t>Antique_Result_90000_90003_2</t>
  </si>
  <si>
    <t>声音较低沉，略显浑厚，余音短促，可能因胎体稍厚或含有较多铅成分所致。</t>
  </si>
  <si>
    <t>Antique_Result_90000_90003_3</t>
  </si>
  <si>
    <t>声音嘶哑，带有破碎杂音，此乃镜体存在隐性裂伤或严重腐蚀的明确信号。</t>
  </si>
  <si>
    <t>Antique_Result_90000_90003_4</t>
  </si>
  <si>
    <t>叩之几乎无声，或仅微有闷响，说明胎体矿化严重，金属性质已失，极为脆弱。</t>
  </si>
  <si>
    <t>Antique_Result_100000_100000_0</t>
  </si>
  <si>
    <t>圈足修坯规整，胎骨坚实，落地平稳，无任何磨损或修补痕迹。</t>
  </si>
  <si>
    <t>Antique_Result_100000_100000_1</t>
  </si>
  <si>
    <t>圈足局部有硬磕伤，导致微小缺口，但未伤及主体结构，尚属稳定。</t>
  </si>
  <si>
    <t>Antique_Result_100000_100000_2</t>
  </si>
  <si>
    <t>底足边缘存在明显磨损，露胎处有毛糙感，或因长期使用所致。</t>
  </si>
  <si>
    <t>Antique_Result_100000_100000_3</t>
  </si>
  <si>
    <t>圈足严重残缺或断裂，已失其原有形态，严重影响器物稳定性。</t>
  </si>
  <si>
    <t>Antique_Result_100000_100000_4</t>
  </si>
  <si>
    <t>底足大面积崩裂，修补痕迹明显且粗糙，艺术与市场价值大损。</t>
  </si>
  <si>
    <t>Antique_Result_100000_100001_0</t>
  </si>
  <si>
    <t>口沿规整如初，釉水肥润，无任何冲线、磕缺或磨损，保存完美。</t>
  </si>
  <si>
    <t>Antique_Result_100000_100001_1</t>
  </si>
  <si>
    <t>口沿釉面有因长期使用产生的自然磨损失光，但胎体未伤。</t>
  </si>
  <si>
    <t>Antique_Result_100000_100001_2</t>
  </si>
  <si>
    <t>唇口局部有细微毛口或划痕，属历时久远形成的正常岁月痕迹。</t>
  </si>
  <si>
    <t>Antique_Result_100000_100001_3</t>
  </si>
  <si>
    <t>口沿存在较大缺口或崩裂，伤及器形，严重影响美观与完整性。</t>
  </si>
  <si>
    <t>Antique_Result_100000_100001_4</t>
  </si>
  <si>
    <t>口沿严重变形或后磨，改变了原始器形，价值大打折扣。</t>
  </si>
  <si>
    <t>Antique_Result_100000_100002_0</t>
  </si>
  <si>
    <t>云龙描绘精细，气势恢宏，釉色浓淡相宜，画工超绝。</t>
  </si>
  <si>
    <t>Antique_Result_100000_100002_1</t>
  </si>
  <si>
    <t>凤纹姿态优雅，首尾呼应，羽翼刻画细腻，多与牡丹等吉祥花卉搭配。</t>
  </si>
  <si>
    <t>Antique_Result_100000_100002_2</t>
  </si>
  <si>
    <t>葡萄纹果实累累，藤蔓缠绕，构图疏密有致，寓意多子多福。</t>
  </si>
  <si>
    <t>Antique_Result_100000_100002_3</t>
  </si>
  <si>
    <t>飞鸟纹饰笔法简练，形象概括，多点缀于山水或花丛之中。</t>
  </si>
  <si>
    <t>Antique_Result_100000_100002_4</t>
  </si>
  <si>
    <t>折枝或丛簇花鸟纹，构图较为松散随意，画工属民窑普通水平。</t>
  </si>
  <si>
    <t>Antique_Result_100000_100003_0</t>
  </si>
  <si>
    <t>阳文篆书方章款，铸刻深峻规整，章法严谨，尽显皇家气度。</t>
  </si>
  <si>
    <t>Antique_Result_100000_100003_1</t>
  </si>
  <si>
    <t>铁线篆刻款，线条匀净挺拔，布局精雅，彰显定制者或作者底蕴。</t>
  </si>
  <si>
    <t>Antique_Result_100000_100003_2</t>
  </si>
  <si>
    <t>釉下暗刻款，需侧光可见，刻工细腻，含蓄内敛，体现匠心工艺。</t>
  </si>
  <si>
    <t>Antique_Result_100000_100003_3</t>
  </si>
  <si>
    <t>款识釉料发色灰暗，与胎体结合处多有晕散，工艺水平较为普通。</t>
  </si>
  <si>
    <t>Antique_Result_100000_100003_4</t>
  </si>
  <si>
    <t>无固定格式款识，仅以釉彩点染或粗笔书写一两个字，极为简率。</t>
  </si>
  <si>
    <t>Antique_Result_100001_100000_0</t>
  </si>
  <si>
    <t>底足铸痕清晰可见，范线自然，无任何腐蚀性坑洞或有害锈蔓延。</t>
  </si>
  <si>
    <t>Antique_Result_100001_100000_1</t>
  </si>
  <si>
    <t>圈足局部出现锈迹，呈点状或小片分布，为活跃腐蚀迹象。</t>
  </si>
  <si>
    <t>Antique_Result_100001_100000_2</t>
  </si>
  <si>
    <t>底足锈层堆积较厚，存在锈蚀瘤状物，局部掩盖了原始铸造细节。</t>
  </si>
  <si>
    <t>Antique_Result_100001_100000_3</t>
  </si>
  <si>
    <t>圈足因严重锈蚀而酥脆、断裂或部分缺失，已丧失支撑稳定性。</t>
  </si>
  <si>
    <t>Antique_Result_100001_100000_4</t>
  </si>
  <si>
    <t>底部出现大面积穿透性腐蚀孔洞，胎骨糟朽，伴有大量锈蚀产物剥落。</t>
  </si>
  <si>
    <t>Antique_Result_100001_100001_0</t>
  </si>
  <si>
    <t>口沿铸缘清晰利落，厚薄均匀，原始铸造形态与铜质保存极佳。</t>
  </si>
  <si>
    <t>Antique_Result_100001_100001_1</t>
  </si>
  <si>
    <t>口柱表层出现点状或带状锈蚀，绿锈与红斑交织，质感略失平整。</t>
  </si>
  <si>
    <t>Antique_Result_100001_100001_2</t>
  </si>
  <si>
    <t>柱身一侧受埋藏环境影响，形成较厚层状锈，掩盖了部分原始纹饰。</t>
  </si>
  <si>
    <t>Antique_Result_100001_100001_3</t>
  </si>
  <si>
    <t>柱体严重扭曲变形，无法保持垂直，明显破坏了器物的原始设计。</t>
  </si>
  <si>
    <t>Antique_Result_100001_100001_4</t>
  </si>
  <si>
    <t>柱头装饰因腐蚀而模糊不清或大部缺失，难以辨识原貌。</t>
  </si>
  <si>
    <t>Antique_Result_100001_100002_0</t>
  </si>
  <si>
    <t>高浮雕或镂雕龙纹，身躯盘绕，造型威猛霸悍，工艺复杂精湛。</t>
  </si>
  <si>
    <t>Antique_Result_100001_100002_1</t>
  </si>
  <si>
    <t>勾连卷云纹或涡纹排列规整，线条流畅且富有韵律感。</t>
  </si>
  <si>
    <t>Antique_Result_100001_100002_2</t>
  </si>
  <si>
    <t>变形夔纹，造型古朴神秘，具有宗教礼仪色彩。</t>
  </si>
  <si>
    <t>Antique_Result_100001_100002_3</t>
  </si>
  <si>
    <t>器身铸有简短铭文或族徽，但字数少，书法艺术性一般。</t>
  </si>
  <si>
    <t>Antique_Result_100001_100002_4</t>
  </si>
  <si>
    <t>仅有数道简单弦纹或素面，几无装饰，造型以实用为主要目的。</t>
  </si>
  <si>
    <t>Antique_Result_100001_100003_0</t>
  </si>
  <si>
    <t>Antique_Result_100001_100003_1</t>
  </si>
  <si>
    <t>Antique_Result_100001_100003_2</t>
  </si>
  <si>
    <t>Antique_Result_100001_100003_3</t>
  </si>
  <si>
    <t>Antique_Result_100001_100003_4</t>
  </si>
  <si>
    <t>Antique_Result_110000_110000_0</t>
  </si>
  <si>
    <t>底座整体形制规整，无任何结构性损伤，保存状态极佳。</t>
  </si>
  <si>
    <t>Antique_Result_110000_110000_1</t>
  </si>
  <si>
    <t>圈足边缘有均匀且自然的磨损痕，属长期使用与放置所致。</t>
  </si>
  <si>
    <t>Antique_Result_110000_110000_2</t>
  </si>
  <si>
    <t>底部可见轻微磨蚀，但未伤及胎骨，应为传世过程中正常损耗。</t>
  </si>
  <si>
    <t>Antique_Result_110000_110000_3</t>
  </si>
  <si>
    <t>底座圈足已出现严重开裂或局部缺失，结构完整性已受损。</t>
  </si>
  <si>
    <t>Antique_Result_110000_110000_4</t>
  </si>
  <si>
    <t>整体底足变形严重，难以平稳放置，收藏价值大打折扣。</t>
  </si>
  <si>
    <t>Antique_Result_110000_110001_0</t>
  </si>
  <si>
    <t>口沿平直规整，无任何磕碰或修补痕迹，保存极为难得。</t>
  </si>
  <si>
    <t>Antique_Result_110000_110001_1</t>
  </si>
  <si>
    <t>口沿局部出现小范围磕碰或细微裂痕，但尚未造成结构开裂。</t>
  </si>
  <si>
    <t>Antique_Result_110000_110001_2</t>
  </si>
  <si>
    <t>唇边有轻微缺损或微小变形，属于可接受的轻度历史痕迹。</t>
  </si>
  <si>
    <t>Antique_Result_110000_110001_3</t>
  </si>
  <si>
    <t>口沿存在多处明显缺肉或较大裂口，器形已严重受损。</t>
  </si>
  <si>
    <t>Antique_Result_110000_110001_4</t>
  </si>
  <si>
    <t>口沿已完全碎裂或大面积缺失，仅存部分轮廓，近乎毁坏。</t>
  </si>
  <si>
    <t>Antique_Result_110000_110002_0</t>
  </si>
  <si>
    <t>龙虎身形矫健，细节刻画入微，云雷地纹衬底，尽显王霸气度。</t>
  </si>
  <si>
    <t>Antique_Result_110000_110002_1</t>
  </si>
  <si>
    <t>以四羊为饰，造型生动写实，布局对称和谐，寓意吉祥。</t>
  </si>
  <si>
    <t>Antique_Result_110000_110002_2</t>
  </si>
  <si>
    <t>纹饰以云雷纹衬底，主纹地纹结合紧密，富有层次与张力。</t>
  </si>
  <si>
    <t>Antique_Result_110000_110002_3</t>
  </si>
  <si>
    <t>线条多为阴刻或浅浮雕，对比不如主纹强烈，风格趋于内敛。</t>
  </si>
  <si>
    <t>Antique_Result_110000_110002_4</t>
  </si>
  <si>
    <t>纹路浅显，可能为素器或仅作简单边饰，装饰目的较为基础。</t>
  </si>
  <si>
    <t>Antique_Result_110000_110003_0</t>
  </si>
  <si>
    <t>锈色斑斓且过渡自然，在光线下呈现柔和反光，如古玉生辉。</t>
  </si>
  <si>
    <t>Antique_Result_110000_110003_1</t>
  </si>
  <si>
    <t>表面光泽明亮清雅，锈层坚实，色彩鲜明且富有层次感。</t>
  </si>
  <si>
    <t>Antique_Result_110000_110003_2</t>
  </si>
  <si>
    <t>光泽柔和偏暗，呈亚光状态，锈层覆盖均匀，质感古朴自然。</t>
  </si>
  <si>
    <t>Antique_Result_110000_110003_3</t>
  </si>
  <si>
    <t>器表光泽晦暗不均，局部有酥粉、脱皮现象，严重影响了器物整体的光泽连贯性。</t>
  </si>
  <si>
    <t>Antique_Result_110000_110003_4</t>
  </si>
  <si>
    <t>表面完全失光，呈现干枯、粉状的锈蚀状态，毫无润泽感可言。</t>
  </si>
  <si>
    <t>Antique_Tags_10000_10000_0</t>
  </si>
  <si>
    <t>很漂亮，完好无损</t>
  </si>
  <si>
    <t>Antique_Tags_10000_10000_1</t>
  </si>
  <si>
    <t>底部稍微有点磨</t>
  </si>
  <si>
    <t>Antique_Tags_10000_10000_2</t>
  </si>
  <si>
    <t>磨损的有点厉害</t>
  </si>
  <si>
    <t>Antique_Tags_10000_10000_3</t>
  </si>
  <si>
    <t>小缺口不影响整体</t>
  </si>
  <si>
    <t>Antique_Tags_10000_10000_4</t>
  </si>
  <si>
    <t>有个严重缺口</t>
  </si>
  <si>
    <t>Antique_Tags_10000_10001_0</t>
  </si>
  <si>
    <t>碗口很圆，边沿完整</t>
  </si>
  <si>
    <t>Antique_Tags_10000_10001_1</t>
  </si>
  <si>
    <t>稍微有点磨痕，很轻微</t>
  </si>
  <si>
    <t>Antique_Tags_10000_10001_2</t>
  </si>
  <si>
    <t>小磨损，不影响整体</t>
  </si>
  <si>
    <t>Antique_Tags_10000_10001_3</t>
  </si>
  <si>
    <t>边缘缺了一块</t>
  </si>
  <si>
    <t>Antique_Tags_10000_10001_4</t>
  </si>
  <si>
    <t>有个小磕碰，略严重</t>
  </si>
  <si>
    <t>Antique_Tags_10000_10002_0</t>
  </si>
  <si>
    <t>金龙纹</t>
  </si>
  <si>
    <t>Antique_Tags_10000_10002_1</t>
  </si>
  <si>
    <t>牡丹纹</t>
  </si>
  <si>
    <t>Antique_Tags_10000_10002_2</t>
  </si>
  <si>
    <t>梅花纹</t>
  </si>
  <si>
    <t>Antique_Tags_10000_10002_3</t>
  </si>
  <si>
    <t>山水纹</t>
  </si>
  <si>
    <t>Antique_Tags_10000_10002_4</t>
  </si>
  <si>
    <t>题字纹</t>
  </si>
  <si>
    <t>Antique_Tags_10000_10003_0</t>
  </si>
  <si>
    <t>宝光，光泽温润</t>
  </si>
  <si>
    <t>Antique_Tags_10000_10003_1</t>
  </si>
  <si>
    <t>莹光，光泽细致</t>
  </si>
  <si>
    <t>Antique_Tags_10000_10003_2</t>
  </si>
  <si>
    <t>润光，光泽柔和</t>
  </si>
  <si>
    <t>Antique_Tags_10000_10003_3</t>
  </si>
  <si>
    <t>闷光，光泽模糊</t>
  </si>
  <si>
    <t>Antique_Tags_10000_10003_4</t>
  </si>
  <si>
    <t>哑光，基本没光泽</t>
  </si>
  <si>
    <t>Antique_Tags_10001_10000_0</t>
  </si>
  <si>
    <t>Antique_Tags_10001_10000_1</t>
  </si>
  <si>
    <t>Antique_Tags_10001_10000_2</t>
  </si>
  <si>
    <t>Antique_Tags_10001_10000_3</t>
  </si>
  <si>
    <t>Antique_Tags_10001_10000_4</t>
  </si>
  <si>
    <t>Antique_Tags_10001_10001_0</t>
  </si>
  <si>
    <t>Antique_Tags_10001_10001_1</t>
  </si>
  <si>
    <t>Antique_Tags_10001_10001_2</t>
  </si>
  <si>
    <t>Antique_Tags_10001_10001_3</t>
  </si>
  <si>
    <t>Antique_Tags_10001_10001_4</t>
  </si>
  <si>
    <t>Antique_Tags_10001_10002_0</t>
  </si>
  <si>
    <t>镶嵌宝珠</t>
  </si>
  <si>
    <t>Antique_Tags_10001_10002_1</t>
  </si>
  <si>
    <t>莲花纹</t>
  </si>
  <si>
    <t>Antique_Tags_10001_10002_2</t>
  </si>
  <si>
    <t>芙蓉纹</t>
  </si>
  <si>
    <t>Antique_Tags_10001_10002_3</t>
  </si>
  <si>
    <t>喜寿纹</t>
  </si>
  <si>
    <t>Antique_Tags_10001_10002_4</t>
  </si>
  <si>
    <t>无纹</t>
  </si>
  <si>
    <t>Antique_Tags_10001_10003_0</t>
  </si>
  <si>
    <t>Antique_Tags_10001_10003_1</t>
  </si>
  <si>
    <t>Antique_Tags_10001_10003_2</t>
  </si>
  <si>
    <t>Antique_Tags_10001_10003_3</t>
  </si>
  <si>
    <t>Antique_Tags_10001_10003_4</t>
  </si>
  <si>
    <t>Antique_Tags_10002_10000_0</t>
  </si>
  <si>
    <t>Antique_Tags_10002_10000_1</t>
  </si>
  <si>
    <t>Antique_Tags_10002_10000_2</t>
  </si>
  <si>
    <t>Antique_Tags_10002_10000_3</t>
  </si>
  <si>
    <t>Antique_Tags_10002_10000_4</t>
  </si>
  <si>
    <t>Antique_Tags_10002_10001_0</t>
  </si>
  <si>
    <t>Antique_Tags_10002_10001_1</t>
  </si>
  <si>
    <t>Antique_Tags_10002_10001_2</t>
  </si>
  <si>
    <t>Antique_Tags_10002_10001_3</t>
  </si>
  <si>
    <t>Antique_Tags_10002_10001_4</t>
  </si>
  <si>
    <t>Antique_Tags_10002_10002_0</t>
  </si>
  <si>
    <t>Antique_Tags_10002_10002_1</t>
  </si>
  <si>
    <t>Antique_Tags_10002_10002_2</t>
  </si>
  <si>
    <t>Antique_Tags_10002_10002_3</t>
  </si>
  <si>
    <t>Antique_Tags_10002_10002_4</t>
  </si>
  <si>
    <t>Antique_Tags_10002_10003_0</t>
  </si>
  <si>
    <t>Antique_Tags_10002_10003_1</t>
  </si>
  <si>
    <t>Antique_Tags_10002_10003_2</t>
  </si>
  <si>
    <t>Antique_Tags_10002_10003_3</t>
  </si>
  <si>
    <t>Antique_Tags_10002_10003_4</t>
  </si>
  <si>
    <t>Antique_Tags_20000_20000_0</t>
  </si>
  <si>
    <t>线条流畅，保存完好</t>
  </si>
  <si>
    <t>Antique_Tags_20000_20000_1</t>
  </si>
  <si>
    <t>轻微生锈，锈色自然</t>
  </si>
  <si>
    <t>Antique_Tags_20000_20000_2</t>
  </si>
  <si>
    <t>严重生锈，略影响纹路</t>
  </si>
  <si>
    <t>Antique_Tags_20000_20000_3</t>
  </si>
  <si>
    <t>轻度腐蚀，整体稳定</t>
  </si>
  <si>
    <t>Antique_Tags_20000_20000_4</t>
  </si>
  <si>
    <t>严重腐蚀，还好未伤及钱文</t>
  </si>
  <si>
    <t>Antique_Tags_20000_20001_0</t>
  </si>
  <si>
    <t>天眷通宝，极其罕见</t>
  </si>
  <si>
    <t>Antique_Tags_20000_20001_1</t>
  </si>
  <si>
    <t>咸通玄宝，存世量稀少</t>
  </si>
  <si>
    <t>Antique_Tags_20000_20001_2</t>
  </si>
  <si>
    <t>壮泉四十，存世量有限</t>
  </si>
  <si>
    <t>Antique_Tags_20000_20001_3</t>
  </si>
  <si>
    <t>天成元宝，属于稀见级</t>
  </si>
  <si>
    <t>Antique_Tags_20000_20001_4</t>
  </si>
  <si>
    <t>绍圣重宝，比较常见</t>
  </si>
  <si>
    <t>Antique_Tags_20000_20002_0</t>
  </si>
  <si>
    <t>字口深峻，精铸品</t>
  </si>
  <si>
    <t>Antique_Tags_20000_20002_1</t>
  </si>
  <si>
    <t>轮廓分明，精良品</t>
  </si>
  <si>
    <t>Antique_Tags_20000_20002_2</t>
  </si>
  <si>
    <t>字口浅平，流通较久</t>
  </si>
  <si>
    <t>Antique_Tags_20000_20002_3</t>
  </si>
  <si>
    <t>压力不均，略模糊</t>
  </si>
  <si>
    <t>Antique_Tags_20000_20002_4</t>
  </si>
  <si>
    <t>字口模糊，严重磨损</t>
  </si>
  <si>
    <t>Antique_Tags_20000_20003_0</t>
  </si>
  <si>
    <t>声音清越，没有杂音</t>
  </si>
  <si>
    <t>Antique_Tags_20000_20003_1</t>
  </si>
  <si>
    <t>声音清脆，短促有力</t>
  </si>
  <si>
    <t>Antique_Tags_20000_20003_2</t>
  </si>
  <si>
    <t>声音沉闷，内部锈蚀</t>
  </si>
  <si>
    <t>Antique_Tags_20000_20003_3</t>
  </si>
  <si>
    <t>基本哑声，可能锈蚀严重</t>
  </si>
  <si>
    <t>Antique_Tags_20000_20003_4</t>
  </si>
  <si>
    <t>存在破响，可能内部不稳定</t>
  </si>
  <si>
    <t>Antique_Tags_30000_30000_0</t>
  </si>
  <si>
    <t>尖端完好，刃口锋利</t>
  </si>
  <si>
    <t>Antique_Tags_30000_30000_1</t>
  </si>
  <si>
    <t>剑尖生锈，锈色自然</t>
  </si>
  <si>
    <t>Antique_Tags_30000_30000_2</t>
  </si>
  <si>
    <t>剑尖缺口，氧化自然</t>
  </si>
  <si>
    <t>Antique_Tags_30000_30000_3</t>
  </si>
  <si>
    <t>剑尖缺损，可能战斗过</t>
  </si>
  <si>
    <t>Antique_Tags_30000_30000_4</t>
  </si>
  <si>
    <t>剑尖折断，锈蚀严重</t>
  </si>
  <si>
    <t>Antique_Tags_30000_30001_0</t>
  </si>
  <si>
    <t>宝石剑格，色泽艳丽</t>
  </si>
  <si>
    <t>Antique_Tags_30000_30001_1</t>
  </si>
  <si>
    <t>兽面剑格，细节精湛</t>
  </si>
  <si>
    <t>Antique_Tags_30000_30001_2</t>
  </si>
  <si>
    <t>云纹剑格，线条灵动</t>
  </si>
  <si>
    <t>Antique_Tags_30000_30001_3</t>
  </si>
  <si>
    <t>朴素剑格，造型简洁</t>
  </si>
  <si>
    <t>Antique_Tags_30000_30001_4</t>
  </si>
  <si>
    <t>普通剑格，铸造缺陷</t>
  </si>
  <si>
    <t>Antique_Tags_30000_30002_0</t>
  </si>
  <si>
    <t>蛇纹</t>
  </si>
  <si>
    <t>Antique_Tags_30000_30002_1</t>
  </si>
  <si>
    <t>七星</t>
  </si>
  <si>
    <t>Antique_Tags_30000_30002_2</t>
  </si>
  <si>
    <t>符文</t>
  </si>
  <si>
    <t>Antique_Tags_30000_30002_3</t>
  </si>
  <si>
    <t>兽纹</t>
  </si>
  <si>
    <t>Antique_Tags_30000_30002_4</t>
  </si>
  <si>
    <t>古文</t>
  </si>
  <si>
    <t>Antique_Tags_30000_30003_0</t>
  </si>
  <si>
    <t>寒光凛冽，刃口如新</t>
  </si>
  <si>
    <t>Antique_Tags_30000_30003_1</t>
  </si>
  <si>
    <t>温润包浆，剑身完整</t>
  </si>
  <si>
    <t>Antique_Tags_30000_30003_2</t>
  </si>
  <si>
    <t>局部锈光，核心保存较好</t>
  </si>
  <si>
    <t>Antique_Tags_30000_30003_3</t>
  </si>
  <si>
    <t>光泽消失，锈蚀严重</t>
  </si>
  <si>
    <t>Antique_Tags_30000_30003_4</t>
  </si>
  <si>
    <t>斑驳晦暗，有腐蚀坑</t>
  </si>
  <si>
    <t>Antique_Tags_30001_30000_0</t>
  </si>
  <si>
    <t>Antique_Tags_30001_30000_1</t>
  </si>
  <si>
    <t>Antique_Tags_30001_30000_2</t>
  </si>
  <si>
    <t>Antique_Tags_30001_30000_3</t>
  </si>
  <si>
    <t>Antique_Tags_30001_30000_4</t>
  </si>
  <si>
    <t>Antique_Tags_30001_30001_0</t>
  </si>
  <si>
    <t>Antique_Tags_30001_30001_1</t>
  </si>
  <si>
    <t>Antique_Tags_30001_30001_2</t>
  </si>
  <si>
    <t>Antique_Tags_30001_30001_3</t>
  </si>
  <si>
    <t>Antique_Tags_30001_30001_4</t>
  </si>
  <si>
    <t>Antique_Tags_30001_30002_0</t>
  </si>
  <si>
    <t>Antique_Tags_30001_30002_1</t>
  </si>
  <si>
    <t>螭龙纹</t>
  </si>
  <si>
    <t>Antique_Tags_30001_30002_2</t>
  </si>
  <si>
    <t>羽毛纹</t>
  </si>
  <si>
    <t>Antique_Tags_30001_30002_3</t>
  </si>
  <si>
    <t>云纹</t>
  </si>
  <si>
    <t>Antique_Tags_30001_30002_4</t>
  </si>
  <si>
    <t>Antique_Tags_30001_30003_0</t>
  </si>
  <si>
    <t>Antique_Tags_30001_30003_1</t>
  </si>
  <si>
    <t>Antique_Tags_30001_30003_2</t>
  </si>
  <si>
    <t>Antique_Tags_30001_30003_3</t>
  </si>
  <si>
    <t>Antique_Tags_30001_30003_4</t>
  </si>
  <si>
    <t>Antique_Tags_40000_40000_0</t>
  </si>
  <si>
    <t>胎骨坚实，无磕碰</t>
  </si>
  <si>
    <t>Antique_Tags_40000_40000_1</t>
  </si>
  <si>
    <t>局部磨蚀，使用痕迹</t>
  </si>
  <si>
    <t>Antique_Tags_40000_40000_2</t>
  </si>
  <si>
    <t>釉面模糊，未伤胎骨</t>
  </si>
  <si>
    <t>Antique_Tags_40000_40000_3</t>
  </si>
  <si>
    <t>局部崩缺，修复痕迹</t>
  </si>
  <si>
    <t>Antique_Tags_40000_40000_4</t>
  </si>
  <si>
    <t>严重磕伤，损伤明显</t>
  </si>
  <si>
    <t>Antique_Tags_40000_40001_0</t>
  </si>
  <si>
    <t>胎釉紧密，无暗伤裂纹</t>
  </si>
  <si>
    <t>Antique_Tags_40000_40001_1</t>
  </si>
  <si>
    <t>轻度磨釉，不影响造型</t>
  </si>
  <si>
    <t>Antique_Tags_40000_40001_2</t>
  </si>
  <si>
    <t>局部微磕，损伤较浅</t>
  </si>
  <si>
    <t>Antique_Tags_40000_40001_3</t>
  </si>
  <si>
    <t>瓶口残缺，造型已损</t>
  </si>
  <si>
    <t>Antique_Tags_40000_40001_4</t>
  </si>
  <si>
    <t>粉碎破裂，致命伤</t>
  </si>
  <si>
    <t>Antique_Tags_40000_40002_0</t>
  </si>
  <si>
    <t>龙纹</t>
  </si>
  <si>
    <t>Antique_Tags_40000_40002_1</t>
  </si>
  <si>
    <t>凤纹</t>
  </si>
  <si>
    <t>Antique_Tags_40000_40002_2</t>
  </si>
  <si>
    <t>Antique_Tags_40000_40002_3</t>
  </si>
  <si>
    <t>荷花纹</t>
  </si>
  <si>
    <t>Antique_Tags_40000_40002_4</t>
  </si>
  <si>
    <t>Antique_Tags_40000_40003_0</t>
  </si>
  <si>
    <t>宝光内蕴，浑然天成</t>
  </si>
  <si>
    <t>Antique_Tags_40000_40003_1</t>
  </si>
  <si>
    <t>莹润，光泽明亮</t>
  </si>
  <si>
    <t>Antique_Tags_40000_40003_2</t>
  </si>
  <si>
    <t>浮光，仅表面光亮</t>
  </si>
  <si>
    <t>Antique_Tags_40000_40003_3</t>
  </si>
  <si>
    <t>失光，光泽黯淡</t>
  </si>
  <si>
    <t>Antique_Tags_40000_40003_4</t>
  </si>
  <si>
    <t>无光，土蚀严重</t>
  </si>
  <si>
    <t>Antique_Tags_40001_40000_0</t>
  </si>
  <si>
    <t>Antique_Tags_40001_40000_1</t>
  </si>
  <si>
    <t>Antique_Tags_40001_40000_2</t>
  </si>
  <si>
    <t>Antique_Tags_40001_40000_3</t>
  </si>
  <si>
    <t>Antique_Tags_40001_40000_4</t>
  </si>
  <si>
    <t>Antique_Tags_40001_40001_0</t>
  </si>
  <si>
    <t>Antique_Tags_40001_40001_1</t>
  </si>
  <si>
    <t>Antique_Tags_40001_40001_2</t>
  </si>
  <si>
    <t>Antique_Tags_40001_40001_3</t>
  </si>
  <si>
    <t>Antique_Tags_40001_40001_4</t>
  </si>
  <si>
    <t>Antique_Tags_40001_40002_0</t>
  </si>
  <si>
    <t>Antique_Tags_40001_40002_1</t>
  </si>
  <si>
    <t>异色纹</t>
  </si>
  <si>
    <t>Antique_Tags_40001_40002_2</t>
  </si>
  <si>
    <t>Antique_Tags_40001_40002_3</t>
  </si>
  <si>
    <t>Antique_Tags_40001_40002_4</t>
  </si>
  <si>
    <t>Antique_Tags_40001_40003_0</t>
  </si>
  <si>
    <t>Antique_Tags_40001_40003_1</t>
  </si>
  <si>
    <t>Antique_Tags_40001_40003_2</t>
  </si>
  <si>
    <t>Antique_Tags_40001_40003_3</t>
  </si>
  <si>
    <t>Antique_Tags_40001_40003_4</t>
  </si>
  <si>
    <t>Antique_Tags_50000_50000_0</t>
  </si>
  <si>
    <t>轮廓规整，线条流畅</t>
  </si>
  <si>
    <t>Antique_Tags_50000_50000_1</t>
  </si>
  <si>
    <t>边缘腐蚀，未伤及纹饰</t>
  </si>
  <si>
    <t>Antique_Tags_50000_50000_2</t>
  </si>
  <si>
    <t>有剥落状腐蚀痕迹</t>
  </si>
  <si>
    <t>Antique_Tags_50000_50000_3</t>
  </si>
  <si>
    <t>局部确实，断面圆钝</t>
  </si>
  <si>
    <t>Antique_Tags_50000_50000_4</t>
  </si>
  <si>
    <t>破损明显，影响品相</t>
  </si>
  <si>
    <t>Antique_Tags_50000_50001_0</t>
  </si>
  <si>
    <t>Antique_Tags_50000_50001_1</t>
  </si>
  <si>
    <t>Antique_Tags_50000_50001_2</t>
  </si>
  <si>
    <t>骏马</t>
  </si>
  <si>
    <t>Antique_Tags_50000_50001_3</t>
  </si>
  <si>
    <t>荷花</t>
  </si>
  <si>
    <t>Antique_Tags_50000_50001_4</t>
  </si>
  <si>
    <t>诗文</t>
  </si>
  <si>
    <t>Antique_Tags_50000_50002_0</t>
  </si>
  <si>
    <t>鬼斧神工</t>
  </si>
  <si>
    <t>Antique_Tags_50000_50002_1</t>
  </si>
  <si>
    <t>成熟上乘</t>
  </si>
  <si>
    <t>Antique_Tags_50000_50002_2</t>
  </si>
  <si>
    <t>中规中矩</t>
  </si>
  <si>
    <t>Antique_Tags_50000_50002_3</t>
  </si>
  <si>
    <t>粗糙朴实</t>
  </si>
  <si>
    <t>Antique_Tags_50000_50002_4</t>
  </si>
  <si>
    <t>简陋无讲究</t>
  </si>
  <si>
    <t>Antique_Tags_50000_50003_0</t>
  </si>
  <si>
    <t>温润如玉</t>
  </si>
  <si>
    <t>Antique_Tags_50000_50003_1</t>
  </si>
  <si>
    <t>浑厚自然</t>
  </si>
  <si>
    <t>Antique_Tags_50000_50003_2</t>
  </si>
  <si>
    <t>干爽匀净</t>
  </si>
  <si>
    <t>Antique_Tags_50000_50003_3</t>
  </si>
  <si>
    <t>轻浮不均</t>
  </si>
  <si>
    <t>Antique_Tags_50000_50003_4</t>
  </si>
  <si>
    <t>浅薄干涩</t>
  </si>
  <si>
    <t>Antique_Tags_50001_50000_0</t>
  </si>
  <si>
    <t>Antique_Tags_50001_50000_1</t>
  </si>
  <si>
    <t>Antique_Tags_50001_50000_2</t>
  </si>
  <si>
    <t>Antique_Tags_50001_50000_3</t>
  </si>
  <si>
    <t>Antique_Tags_50001_50000_4</t>
  </si>
  <si>
    <t>Antique_Tags_50001_50001_0</t>
  </si>
  <si>
    <t>Antique_Tags_50001_50001_1</t>
  </si>
  <si>
    <t>Antique_Tags_50001_50001_2</t>
  </si>
  <si>
    <t>Antique_Tags_50001_50001_3</t>
  </si>
  <si>
    <t>花草</t>
  </si>
  <si>
    <t>Antique_Tags_50001_50001_4</t>
  </si>
  <si>
    <t>Antique_Tags_50001_50002_0</t>
  </si>
  <si>
    <t>Antique_Tags_50001_50002_1</t>
  </si>
  <si>
    <t>Antique_Tags_50001_50002_2</t>
  </si>
  <si>
    <t>Antique_Tags_50001_50002_3</t>
  </si>
  <si>
    <t>Antique_Tags_50001_50002_4</t>
  </si>
  <si>
    <t>Antique_Tags_50001_50003_0</t>
  </si>
  <si>
    <t>Antique_Tags_50001_50003_1</t>
  </si>
  <si>
    <t>Antique_Tags_50001_50003_2</t>
  </si>
  <si>
    <t>Antique_Tags_50001_50003_3</t>
  </si>
  <si>
    <t>Antique_Tags_50001_50003_4</t>
  </si>
  <si>
    <t>Antique_Tags_50002_50000_0</t>
  </si>
  <si>
    <t>Antique_Tags_50002_50000_1</t>
  </si>
  <si>
    <t>Antique_Tags_50002_50000_2</t>
  </si>
  <si>
    <t>Antique_Tags_50002_50000_3</t>
  </si>
  <si>
    <t>Antique_Tags_50002_50000_4</t>
  </si>
  <si>
    <t>Antique_Tags_50002_50001_0</t>
  </si>
  <si>
    <t>Antique_Tags_50002_50001_1</t>
  </si>
  <si>
    <t>麒麟纹</t>
  </si>
  <si>
    <t>Antique_Tags_50002_50001_2</t>
  </si>
  <si>
    <t>异域纹</t>
  </si>
  <si>
    <t>Antique_Tags_50002_50001_3</t>
  </si>
  <si>
    <t>人物纹</t>
  </si>
  <si>
    <t>Antique_Tags_50002_50001_4</t>
  </si>
  <si>
    <t>文字</t>
  </si>
  <si>
    <t>Antique_Tags_50002_50002_0</t>
  </si>
  <si>
    <t>Antique_Tags_50002_50002_1</t>
  </si>
  <si>
    <t>Antique_Tags_50002_50002_2</t>
  </si>
  <si>
    <t>Antique_Tags_50002_50002_3</t>
  </si>
  <si>
    <t>Antique_Tags_50002_50002_4</t>
  </si>
  <si>
    <t>Antique_Tags_50002_50003_0</t>
  </si>
  <si>
    <t>Antique_Tags_50002_50003_1</t>
  </si>
  <si>
    <t>Antique_Tags_50002_50003_2</t>
  </si>
  <si>
    <t>Antique_Tags_50002_50003_3</t>
  </si>
  <si>
    <t>Antique_Tags_50002_50003_4</t>
  </si>
  <si>
    <t>Antique_Tags_60000_60000_0</t>
  </si>
  <si>
    <t>保存极佳，无磕碰瑕疵</t>
  </si>
  <si>
    <t>Antique_Tags_60000_60000_1</t>
  </si>
  <si>
    <t>印底磨蚀，自然损耗</t>
  </si>
  <si>
    <t>Antique_Tags_60000_60000_2</t>
  </si>
  <si>
    <t>边缘塌边，线条模糊</t>
  </si>
  <si>
    <t>Antique_Tags_60000_60000_3</t>
  </si>
  <si>
    <t>缺角锋利，后天造成</t>
  </si>
  <si>
    <t>Antique_Tags_60000_60000_4</t>
  </si>
  <si>
    <t>硬性崩缺，略严重</t>
  </si>
  <si>
    <t>Antique_Tags_60000_60001_0</t>
  </si>
  <si>
    <t>通体光洁，包浆醇厚</t>
  </si>
  <si>
    <t>Antique_Tags_60000_60001_1</t>
  </si>
  <si>
    <t>多处浅表摩擦划痕</t>
  </si>
  <si>
    <t>Antique_Tags_60000_60001_2</t>
  </si>
  <si>
    <t>通体磨损，整体形态仍存</t>
  </si>
  <si>
    <t>Antique_Tags_60000_60001_3</t>
  </si>
  <si>
    <t>出现纵向浅表绺裂</t>
  </si>
  <si>
    <t>Antique_Tags_60000_60001_4</t>
  </si>
  <si>
    <t>存在老旧裂隙，修复不专业</t>
  </si>
  <si>
    <t>Antique_Tags_60000_60002_0</t>
  </si>
  <si>
    <t>龙纽</t>
  </si>
  <si>
    <t>Antique_Tags_60000_60002_1</t>
  </si>
  <si>
    <t>貔貅纽</t>
  </si>
  <si>
    <t>Antique_Tags_60000_60002_2</t>
  </si>
  <si>
    <t>豹纽</t>
  </si>
  <si>
    <t>Antique_Tags_60000_60002_3</t>
  </si>
  <si>
    <t>龟纽</t>
  </si>
  <si>
    <t>Antique_Tags_60000_60002_4</t>
  </si>
  <si>
    <t>山水薄意</t>
  </si>
  <si>
    <t>Antique_Tags_60000_60003_0</t>
  </si>
  <si>
    <t>顶级材质</t>
  </si>
  <si>
    <t>Antique_Tags_60000_60003_1</t>
  </si>
  <si>
    <t>上等材质</t>
  </si>
  <si>
    <t>Antique_Tags_60000_60003_2</t>
  </si>
  <si>
    <t>中等材质</t>
  </si>
  <si>
    <t>Antique_Tags_60000_60003_3</t>
  </si>
  <si>
    <t>普通材质</t>
  </si>
  <si>
    <t>Antique_Tags_60000_60003_4</t>
  </si>
  <si>
    <t>低劣材质</t>
  </si>
  <si>
    <t>Antique_Tags_60001_60000_0</t>
  </si>
  <si>
    <t>Antique_Tags_60001_60000_1</t>
  </si>
  <si>
    <t>Antique_Tags_60001_60000_2</t>
  </si>
  <si>
    <t>Antique_Tags_60001_60000_3</t>
  </si>
  <si>
    <t>Antique_Tags_60001_60000_4</t>
  </si>
  <si>
    <t>Antique_Tags_60001_60001_0</t>
  </si>
  <si>
    <t>Antique_Tags_60001_60001_1</t>
  </si>
  <si>
    <t>Antique_Tags_60001_60001_2</t>
  </si>
  <si>
    <t>Antique_Tags_60001_60001_3</t>
  </si>
  <si>
    <t>Antique_Tags_60001_60001_4</t>
  </si>
  <si>
    <t>Antique_Tags_60001_60002_0</t>
  </si>
  <si>
    <t>双龙纽</t>
  </si>
  <si>
    <t>Antique_Tags_60001_60002_1</t>
  </si>
  <si>
    <t>卧龙纽</t>
  </si>
  <si>
    <t>Antique_Tags_60001_60002_2</t>
  </si>
  <si>
    <t>交龙纽</t>
  </si>
  <si>
    <t>Antique_Tags_60001_60002_3</t>
  </si>
  <si>
    <t>Antique_Tags_60001_60002_4</t>
  </si>
  <si>
    <t>狮纽</t>
  </si>
  <si>
    <t>Antique_Tags_60001_60003_0</t>
  </si>
  <si>
    <t>Antique_Tags_60001_60003_1</t>
  </si>
  <si>
    <t>Antique_Tags_60001_60003_2</t>
  </si>
  <si>
    <t>Antique_Tags_60001_60003_3</t>
  </si>
  <si>
    <t>Antique_Tags_60001_60003_4</t>
  </si>
  <si>
    <t>Antique_Tags_70000_70000_0</t>
  </si>
  <si>
    <t>伽楠香木</t>
  </si>
  <si>
    <t>Antique_Tags_70000_70000_1</t>
  </si>
  <si>
    <t>翡翠</t>
  </si>
  <si>
    <t>Antique_Tags_70000_70000_2</t>
  </si>
  <si>
    <t>沉香</t>
  </si>
  <si>
    <t>Antique_Tags_70000_70000_3</t>
  </si>
  <si>
    <t>珊瑚</t>
  </si>
  <si>
    <t>Antique_Tags_70000_70000_4</t>
  </si>
  <si>
    <t>碧玺</t>
  </si>
  <si>
    <t>Antique_Tags_70000_70001_0</t>
  </si>
  <si>
    <t>极品质量</t>
  </si>
  <si>
    <t>Antique_Tags_70000_70001_1</t>
  </si>
  <si>
    <t>上等质量</t>
  </si>
  <si>
    <t>Antique_Tags_70000_70001_2</t>
  </si>
  <si>
    <t>中等质量</t>
  </si>
  <si>
    <t>Antique_Tags_70000_70001_3</t>
  </si>
  <si>
    <t>普通质量</t>
  </si>
  <si>
    <t>Antique_Tags_70000_70001_4</t>
  </si>
  <si>
    <t>劣等质量</t>
  </si>
  <si>
    <t>Antique_Tags_70000_70002_0</t>
  </si>
  <si>
    <t>极致细腻，弧面完美</t>
  </si>
  <si>
    <t>Antique_Tags_70000_70002_1</t>
  </si>
  <si>
    <t>均匀光滑，光泽感好</t>
  </si>
  <si>
    <t>Antique_Tags_70000_70002_2</t>
  </si>
  <si>
    <t>表面光洁，神韵稍欠</t>
  </si>
  <si>
    <t>Antique_Tags_70000_70002_3</t>
  </si>
  <si>
    <t>打磨不平，痕迹明显</t>
  </si>
  <si>
    <t>Antique_Tags_70000_70002_4</t>
  </si>
  <si>
    <t>未经有效打磨，损伤材质</t>
  </si>
  <si>
    <t>Antique_Tags_70000_70003_0</t>
  </si>
  <si>
    <t>宝光内蕴</t>
  </si>
  <si>
    <t>Antique_Tags_70000_70003_1</t>
  </si>
  <si>
    <t>润泽醇和</t>
  </si>
  <si>
    <t>Antique_Tags_70000_70003_2</t>
  </si>
  <si>
    <t>薄亮自然</t>
  </si>
  <si>
    <t>Antique_Tags_70000_70003_3</t>
  </si>
  <si>
    <t>浅薄不均</t>
  </si>
  <si>
    <t>Antique_Tags_70000_70003_4</t>
  </si>
  <si>
    <t>僵滞污浊</t>
  </si>
  <si>
    <t>Antique_Tags_80000_80000_0</t>
  </si>
  <si>
    <t>造型流畅，刀工利落</t>
  </si>
  <si>
    <t>Antique_Tags_80000_80000_1</t>
  </si>
  <si>
    <t>受力不均，轻微磨损</t>
  </si>
  <si>
    <t>Antique_Tags_80000_80000_2</t>
  </si>
  <si>
    <t>虽磨损，整体结构未受影响</t>
  </si>
  <si>
    <t>Antique_Tags_80000_80000_3</t>
  </si>
  <si>
    <t>腿足旧裂，可见纹路</t>
  </si>
  <si>
    <t>Antique_Tags_80000_80000_4</t>
  </si>
  <si>
    <t>横枨断裂，结构失稳</t>
  </si>
  <si>
    <t>Antique_Tags_80000_80001_0</t>
  </si>
  <si>
    <t>攒框平整，状态上乘</t>
  </si>
  <si>
    <t>Antique_Tags_80000_80001_1</t>
  </si>
  <si>
    <t>平滑凹陷，自然磨损</t>
  </si>
  <si>
    <t>Antique_Tags_80000_80001_2</t>
  </si>
  <si>
    <t>局部磨损，结构完整</t>
  </si>
  <si>
    <t>Antique_Tags_80000_80001_3</t>
  </si>
  <si>
    <t>裂痕深浅不一，影响美观</t>
  </si>
  <si>
    <t>Antique_Tags_80000_80001_4</t>
  </si>
  <si>
    <t>严重开裂，需专业维护</t>
  </si>
  <si>
    <t>Antique_Tags_80000_80002_0</t>
  </si>
  <si>
    <t>Antique_Tags_80000_80002_1</t>
  </si>
  <si>
    <t>御赐金文</t>
  </si>
  <si>
    <t>Antique_Tags_80000_80002_2</t>
  </si>
  <si>
    <t>Antique_Tags_80000_80002_3</t>
  </si>
  <si>
    <t>花鸟纹</t>
  </si>
  <si>
    <t>Antique_Tags_80000_80002_4</t>
  </si>
  <si>
    <t>Antique_Tags_80000_80003_0</t>
  </si>
  <si>
    <t>完美旧藏</t>
  </si>
  <si>
    <t>Antique_Tags_80000_80003_1</t>
  </si>
  <si>
    <t>精良维护</t>
  </si>
  <si>
    <t>Antique_Tags_80000_80003_2</t>
  </si>
  <si>
    <t>正常使用</t>
  </si>
  <si>
    <t>Antique_Tags_80000_80003_3</t>
  </si>
  <si>
    <t>保养不当</t>
  </si>
  <si>
    <t>Antique_Tags_80000_80003_4</t>
  </si>
  <si>
    <t>严重破损</t>
  </si>
  <si>
    <t>Antique_Tags_80001_80000_0</t>
  </si>
  <si>
    <t>Antique_Tags_80001_80000_1</t>
  </si>
  <si>
    <t>Antique_Tags_80001_80000_2</t>
  </si>
  <si>
    <t>Antique_Tags_80001_80000_3</t>
  </si>
  <si>
    <t>Antique_Tags_80001_80000_4</t>
  </si>
  <si>
    <t>Antique_Tags_80001_80001_0</t>
  </si>
  <si>
    <t>Antique_Tags_80001_80001_1</t>
  </si>
  <si>
    <t>Antique_Tags_80001_80001_2</t>
  </si>
  <si>
    <t>Antique_Tags_80001_80001_3</t>
  </si>
  <si>
    <t>Antique_Tags_80001_80001_4</t>
  </si>
  <si>
    <t>Antique_Tags_80001_80002_0</t>
  </si>
  <si>
    <t>Antique_Tags_80001_80002_1</t>
  </si>
  <si>
    <t>太师椅</t>
  </si>
  <si>
    <t>Antique_Tags_80001_80002_2</t>
  </si>
  <si>
    <t>官帽椅</t>
  </si>
  <si>
    <t>Antique_Tags_80001_80002_3</t>
  </si>
  <si>
    <t>蝙蝠纹</t>
  </si>
  <si>
    <t>Antique_Tags_80001_80002_4</t>
  </si>
  <si>
    <t>Antique_Tags_80001_80003_0</t>
  </si>
  <si>
    <t>Antique_Tags_80001_80003_1</t>
  </si>
  <si>
    <t>Antique_Tags_80001_80003_2</t>
  </si>
  <si>
    <t>Antique_Tags_80001_80003_3</t>
  </si>
  <si>
    <t>Antique_Tags_80001_80003_4</t>
  </si>
  <si>
    <t>Antique_Tags_80002_80000_0</t>
  </si>
  <si>
    <t>Antique_Tags_80002_80000_1</t>
  </si>
  <si>
    <t>Antique_Tags_80002_80000_2</t>
  </si>
  <si>
    <t>Antique_Tags_80002_80000_3</t>
  </si>
  <si>
    <t>Antique_Tags_80002_80000_4</t>
  </si>
  <si>
    <t>Antique_Tags_80002_80001_0</t>
  </si>
  <si>
    <t>Antique_Tags_80002_80001_1</t>
  </si>
  <si>
    <t>Antique_Tags_80002_80001_2</t>
  </si>
  <si>
    <t>Antique_Tags_80002_80001_3</t>
  </si>
  <si>
    <t>Antique_Tags_80002_80001_4</t>
  </si>
  <si>
    <t>Antique_Tags_80002_80002_0</t>
  </si>
  <si>
    <t>Antique_Tags_80002_80002_1</t>
  </si>
  <si>
    <t>Antique_Tags_80002_80002_2</t>
  </si>
  <si>
    <t>学士椅</t>
  </si>
  <si>
    <t>Antique_Tags_80002_80002_3</t>
  </si>
  <si>
    <t>云石纹</t>
  </si>
  <si>
    <t>Antique_Tags_80002_80002_4</t>
  </si>
  <si>
    <t>海棠纹</t>
  </si>
  <si>
    <t>Antique_Tags_80002_80003_0</t>
  </si>
  <si>
    <t>Antique_Tags_80002_80003_1</t>
  </si>
  <si>
    <t>Antique_Tags_80002_80003_2</t>
  </si>
  <si>
    <t>Antique_Tags_80002_80003_3</t>
  </si>
  <si>
    <t>Antique_Tags_80002_80003_4</t>
  </si>
  <si>
    <t>Antique_Tags_90000_90000_0</t>
  </si>
  <si>
    <t>龙纹架</t>
  </si>
  <si>
    <t>Antique_Tags_90000_90000_1</t>
  </si>
  <si>
    <t>犀牛望月架</t>
  </si>
  <si>
    <t>Antique_Tags_90000_90000_2</t>
  </si>
  <si>
    <t>珊瑚架</t>
  </si>
  <si>
    <t>Antique_Tags_90000_90000_3</t>
  </si>
  <si>
    <t>普通木架</t>
  </si>
  <si>
    <t>Antique_Tags_90000_90000_4</t>
  </si>
  <si>
    <t>Antique_Tags_90000_90001_0</t>
  </si>
  <si>
    <t>镜背翠绿莹润，无锈蚀</t>
  </si>
  <si>
    <t>Antique_Tags_90000_90001_1</t>
  </si>
  <si>
    <t>无害锈，不影响美观</t>
  </si>
  <si>
    <t>Antique_Tags_90000_90001_2</t>
  </si>
  <si>
    <t>局部锈点，未伤及纹饰</t>
  </si>
  <si>
    <t>Antique_Tags_90000_90001_3</t>
  </si>
  <si>
    <t>锈蚀深入胎骨，影响纹饰</t>
  </si>
  <si>
    <t>Antique_Tags_90000_90001_4</t>
  </si>
  <si>
    <t>腐蚀严重，修复难度大</t>
  </si>
  <si>
    <t>Antique_Tags_90000_90002_0</t>
  </si>
  <si>
    <t>龙凤纹饰</t>
  </si>
  <si>
    <t>Antique_Tags_90000_90002_1</t>
  </si>
  <si>
    <t>鎏金纹饰</t>
  </si>
  <si>
    <t>Antique_Tags_90000_90002_2</t>
  </si>
  <si>
    <t>八卦纹饰</t>
  </si>
  <si>
    <t>Antique_Tags_90000_90002_3</t>
  </si>
  <si>
    <t>花鸟纹饰</t>
  </si>
  <si>
    <t>Antique_Tags_90000_90002_4</t>
  </si>
  <si>
    <t>连弧纹饰</t>
  </si>
  <si>
    <t>Antique_Tags_90000_90003_0</t>
  </si>
  <si>
    <t>清越悠长</t>
  </si>
  <si>
    <t>Antique_Tags_90000_90003_1</t>
  </si>
  <si>
    <t>清脆响亮</t>
  </si>
  <si>
    <t>Antique_Tags_90000_90003_2</t>
  </si>
  <si>
    <t>沉闷浑厚</t>
  </si>
  <si>
    <t>Antique_Tags_90000_90003_3</t>
  </si>
  <si>
    <t>沙哑刺耳</t>
  </si>
  <si>
    <t>Antique_Tags_90000_90003_4</t>
  </si>
  <si>
    <t>暗哑无声</t>
  </si>
  <si>
    <t>Antique_Tags_100000_100000_0</t>
  </si>
  <si>
    <t>胎骨坚实，无磨损痕迹</t>
  </si>
  <si>
    <t>Antique_Tags_100000_100000_1</t>
  </si>
  <si>
    <t>微小缺口，未伤及主体</t>
  </si>
  <si>
    <t>Antique_Tags_100000_100000_2</t>
  </si>
  <si>
    <t>长期使用存在明显磨损</t>
  </si>
  <si>
    <t>Antique_Tags_100000_100000_3</t>
  </si>
  <si>
    <t>圈足残缺，影响器物稳定性</t>
  </si>
  <si>
    <t>Antique_Tags_100000_100000_4</t>
  </si>
  <si>
    <t>底足崩裂，艺术与市场价值大损</t>
  </si>
  <si>
    <t>Antique_Tags_100000_100001_0</t>
  </si>
  <si>
    <t>规整如初，保存完美。</t>
  </si>
  <si>
    <t>Antique_Tags_100000_100001_1</t>
  </si>
  <si>
    <t>自然磨损失光，胎体未伤</t>
  </si>
  <si>
    <t>Antique_Tags_100000_100001_2</t>
  </si>
  <si>
    <t>有细微毛口或划痕</t>
  </si>
  <si>
    <t>Antique_Tags_100000_100001_3</t>
  </si>
  <si>
    <t>较大缺口，伤及器形</t>
  </si>
  <si>
    <t>Antique_Tags_100000_100001_4</t>
  </si>
  <si>
    <t>严重变形，价值大打折扣</t>
  </si>
  <si>
    <t>Antique_Tags_100000_100002_0</t>
  </si>
  <si>
    <t>Antique_Tags_100000_100002_1</t>
  </si>
  <si>
    <t>Antique_Tags_100000_100002_2</t>
  </si>
  <si>
    <t>葡萄纹</t>
  </si>
  <si>
    <t>Antique_Tags_100000_100002_3</t>
  </si>
  <si>
    <t xml:space="preserve">飞鸟纹 </t>
  </si>
  <si>
    <t>Antique_Tags_100000_100002_4</t>
  </si>
  <si>
    <t>Antique_Tags_100000_100003_0</t>
  </si>
  <si>
    <t>御制极品</t>
  </si>
  <si>
    <t>Antique_Tags_100000_100003_1</t>
  </si>
  <si>
    <t>名家珍品</t>
  </si>
  <si>
    <t>Antique_Tags_100000_100003_2</t>
  </si>
  <si>
    <t>精工上品</t>
  </si>
  <si>
    <t>Antique_Tags_100000_100003_3</t>
  </si>
  <si>
    <t>坊造普品</t>
  </si>
  <si>
    <t>Antique_Tags_100000_100003_4</t>
  </si>
  <si>
    <t>粗简常品</t>
  </si>
  <si>
    <t>Antique_Tags_100001_100000_0</t>
  </si>
  <si>
    <t>范线自然，无腐蚀</t>
  </si>
  <si>
    <t>Antique_Tags_100001_100000_1</t>
  </si>
  <si>
    <t>局部锈迹，小片分布</t>
  </si>
  <si>
    <t>Antique_Tags_100001_100000_2</t>
  </si>
  <si>
    <t>锈层堆积较厚</t>
  </si>
  <si>
    <t>Antique_Tags_100001_100000_3</t>
  </si>
  <si>
    <t>严重锈蚀，部分缺失</t>
  </si>
  <si>
    <t>Antique_Tags_100001_100000_4</t>
  </si>
  <si>
    <t>腐蚀孔洞，胎骨糟朽</t>
  </si>
  <si>
    <t>Antique_Tags_100001_100001_0</t>
  </si>
  <si>
    <t>原始铸造形态保存极佳</t>
  </si>
  <si>
    <t>Antique_Tags_100001_100001_1</t>
  </si>
  <si>
    <t>口柱出现锈蚀，质感略失平整</t>
  </si>
  <si>
    <t>Antique_Tags_100001_100001_2</t>
  </si>
  <si>
    <t>柱身形成较厚层状锈</t>
  </si>
  <si>
    <t>Antique_Tags_100001_100001_3</t>
  </si>
  <si>
    <t>柱体严重扭曲变形</t>
  </si>
  <si>
    <t>Antique_Tags_100001_100001_4</t>
  </si>
  <si>
    <t>柱头大部缺失，难以辨识原貌</t>
  </si>
  <si>
    <t>Antique_Tags_100001_100002_0</t>
  </si>
  <si>
    <t>Antique_Tags_100001_100002_1</t>
  </si>
  <si>
    <t>Antique_Tags_100001_100002_2</t>
  </si>
  <si>
    <t>符文纹</t>
  </si>
  <si>
    <t>Antique_Tags_100001_100002_3</t>
  </si>
  <si>
    <t xml:space="preserve">古文纹 </t>
  </si>
  <si>
    <t>Antique_Tags_100001_100002_4</t>
  </si>
  <si>
    <t>符号纹</t>
  </si>
  <si>
    <t>Antique_Tags_100001_100003_0</t>
  </si>
  <si>
    <t>Antique_Tags_100001_100003_1</t>
  </si>
  <si>
    <t>Antique_Tags_100001_100003_2</t>
  </si>
  <si>
    <t>Antique_Tags_100001_100003_3</t>
  </si>
  <si>
    <t>Antique_Tags_100001_100003_4</t>
  </si>
  <si>
    <t>Antique_Tags_110000_110000_0</t>
  </si>
  <si>
    <t>无损伤，状态极佳</t>
  </si>
  <si>
    <t>Antique_Tags_110000_110000_1</t>
  </si>
  <si>
    <t>均匀且自然的磨损痕</t>
  </si>
  <si>
    <t>Antique_Tags_110000_110000_2</t>
  </si>
  <si>
    <t>轻微磨蚀，未伤及胎骨</t>
  </si>
  <si>
    <t>Antique_Tags_110000_110000_3</t>
  </si>
  <si>
    <t>严重开裂，结构已受损</t>
  </si>
  <si>
    <t>Antique_Tags_110000_110000_4</t>
  </si>
  <si>
    <t>变形严重，价值大打折扣</t>
  </si>
  <si>
    <t>Antique_Tags_110000_110001_0</t>
  </si>
  <si>
    <t>平直规整，无任何磕碰</t>
  </si>
  <si>
    <t>Antique_Tags_110000_110001_1</t>
  </si>
  <si>
    <t>小磕碰，未造成结构开裂</t>
  </si>
  <si>
    <t>Antique_Tags_110000_110001_2</t>
  </si>
  <si>
    <t>有轻微缺损或微小变形</t>
  </si>
  <si>
    <t>Antique_Tags_110000_110001_3</t>
  </si>
  <si>
    <t>明显缺肉，器形受损</t>
  </si>
  <si>
    <t>Antique_Tags_110000_110001_4</t>
  </si>
  <si>
    <t>大面积缺失，近乎毁坏</t>
  </si>
  <si>
    <t>Antique_Tags_110000_110002_0</t>
  </si>
  <si>
    <t>龙虎纹</t>
  </si>
  <si>
    <t>Antique_Tags_110000_110002_1</t>
  </si>
  <si>
    <t>四羊纹</t>
  </si>
  <si>
    <t>Antique_Tags_110000_110002_2</t>
  </si>
  <si>
    <t>兽面纹</t>
  </si>
  <si>
    <t>Antique_Tags_110000_110002_3</t>
  </si>
  <si>
    <t>Antique_Tags_110000_110002_4</t>
  </si>
  <si>
    <t>古文纹</t>
  </si>
  <si>
    <t>Antique_Tags_110000_110003_0</t>
  </si>
  <si>
    <t>锈色斑斓，宝光莹润</t>
  </si>
  <si>
    <t>Antique_Tags_110000_110003_1</t>
  </si>
  <si>
    <t>亮丽清雅，锈层坚实</t>
  </si>
  <si>
    <t>Antique_Tags_110000_110003_2</t>
  </si>
  <si>
    <t>锈层均匀，沉着自然</t>
  </si>
  <si>
    <t>Antique_Tags_110000_110003_3</t>
  </si>
  <si>
    <t>光泽晦暗不均，脱皮现象</t>
  </si>
  <si>
    <t>Antique_Tags_110000_110003_4</t>
  </si>
  <si>
    <t>完全失光，毫无润泽感</t>
  </si>
  <si>
    <t>Antique_Sale_True_1</t>
  </si>
  <si>
    <t>这件开门！我陈明鉴收了！</t>
  </si>
  <si>
    <t>Antique_Sale_True_2</t>
  </si>
  <si>
    <t>南帮北客都识货！这物件我留了！</t>
  </si>
  <si>
    <t>Antique_Sale_True_3</t>
  </si>
  <si>
    <t>皮色入骨的真东西！银票您收好！</t>
  </si>
  <si>
    <t>Antique_Sale_False_1</t>
  </si>
  <si>
    <t>这仿的……当个摆件儿收了吧。</t>
  </si>
  <si>
    <t>Antique_Sale_False_2</t>
  </si>
  <si>
    <t>高仿当低仿走！这点儿当给您回个本！</t>
  </si>
  <si>
    <t>Antique_Sale_False_3</t>
  </si>
  <si>
    <t>冲您面子，仿品我也收了！</t>
  </si>
  <si>
    <t>Antique_Sale_UnFinish_1</t>
  </si>
  <si>
    <t>这宝贝，我留下来仔细瞧瞧！</t>
  </si>
  <si>
    <t>Shop_Type_10</t>
  </si>
  <si>
    <t>金锭</t>
  </si>
  <si>
    <t>Shop_Type_12</t>
  </si>
  <si>
    <t>道具</t>
  </si>
  <si>
    <t>Shop_Type_13</t>
  </si>
  <si>
    <t>宠物水晶</t>
  </si>
  <si>
    <t>Shop_Type_14</t>
  </si>
  <si>
    <t>宠物</t>
  </si>
  <si>
    <t>Shop_Type_15</t>
  </si>
  <si>
    <t>外观</t>
  </si>
  <si>
    <t>Shop_Type_16_1</t>
  </si>
  <si>
    <t>金币</t>
    <phoneticPr fontId="2" type="noConversion"/>
  </si>
  <si>
    <t>Shop_Type_16_2</t>
  </si>
  <si>
    <t>玉石碎片</t>
    <phoneticPr fontId="2" type="noConversion"/>
  </si>
  <si>
    <t>Shop_Type_16_3</t>
  </si>
  <si>
    <t>装备碎片</t>
    <phoneticPr fontId="2" type="noConversion"/>
  </si>
  <si>
    <t>Shop_Type_16_4</t>
  </si>
  <si>
    <t>打造材料</t>
    <phoneticPr fontId="2" type="noConversion"/>
  </si>
  <si>
    <t>Shop_Type_17_1</t>
  </si>
  <si>
    <t>翅膀</t>
    <phoneticPr fontId="2" type="noConversion"/>
  </si>
  <si>
    <t>Shop_Type_17_2</t>
  </si>
  <si>
    <t>套装</t>
    <phoneticPr fontId="2" type="noConversion"/>
  </si>
  <si>
    <t>Shop_Type_17_3</t>
  </si>
  <si>
    <t>技能皮肤</t>
    <phoneticPr fontId="2" type="noConversion"/>
  </si>
  <si>
    <t>Mission_Chapter_Name_1</t>
  </si>
  <si>
    <t>荒室诡影</t>
  </si>
  <si>
    <t>Mission_Chapter_Name_2</t>
  </si>
  <si>
    <t>遗忘之壑</t>
  </si>
  <si>
    <t>Mission_Chapter_Name_3</t>
  </si>
  <si>
    <t>幻瞳古城</t>
  </si>
  <si>
    <t>Mission_Chapter_Name_4</t>
  </si>
  <si>
    <t>盘山诡穴</t>
  </si>
  <si>
    <t>Mission_Chapter_Name_5</t>
  </si>
  <si>
    <t>虫瘴秘谷</t>
  </si>
  <si>
    <t>Mission_Chapter_Name_6</t>
  </si>
  <si>
    <t>万山之巅</t>
  </si>
  <si>
    <t>Mission_Chapter_Name_7</t>
  </si>
  <si>
    <t>禁地迷踪</t>
  </si>
  <si>
    <t>Mission_Chapter_Name_8</t>
  </si>
  <si>
    <t>无尽海渊</t>
  </si>
  <si>
    <t>Mission_Chapter_Name_9</t>
  </si>
  <si>
    <t>道山古迹</t>
  </si>
  <si>
    <t>Mission_Chapter_Name_10</t>
  </si>
  <si>
    <t>悬棺鬼岭</t>
  </si>
  <si>
    <t>Mission_Chapter_Name_11</t>
  </si>
  <si>
    <t>混沌领域</t>
  </si>
  <si>
    <t>Attribute_Type_Name_1</t>
  </si>
  <si>
    <t>基础属性</t>
    <phoneticPr fontId="2" type="noConversion"/>
  </si>
  <si>
    <t>Attribute_Type_Name_2</t>
    <phoneticPr fontId="2" type="noConversion"/>
  </si>
  <si>
    <t>攻击属性</t>
    <phoneticPr fontId="2" type="noConversion"/>
  </si>
  <si>
    <t>Attribute_Type_Name_3</t>
    <phoneticPr fontId="2" type="noConversion"/>
  </si>
  <si>
    <t>减伤属性</t>
    <phoneticPr fontId="2" type="noConversion"/>
  </si>
  <si>
    <t>Attribute_Type_Name_4</t>
  </si>
  <si>
    <t>特殊属性</t>
    <phoneticPr fontId="2" type="noConversion"/>
  </si>
  <si>
    <t>Order_Type_Name_1</t>
  </si>
  <si>
    <t>普通订单</t>
  </si>
  <si>
    <t>Order_Type_Name_2</t>
  </si>
  <si>
    <t>稀有订单</t>
  </si>
  <si>
    <t>Order_Type_Name_3</t>
  </si>
  <si>
    <t>史诗订单</t>
  </si>
  <si>
    <t>Order_Type_Name_4</t>
  </si>
  <si>
    <t>传奇订单</t>
  </si>
  <si>
    <t>Order_Type_Name_5</t>
  </si>
  <si>
    <t>远古订单</t>
  </si>
  <si>
    <t>Order_Npc_Bubble_1</t>
  </si>
  <si>
    <t>刚来的单子，你看看怎么样？</t>
  </si>
  <si>
    <t>Order_Npc_Bubble_2</t>
  </si>
  <si>
    <t>这订单不错，报酬很丰厚！</t>
  </si>
  <si>
    <t>Order_Npc_Bubble_3</t>
  </si>
  <si>
    <t>这批货你看看有没有，有个大买家。</t>
  </si>
  <si>
    <t>Order_Npc_Special_Bubble_1</t>
    <phoneticPr fontId="2" type="noConversion"/>
  </si>
  <si>
    <t>有张单子挺特别，你看看能不能完成。</t>
  </si>
  <si>
    <t>Order_Npc_Special_Bubble_2</t>
    <phoneticPr fontId="2" type="noConversion"/>
  </si>
  <si>
    <t>有个棘手的订单，你给瞧瞧？</t>
  </si>
  <si>
    <t>Order_Npc_Special_Bubble_3</t>
  </si>
  <si>
    <t>来个加急单，帮忙想想办法搞定它。</t>
  </si>
  <si>
    <t>Order_Npc_Special_Bubble_4</t>
  </si>
  <si>
    <t>有个老客户来了个大单，指定给你办！</t>
  </si>
  <si>
    <t>Battle_Skill_Tip_82000</t>
  </si>
  <si>
    <t>&lt;color=#89dcf5&gt;移速、攻速提升&lt;/color&gt;</t>
  </si>
  <si>
    <t>Battle_Skill_Tip_82001</t>
  </si>
  <si>
    <t>&lt;color=#f7f2e9&gt;全元素减伤及上限提升&lt;/color&gt;</t>
  </si>
  <si>
    <t>Battle_Skill_Tip_82002</t>
  </si>
  <si>
    <t>&lt;color=#ff5252&gt;伤害加成提升&lt;/color&gt;</t>
  </si>
  <si>
    <t>Battle_Skill_Tip_82003</t>
  </si>
  <si>
    <t>&lt;color=#eea947&gt;持续落下闪电&lt;/color&gt;</t>
  </si>
  <si>
    <t>Battle_Skill_Tip_82004</t>
    <phoneticPr fontId="2" type="noConversion"/>
  </si>
  <si>
    <t>&lt;color=#eea947&gt;最大生命值、技能范围提升&lt;/color&gt;</t>
  </si>
  <si>
    <t>Season_Inherit_Rule</t>
  </si>
  <si>
    <t>赛季传承说明-语言表中修改</t>
  </si>
  <si>
    <t>System_Help_23</t>
  </si>
  <si>
    <t>##符文刻印规则</t>
  </si>
  <si>
    <t>System_Help_23_1</t>
  </si>
  <si>
    <t>##符文刻印幸运值规则</t>
  </si>
  <si>
    <t>System_Help_24</t>
  </si>
  <si>
    <t>##大祭坛#1.大祭坛内，有多份奖励悬浮在鬼洞上方，每次消耗魔眼可以从中随机抽取一份奖励。#2.抽奖一定次数后必定获得传奇宠物。</t>
  </si>
  <si>
    <t>System_Help_26</t>
  </si>
  <si>
    <t>##神品轮盘#1.神品轮盘上有10份奖励，每次启动，从中随机并且不重复的获取1份奖励。#2.每次启动轮盘需要消耗一定数量的密钥，每次消耗的密钥数量逐渐增加。#3.神品轮盘上的翅膀是终极大奖，每次抽中翅膀后，神品轮盘的奖励和消耗重置。直到抽取的翅膀满级，神品轮盘则不再重置。</t>
  </si>
  <si>
    <t>System_Help_32</t>
  </si>
  <si>
    <t>##永霜魔塔玩法#1.永霜魔塔开启期间，可以通过挑战基础关卡获得秘石及挑战券。#2.秘石用于强化魔塔内的秘术，提升自身能力。#3.挑战券用于首领挑战，战胜后可以获得独特奖励以及丰厚的秘石。#4.基础关卡存在开启限制，仅在指定天数时会开启。每个关卡存在不同的关卡机制。#5.挑战基础关卡会消耗疲劳，没有疲劳值无法获得任何奖励。#6.首领挑战时，玩家拥有6次挑战次数，挑战成功会获得奖励并清空挑战次数。挑战失败会扣除挑战次数直到挑战次数为0.</t>
  </si>
  <si>
    <t>System_Help_32_1</t>
  </si>
  <si>
    <t>##魔塔秘术玩法#1.在魔塔挑战中获得的秘石可以用于修炼魔塔秘术。#2.不同类型的秘石对应不同类型的秘术。#3.秘术带来的加成值会作用于所有战斗场景。#4.全部秘术总等级达到指定等级后，会解锁秘术技能。#5.在秘术技能内可以学习其他职业对应阶级的被动技能。</t>
  </si>
  <si>
    <t>System_Help_32_2</t>
  </si>
  <si>
    <t xml:space="preserve">    在昆仑山极深处，有一座可以通往幽冥的永霜魔塔。塔中凝聚着万古不化的寒意，而这股寒意的核心，便是魔塔中那具神秘的冰晶女王。
    这位最初的冰晶女王，其身躯已与玄冰融为一体，通体剔透，宛若月光凝铸。最为神异的是她体内流转的脉络——无数细如发丝的冰晶纤维，正散发着极寒的微光，如同活物般缓缓搏动，将致命的寒意输送到魔塔的每一个角落。
    这冰脉的每一次脉动，都让封印在四周冰壁中的妖虫更加凝固一分。它维系着魔塔脆弱的平衡，也冻结着时间本身。任何一丝外来的热量，都可能惊扰这冰核的韵律，届时，沉睡的死亡将会苏醒，将一切拉入永恒的寒冬。</t>
  </si>
  <si>
    <t>System_Help_34</t>
    <phoneticPr fontId="2" type="noConversion"/>
  </si>
  <si>
    <t>##组队规则#1.组队模式下只有队长可以选择要挑战的关卡。#2.组队模式下，当通关高于自身已经挑战的关卡时，会自动解锁至该关卡进度。#3.组队战斗内怪物的血量会增加，且战斗内禁止复活。#4.组队战斗内物品掉落独立判断，且不需要主动拾取，会自动进入倒斗袋内。#5.当疲劳值不足或离线时会自动退出队伍。</t>
  </si>
  <si>
    <t>System_Help_35</t>
  </si>
  <si>
    <t>##十方阵#镇压邪物的阵法，收集十方镇物可激活阵法效果</t>
  </si>
  <si>
    <t>System_Help_38</t>
  </si>
  <si>
    <t>##交易行规则#1.交易行是玩家之间进行交易的系统，可以在交易行内上架、购买部分游戏物品。#2.上架的物品会自动添加到交易格内，如果交易各个服务器之间交易行互通格生效，则其他玩家可以查询到交易格内的道具。#3.交易格的数量可以扩充，每个赛季会重置交易格数量。#4.在交易行内出售道具，在出售成功时会收取税款，初始税率为20%。#5.在收取税款时，如果本次不满足收取数量，会累计到下次交易，直到满足条件。#6.各个服务器之间交易行互通#7.同区服的不同角色共享交易行</t>
  </si>
  <si>
    <t>System_Help_1002</t>
  </si>
  <si>
    <t>##开荒竞速规则#1.活动开启后，玩家需要在限定时间内尽可能多地通关关卡。#2.通关关卡相同的情况下以通关关卡的时间节点进行排序，通关越早的排名越靠前。#3.活动结束后，排行奖励将通过邮件发放。</t>
  </si>
  <si>
    <t>System_Help_2010</t>
    <phoneticPr fontId="2" type="noConversion"/>
  </si>
  <si>
    <t>##青铜门玩法#1.青铜门共有25道门，挑战成功后自动解锁下一道门，难度逐渐提升。#2.挑战成功即可获得青铜密钥，可在秘藏中兑换道具。</t>
    <phoneticPr fontId="2" type="noConversion"/>
  </si>
  <si>
    <t>System_Help_2010_1</t>
    <phoneticPr fontId="2" type="noConversion"/>
  </si>
  <si>
    <t>##青铜门排行榜#1.排行榜按照玩家通关门数进行排行，通关门数相同时，按照玩家通关时间进行排行。#2.每日达到青铜门魁首的玩家可在次日解锁青铜门专属称号，限时1天。#3.活动结束后，最终的青铜门魁首将获得永久的青铜门专属称号。</t>
  </si>
  <si>
    <t>Adventure_Type_Desc_1</t>
  </si>
  <si>
    <t>2倍掉落</t>
  </si>
  <si>
    <t>Adventure_Type_Desc_2</t>
  </si>
  <si>
    <t>3倍掉落</t>
    <phoneticPr fontId="2" type="noConversion"/>
  </si>
  <si>
    <t>Adventure_Type_Desc_3</t>
  </si>
  <si>
    <t>5倍掉落</t>
    <phoneticPr fontId="2" type="noConversion"/>
  </si>
  <si>
    <t>Adventure_Type_Desc_4</t>
  </si>
  <si>
    <t>极乐净土</t>
  </si>
  <si>
    <t>Adventure_Type_Desc_5</t>
  </si>
  <si>
    <t>钱币密室</t>
    <phoneticPr fontId="2" type="noConversion"/>
  </si>
  <si>
    <t>Adventure_Type_Desc_6</t>
  </si>
  <si>
    <t>玉石密室</t>
    <phoneticPr fontId="2" type="noConversion"/>
  </si>
  <si>
    <t>Adventure_Type_Desc_7</t>
  </si>
  <si>
    <t>符文密室</t>
    <phoneticPr fontId="2" type="noConversion"/>
  </si>
  <si>
    <t>Adventure_Type_Desc_8</t>
  </si>
  <si>
    <t>综合密室</t>
    <phoneticPr fontId="2" type="noConversion"/>
  </si>
  <si>
    <t>Adventure_Type_Desc_9</t>
  </si>
  <si>
    <t>宝箱密室</t>
    <phoneticPr fontId="2" type="noConversion"/>
  </si>
  <si>
    <t>Adventure_Type_Desc_10</t>
  </si>
  <si>
    <t>无间之地</t>
  </si>
  <si>
    <t>Adventure_Type_Tip_1</t>
  </si>
  <si>
    <t>请在限时内通过关卡</t>
  </si>
  <si>
    <t>Adventure_Type_Tip_2</t>
  </si>
  <si>
    <t>Adventure_Type_Tip_3</t>
  </si>
  <si>
    <t>Adventure_Type_Tip_4</t>
  </si>
  <si>
    <t>Adventure_Type_Tip_5</t>
  </si>
  <si>
    <t>请在限时内击败怪物</t>
  </si>
  <si>
    <t>Adventure_Type_Tip_6</t>
  </si>
  <si>
    <t>Adventure_Type_Tip_7</t>
    <phoneticPr fontId="2" type="noConversion"/>
  </si>
  <si>
    <t>Adventure_Type_Tip_8</t>
  </si>
  <si>
    <t>请在限时内击败足够多的怪物</t>
  </si>
  <si>
    <t>Adventure_Type_Tip_9</t>
  </si>
  <si>
    <t>请在限时内开启足够多的宝箱</t>
  </si>
  <si>
    <t>Adventure_Type_Tip_10</t>
  </si>
  <si>
    <t>请击败所有波次的怪物</t>
  </si>
  <si>
    <t>Skin_Name_Suit_1001</t>
  </si>
  <si>
    <t>「摸金」黑金大帅</t>
  </si>
  <si>
    <t>Skin_Name_Suit_2001</t>
  </si>
  <si>
    <t>「寻龙」出山天师</t>
  </si>
  <si>
    <t>Skin_Name_Suit_1002</t>
  </si>
  <si>
    <t>「摸金」海盗船长</t>
  </si>
  <si>
    <t>Skin_Name_Suit_2002</t>
  </si>
  <si>
    <t>「寻龙」魔术师</t>
  </si>
  <si>
    <t>Skin_Name_Suit_1003</t>
  </si>
  <si>
    <t>「摸金」不良帅</t>
  </si>
  <si>
    <t>Skin_Name_Suit_2003</t>
  </si>
  <si>
    <t>「寻龙」僵尸道长</t>
  </si>
  <si>
    <t>Skin_Name_Suit_1004</t>
  </si>
  <si>
    <t>「摸金」冰封战神</t>
  </si>
  <si>
    <t>Skin_Name_Suit_2004</t>
  </si>
  <si>
    <t>「寻龙」雪域道尊</t>
  </si>
  <si>
    <t>Demon_Tower_Tower_Rule_1</t>
  </si>
  <si>
    <t>抵达雪山脚下！先安营扎寨，休整一下再前进吧。
&lt;color=#62c37b&gt;关卡提示：迅速击败所有前来冲击的狼群，保卫营地安全！&lt;/color&gt;</t>
  </si>
  <si>
    <t>Demon_Tower_Tower_Rule_2</t>
  </si>
  <si>
    <t>寻塔之路寒风刺骨，但是也不能阻止我们的脚步。
&lt;color=#62c37b&gt;关卡提示：探险中会受到风雪影响降低移动速度，寒冷值过高时找到火堆取暖可以解冻哦！&lt;/color&gt;</t>
  </si>
  <si>
    <t>Demon_Tower_Tower_Rule_3</t>
  </si>
  <si>
    <t>魔塔的秘密就在眼前，入塔解开它的神秘面纱吧。
&lt;color=#62c37b&gt;关卡提示：魔塔被怪物的触手入侵了，先把它们清理干净，怪物就会现身了！&lt;/color&gt;</t>
  </si>
  <si>
    <t>Demon_Tower_Boss_Desc_10056</t>
  </si>
  <si>
    <t>炽热的生命之火，融化了魔塔中的寸寸冰壁。冰晶女王已经苏醒，准备好面对她的愤怒吧！</t>
  </si>
  <si>
    <t>Demon_Tower_Boss_Desc_10060</t>
    <phoneticPr fontId="2" type="noConversion"/>
  </si>
  <si>
    <t>Stage_Task_Stage_0</t>
  </si>
  <si>
    <t>小白</t>
  </si>
  <si>
    <t>Stage_Task_Stage_1</t>
  </si>
  <si>
    <t>初学</t>
  </si>
  <si>
    <t>Stage_Task_Stage_2</t>
  </si>
  <si>
    <t>入门</t>
  </si>
  <si>
    <t>Stage_Task_Stage_3</t>
  </si>
  <si>
    <t>能手</t>
  </si>
  <si>
    <t>Stage_Task_Stage_4</t>
  </si>
  <si>
    <t>精英</t>
  </si>
  <si>
    <t>Stage_Task_Stage_5</t>
  </si>
  <si>
    <t>专家</t>
  </si>
  <si>
    <t>Stage_Task_Stage_6</t>
  </si>
  <si>
    <t>大师</t>
  </si>
  <si>
    <t>Equipment_SubType_Name_30</t>
  </si>
  <si>
    <t>胸甲(护盾)</t>
  </si>
  <si>
    <t>Equipment_SubType_Name_31</t>
  </si>
  <si>
    <t>胸甲(闪避)</t>
  </si>
  <si>
    <t>Equipment_SubType_Name_32</t>
  </si>
  <si>
    <t>胸甲(护甲)</t>
  </si>
  <si>
    <t>Equipment_SubType_Name_40</t>
  </si>
  <si>
    <t>头部(护盾)</t>
  </si>
  <si>
    <t>Equipment_SubType_Name_41</t>
  </si>
  <si>
    <t>头部(闪避)</t>
  </si>
  <si>
    <t>Equipment_SubType_Name_42</t>
  </si>
  <si>
    <t>头部(护甲)</t>
  </si>
  <si>
    <t>Equipment_SubType_Name_50</t>
  </si>
  <si>
    <t>手套(护盾)</t>
  </si>
  <si>
    <t>Equipment_SubType_Name_51</t>
  </si>
  <si>
    <t>手套(闪避)</t>
  </si>
  <si>
    <t>Equipment_SubType_Name_52</t>
  </si>
  <si>
    <t>手套(护甲)</t>
  </si>
  <si>
    <t>Equipment_SubType_Name_60</t>
  </si>
  <si>
    <t>鞋子(护盾)</t>
  </si>
  <si>
    <t>Equipment_SubType_Name_61</t>
  </si>
  <si>
    <t>鞋子(闪避)</t>
  </si>
  <si>
    <t>Equipment_SubType_Name_62</t>
  </si>
  <si>
    <t>鞋子(护甲)</t>
  </si>
  <si>
    <t>Equipment_SubType_Name_70</t>
  </si>
  <si>
    <t>腰带(格挡)</t>
  </si>
  <si>
    <t>Equipment_SubType_Name_71</t>
  </si>
  <si>
    <t>腰带(生命)</t>
  </si>
  <si>
    <t>Equipment_SubType_Name_72</t>
  </si>
  <si>
    <t>腰带(能量)</t>
  </si>
  <si>
    <t>Equipment_SubType_Name_80</t>
  </si>
  <si>
    <t>戒指(物理)</t>
  </si>
  <si>
    <t>Equipment_SubType_Name_81</t>
  </si>
  <si>
    <t>戒指(火焰)</t>
  </si>
  <si>
    <t>Equipment_SubType_Name_82</t>
  </si>
  <si>
    <t>戒指(冰霜)</t>
  </si>
  <si>
    <t>Equipment_SubType_Name_83</t>
  </si>
  <si>
    <t>戒指(闪电)</t>
  </si>
  <si>
    <t>Equipment_SubType_Name_84</t>
  </si>
  <si>
    <t>戒指(毒素)</t>
  </si>
  <si>
    <t>Equipment_SubType_Name_90</t>
  </si>
  <si>
    <t>手镯(物理)</t>
  </si>
  <si>
    <t>Equipment_SubType_Name_91</t>
  </si>
  <si>
    <t>手镯(火焰)</t>
  </si>
  <si>
    <t>Equipment_SubType_Name_92</t>
  </si>
  <si>
    <t>手镯(冰霜)</t>
  </si>
  <si>
    <t>Equipment_SubType_Name_93</t>
  </si>
  <si>
    <t>手镯(闪电)</t>
  </si>
  <si>
    <t>Equipment_SubType_Name_94</t>
  </si>
  <si>
    <t>手镯(毒素)</t>
  </si>
  <si>
    <t>Equipment_SubType_Name_100</t>
  </si>
  <si>
    <t>护符(格挡)</t>
  </si>
  <si>
    <t>Equipment_SubType_Name_101</t>
  </si>
  <si>
    <t>护符(生命)</t>
  </si>
  <si>
    <t>Equipment_SubType_Name_102</t>
    <phoneticPr fontId="2" type="noConversion"/>
  </si>
  <si>
    <t>护符(能量)</t>
  </si>
  <si>
    <t>Equipment_Strengthen_Attr_1</t>
  </si>
  <si>
    <t>物理攻击</t>
    <phoneticPr fontId="2" type="noConversion"/>
  </si>
  <si>
    <t>Equipment_Strengthen_Attr_2</t>
    <phoneticPr fontId="2" type="noConversion"/>
  </si>
  <si>
    <t>Equipment_Strengthen_Attr_3</t>
  </si>
  <si>
    <t>生命</t>
    <phoneticPr fontId="2" type="noConversion"/>
  </si>
  <si>
    <t>Equipment_Strengthen_Attr_4</t>
  </si>
  <si>
    <t>Equipment_Strengthen_Attr_5</t>
  </si>
  <si>
    <t>Equipment_Strengthen_Attr_6</t>
  </si>
  <si>
    <t>Equipment_Strengthen_Attr_7</t>
  </si>
  <si>
    <t>防御属性</t>
    <phoneticPr fontId="2" type="noConversion"/>
  </si>
  <si>
    <t>Equipment_Strengthen_Attr_8</t>
  </si>
  <si>
    <t>防御属性</t>
  </si>
  <si>
    <t>Equipment_Strengthen_Attr_9</t>
  </si>
  <si>
    <t>Equipment_Strengthen_Attr_10</t>
  </si>
  <si>
    <t>Buff_View_Desc_1001</t>
    <phoneticPr fontId="2" type="noConversion"/>
  </si>
  <si>
    <t>受到致命伤害时，立刻恢复全部状态</t>
    <phoneticPr fontId="2" type="noConversion"/>
  </si>
  <si>
    <t>Buff_View_Desc_1002</t>
    <phoneticPr fontId="2" type="noConversion"/>
  </si>
  <si>
    <t>受到致命伤害时，进入短时间的无敌状态并恢复些许能量</t>
    <phoneticPr fontId="2" type="noConversion"/>
  </si>
  <si>
    <t>Buff_View_Desc_1003</t>
    <phoneticPr fontId="2" type="noConversion"/>
  </si>
  <si>
    <t>受到致命伤害时，进入短时间的无敌状态并恢复些许生命值</t>
    <phoneticPr fontId="2" type="noConversion"/>
  </si>
  <si>
    <t>Special_Attr_Desc_-99</t>
  </si>
  <si>
    <t>以玩家通关的最高关卡预估的闪避率</t>
  </si>
  <si>
    <t>Special_Attr_Desc_-98</t>
  </si>
  <si>
    <t>以玩家通关的最高关卡预估的护甲减伤</t>
  </si>
  <si>
    <t>Activity_Poster_Desc_1003</t>
  </si>
  <si>
    <t>踏霜而行，终抵山巅</t>
  </si>
  <si>
    <t>Activity_Poster_Desc_2010</t>
  </si>
  <si>
    <t>叩门试剑，以证巅峰</t>
  </si>
  <si>
    <t>Battle_Guide_3_1-1</t>
  </si>
  <si>
    <t>1.清除所有波次来袭怪物</t>
  </si>
  <si>
    <t>Battle_Guide_3_1-2</t>
  </si>
  <si>
    <t>2.战胜最后出现的狼王</t>
  </si>
  <si>
    <t>Battle_Guide_3_2-1</t>
  </si>
  <si>
    <t>1.关卡中会持续增加寒冷值，受到减速和冰冻，需要中途寻找火堆取暖</t>
  </si>
  <si>
    <t>Battle_Guide_3_2-2</t>
  </si>
  <si>
    <t>2.击败小怪一路前行，最终击败僵尸王</t>
  </si>
  <si>
    <t>Battle_Guide_3_3-1</t>
  </si>
  <si>
    <t>1.在关卡中找到并击败指定数量的触手怪</t>
  </si>
  <si>
    <t>Battle_Guide_3_3-2</t>
  </si>
  <si>
    <t>2.吸引雪弥勒出现并击败它</t>
  </si>
  <si>
    <t>Collection_Tag_1001</t>
  </si>
  <si>
    <t>技艺精湛</t>
  </si>
  <si>
    <t>Collection_Tag_1002</t>
  </si>
  <si>
    <t>巧夺天工</t>
  </si>
  <si>
    <t>Collection_Tag_1003</t>
  </si>
  <si>
    <t>匠心独运</t>
  </si>
  <si>
    <t>Collection_Tag_1004</t>
  </si>
  <si>
    <t>浑然天成</t>
  </si>
  <si>
    <t>Collection_Tag_1005</t>
  </si>
  <si>
    <t>神韵俱佳</t>
  </si>
  <si>
    <t>Collection_Tag_1006</t>
  </si>
  <si>
    <t>古意盎然</t>
  </si>
  <si>
    <t>Collection_Tag_1007</t>
  </si>
  <si>
    <t>炉火纯青</t>
  </si>
  <si>
    <t>Collection_Tag_1008</t>
  </si>
  <si>
    <t>精雕细琢</t>
  </si>
  <si>
    <t>Collection_Tag_1009</t>
  </si>
  <si>
    <t>气韵生动</t>
  </si>
  <si>
    <t>Collection_Tag_1010</t>
  </si>
  <si>
    <t>世间罕有</t>
  </si>
  <si>
    <t>Collection_Tag_2001</t>
  </si>
  <si>
    <t>粗制滥造</t>
  </si>
  <si>
    <t>Collection_Tag_2002</t>
  </si>
  <si>
    <t>拙劣仿制</t>
  </si>
  <si>
    <t>Collection_Tag_2003</t>
  </si>
  <si>
    <t>破绽百出</t>
  </si>
  <si>
    <t>Collection_Tag_2004</t>
  </si>
  <si>
    <t>不伦不类</t>
  </si>
  <si>
    <t>Collection_Tag_2005</t>
  </si>
  <si>
    <t>纹饰错乱</t>
  </si>
  <si>
    <t>Collection_Tag_2006</t>
  </si>
  <si>
    <t>画虎类犬</t>
  </si>
  <si>
    <t>Collection_Tag_2007</t>
  </si>
  <si>
    <t>形似神非</t>
  </si>
  <si>
    <t>Collection_Tag_2008</t>
  </si>
  <si>
    <t>刻意做旧</t>
  </si>
  <si>
    <t>Collection_Tag_2009</t>
  </si>
  <si>
    <t>一眼假货</t>
  </si>
  <si>
    <t>Collection_Tag_2010</t>
  </si>
  <si>
    <t>毫无古意</t>
  </si>
  <si>
    <t>Collection_Bubble_0</t>
  </si>
  <si>
    <t>东西拿来，我给你掌掌眼。</t>
  </si>
  <si>
    <t>Collection_Bubble_1</t>
  </si>
  <si>
    <t>好东西，难得一见。</t>
  </si>
  <si>
    <t>Collection_Bubble_2</t>
  </si>
  <si>
    <t>开门老货，错不了。</t>
  </si>
  <si>
    <t>Collection_Bubble_3</t>
  </si>
  <si>
    <t>这品相，真不赖。</t>
  </si>
  <si>
    <t>Collection_Bubble_4</t>
  </si>
  <si>
    <t>行里话叫“一眼货”。</t>
  </si>
  <si>
    <t>Collection_Bubble_5</t>
  </si>
  <si>
    <t>留好了，这收藏价值可真不错。</t>
  </si>
  <si>
    <t>Collection_Bubble_6</t>
  </si>
  <si>
    <t>这玩意儿，不太对劲。</t>
  </si>
  <si>
    <t>Collection_Bubble_7</t>
  </si>
  <si>
    <t>仿的，但仿得有点意思。</t>
  </si>
  <si>
    <t>Collection_Bubble_8</t>
  </si>
  <si>
    <t>新的，埋过土而已。</t>
  </si>
  <si>
    <t>Collection_Bubble_9</t>
  </si>
  <si>
    <t>不行，差那么点意思。</t>
  </si>
  <si>
    <t>Collection_Bubble_10</t>
  </si>
  <si>
    <t>拿回去吧，别丢人了。</t>
  </si>
  <si>
    <t>Collection_Player_Title_1</t>
  </si>
  <si>
    <t>寻脉人</t>
  </si>
  <si>
    <t>Collection_Player_Title_2</t>
  </si>
  <si>
    <t>望气生</t>
  </si>
  <si>
    <t>Collection_Player_Title_3</t>
  </si>
  <si>
    <t>识灵者</t>
  </si>
  <si>
    <t>Collection_Player_Title_4</t>
  </si>
  <si>
    <t>辨阴客</t>
  </si>
  <si>
    <t>Collection_Player_Title_5</t>
  </si>
  <si>
    <t>藏风使</t>
  </si>
  <si>
    <t>Collection_Player_Title_6</t>
  </si>
  <si>
    <t>分金师</t>
  </si>
  <si>
    <t>Collection_Player_Title_7</t>
  </si>
  <si>
    <t>探秘官</t>
  </si>
  <si>
    <t>Collection_Player_Title_8</t>
  </si>
  <si>
    <t>缠山尉</t>
  </si>
  <si>
    <t>Collection_Player_Title_9</t>
  </si>
  <si>
    <t>天机首</t>
  </si>
  <si>
    <t>Collection_Player_Title_10</t>
  </si>
  <si>
    <t>通玄圣</t>
  </si>
  <si>
    <t>Collection_Player_Title_11</t>
  </si>
  <si>
    <t>夺宝人11</t>
  </si>
  <si>
    <t>Collection_Player_Title_12</t>
  </si>
  <si>
    <t>夺宝人12</t>
  </si>
  <si>
    <t>Collection_Player_Title_13</t>
  </si>
  <si>
    <t>夺宝人13</t>
  </si>
  <si>
    <t>Collection_Player_Title_14</t>
  </si>
  <si>
    <t>夺宝人14</t>
  </si>
  <si>
    <t>Collection_Player_Title_15</t>
  </si>
  <si>
    <t>夺宝人15</t>
  </si>
  <si>
    <t>Collection_Player_Title_16</t>
  </si>
  <si>
    <t>夺宝人16</t>
  </si>
  <si>
    <t>Collection_Player_Title_17</t>
  </si>
  <si>
    <t>夺宝人17</t>
  </si>
  <si>
    <t>Collection_Player_Title_18</t>
  </si>
  <si>
    <t>夺宝人18</t>
  </si>
  <si>
    <t>Collection_Player_Title_19</t>
  </si>
  <si>
    <t>夺宝人19</t>
  </si>
  <si>
    <t>Collection_Player_Title_20</t>
  </si>
  <si>
    <t>夺宝人20</t>
  </si>
  <si>
    <t>Collection_Player_Title_21</t>
  </si>
  <si>
    <t>夺宝人21</t>
  </si>
  <si>
    <t>Collection_Player_Title_22</t>
  </si>
  <si>
    <t>夺宝人22</t>
  </si>
  <si>
    <t>Collection_Player_Title_23</t>
  </si>
  <si>
    <t>夺宝人23</t>
  </si>
  <si>
    <t>Collection_Player_Title_24</t>
  </si>
  <si>
    <t>夺宝人24</t>
  </si>
  <si>
    <t>Collection_Player_Title_25</t>
  </si>
  <si>
    <t>夺宝人25</t>
  </si>
  <si>
    <t>Collection_Player_Title_26</t>
  </si>
  <si>
    <t>夺宝人26</t>
  </si>
  <si>
    <t>Collection_Player_Title_27</t>
  </si>
  <si>
    <t>夺宝人27</t>
  </si>
  <si>
    <t>Collection_Player_Title_28</t>
  </si>
  <si>
    <t>夺宝人28</t>
  </si>
  <si>
    <t>Collection_Player_Title_29</t>
  </si>
  <si>
    <t>夺宝人29</t>
  </si>
  <si>
    <t>Collection_Player_Title_30</t>
  </si>
  <si>
    <t>夺宝人30</t>
  </si>
  <si>
    <t>Extract_Slot_Type_Name_0</t>
    <phoneticPr fontId="2" type="noConversion"/>
  </si>
  <si>
    <t>兵器器魂</t>
    <phoneticPr fontId="2" type="noConversion"/>
  </si>
  <si>
    <t>Extract_Slot_Type_Name_1</t>
    <phoneticPr fontId="2" type="noConversion"/>
  </si>
  <si>
    <t>护具器魂</t>
    <phoneticPr fontId="2" type="noConversion"/>
  </si>
  <si>
    <t>Extract_Slot_Type_Name_2</t>
    <phoneticPr fontId="2" type="noConversion"/>
  </si>
  <si>
    <t>饰品器魂</t>
    <phoneticPr fontId="2" type="noConversion"/>
  </si>
  <si>
    <t>Treasure_Entrance_Name_4</t>
  </si>
  <si>
    <t>荒冢遗秘</t>
  </si>
  <si>
    <t>Treasure_Entrance_Name_5</t>
  </si>
  <si>
    <t>幽椁暗藏</t>
  </si>
  <si>
    <t>Treasure_Entrance_Name_6</t>
  </si>
  <si>
    <t>万煞劫藏</t>
  </si>
  <si>
    <t>id=int</t>
  </si>
  <si>
    <t>name=string</t>
  </si>
  <si>
    <t>desc=string</t>
  </si>
  <si>
    <t>icon=int</t>
    <phoneticPr fontId="2" type="noConversion"/>
  </si>
  <si>
    <t>sort=int</t>
    <phoneticPr fontId="2" type="noConversion"/>
  </si>
  <si>
    <t>conditionType=int[]</t>
  </si>
  <si>
    <t>value=int[]</t>
    <phoneticPr fontId="2" type="noConversion"/>
  </si>
  <si>
    <t>missionNotice=int</t>
    <phoneticPr fontId="2" type="noConversion"/>
  </si>
  <si>
    <t>reward=int[][]</t>
  </si>
  <si>
    <t>notice=int</t>
    <phoneticPr fontId="2" type="noConversion"/>
  </si>
  <si>
    <t>havePoster=int</t>
  </si>
  <si>
    <t>showReward=int[][]</t>
  </si>
  <si>
    <t>getReward=int[][]</t>
  </si>
  <si>
    <t>系统ID</t>
    <phoneticPr fontId="2" type="noConversion"/>
  </si>
  <si>
    <t>language_系统名称</t>
  </si>
  <si>
    <t>language_系统描述</t>
  </si>
  <si>
    <t>系统图标</t>
    <phoneticPr fontId="2" type="noConversion"/>
  </si>
  <si>
    <t>图标排序</t>
    <phoneticPr fontId="2" type="noConversion"/>
  </si>
  <si>
    <t>解锁条件类型</t>
    <phoneticPr fontId="2" type="noConversion"/>
  </si>
  <si>
    <t>解锁值</t>
  </si>
  <si>
    <t>关卡提示</t>
    <phoneticPr fontId="2" type="noConversion"/>
  </si>
  <si>
    <t>解锁奖励</t>
  </si>
  <si>
    <t>引导提示</t>
    <phoneticPr fontId="2" type="noConversion"/>
  </si>
  <si>
    <t>是否展示海报</t>
    <phoneticPr fontId="2" type="noConversion"/>
  </si>
  <si>
    <t>海报展示奖励</t>
    <phoneticPr fontId="2" type="noConversion"/>
  </si>
  <si>
    <t>海报每日奖励</t>
  </si>
  <si>
    <t>充值</t>
  </si>
  <si>
    <t>背包</t>
  </si>
  <si>
    <t>邮件</t>
  </si>
  <si>
    <t>商店</t>
  </si>
  <si>
    <t>技能</t>
  </si>
  <si>
    <t>装备</t>
  </si>
  <si>
    <t>穿戴装备，战力提升</t>
  </si>
  <si>
    <t>强化</t>
  </si>
  <si>
    <t>强化装备，提示属性</t>
  </si>
  <si>
    <t>铸造</t>
    <phoneticPr fontId="2" type="noConversion"/>
  </si>
  <si>
    <t>制作装备，私人定制</t>
  </si>
  <si>
    <t>100005|10;100006|10</t>
    <phoneticPr fontId="2" type="noConversion"/>
  </si>
  <si>
    <t>玩家基础</t>
  </si>
  <si>
    <t>兑换码</t>
  </si>
  <si>
    <t>活动</t>
  </si>
  <si>
    <t>自动采集，强化战斗</t>
  </si>
  <si>
    <t>202000|1</t>
    <phoneticPr fontId="2" type="noConversion"/>
  </si>
  <si>
    <t>属性分配</t>
    <phoneticPr fontId="2" type="noConversion"/>
  </si>
  <si>
    <t>玉石</t>
  </si>
  <si>
    <t>镶嵌玉石，调节属性</t>
  </si>
  <si>
    <t>关卡</t>
  </si>
  <si>
    <t>古董</t>
  </si>
  <si>
    <t>鉴定宝物，随机装备</t>
  </si>
  <si>
    <t>特权卡</t>
    <phoneticPr fontId="2" type="noConversion"/>
  </si>
  <si>
    <t>挂机奖励</t>
  </si>
  <si>
    <t>排行榜</t>
  </si>
  <si>
    <t>群英荟萃，一决雌雄</t>
  </si>
  <si>
    <t>重铸</t>
    <phoneticPr fontId="2" type="noConversion"/>
  </si>
  <si>
    <t>洗练</t>
    <phoneticPr fontId="2" type="noConversion"/>
  </si>
  <si>
    <t>龙灵阶段任务</t>
    <phoneticPr fontId="2" type="noConversion"/>
  </si>
  <si>
    <t>御器</t>
    <phoneticPr fontId="2" type="noConversion"/>
  </si>
  <si>
    <t>大祭坛</t>
  </si>
  <si>
    <t>福利</t>
  </si>
  <si>
    <t>神品轮盘</t>
  </si>
  <si>
    <t>摸金手札</t>
  </si>
  <si>
    <t>订单</t>
  </si>
  <si>
    <t>完成目标，获取奖励</t>
  </si>
  <si>
    <t>流派推荐</t>
    <phoneticPr fontId="2" type="noConversion"/>
  </si>
  <si>
    <t>巴拉巴拉，巴拉巴拉</t>
    <phoneticPr fontId="2" type="noConversion"/>
  </si>
  <si>
    <t>暖阁</t>
  </si>
  <si>
    <t>训练场</t>
    <phoneticPr fontId="2" type="noConversion"/>
  </si>
  <si>
    <t>龙灵</t>
    <phoneticPr fontId="2" type="noConversion"/>
  </si>
  <si>
    <t>好友</t>
  </si>
  <si>
    <t>组队</t>
    <phoneticPr fontId="2" type="noConversion"/>
  </si>
  <si>
    <t>十方阵</t>
  </si>
  <si>
    <t>符牌</t>
    <phoneticPr fontId="2" type="noConversion"/>
  </si>
  <si>
    <t>速通成就</t>
  </si>
  <si>
    <t>交易</t>
  </si>
  <si>
    <t>2|3</t>
    <phoneticPr fontId="2" type="noConversion"/>
  </si>
  <si>
    <t>10015|3</t>
    <phoneticPr fontId="2" type="noConversion"/>
  </si>
  <si>
    <t>饥饿深渊</t>
    <phoneticPr fontId="2" type="noConversion"/>
  </si>
  <si>
    <t>懒惰深渊</t>
    <phoneticPr fontId="2" type="noConversion"/>
  </si>
  <si>
    <t>放纵深渊</t>
    <phoneticPr fontId="2" type="noConversion"/>
  </si>
  <si>
    <t>仇恨深渊</t>
    <phoneticPr fontId="2" type="noConversion"/>
  </si>
  <si>
    <t>贪婪深渊</t>
    <phoneticPr fontId="2" type="noConversion"/>
  </si>
  <si>
    <t>深渊力量</t>
    <phoneticPr fontId="2" type="noConversion"/>
  </si>
  <si>
    <t>39|40|41|42</t>
    <phoneticPr fontId="2" type="noConversion"/>
  </si>
  <si>
    <t>混沌词缀</t>
  </si>
  <si>
    <t>问卷调查</t>
    <phoneticPr fontId="2" type="noConversion"/>
  </si>
  <si>
    <t>图鉴</t>
    <phoneticPr fontId="2" type="noConversion"/>
  </si>
  <si>
    <t>自选礼包</t>
    <phoneticPr fontId="2" type="noConversion"/>
  </si>
  <si>
    <t>藏品</t>
  </si>
  <si>
    <t>1924000|20</t>
  </si>
  <si>
    <t>自动战斗</t>
  </si>
  <si>
    <t>首充助力</t>
    <phoneticPr fontId="2" type="noConversion"/>
  </si>
  <si>
    <t>开荒竞速</t>
  </si>
  <si>
    <t>魔塔征途</t>
  </si>
  <si>
    <t>永霜魔塔-守卫营地</t>
  </si>
  <si>
    <t>永霜魔塔-寻塔之路</t>
  </si>
  <si>
    <t>永霜魔塔-永霜魔塔</t>
  </si>
  <si>
    <t>永霜魔塔-首领挑战</t>
  </si>
  <si>
    <t>奇遇-无间之地</t>
    <phoneticPr fontId="2" type="noConversion"/>
  </si>
  <si>
    <t>奇遇-宝箱密室</t>
    <phoneticPr fontId="2" type="noConversion"/>
  </si>
  <si>
    <t>奇遇-小怪密室</t>
    <phoneticPr fontId="2" type="noConversion"/>
  </si>
  <si>
    <t>奇遇-极乐净土</t>
    <phoneticPr fontId="2" type="noConversion"/>
  </si>
  <si>
    <t>奇遇-多倍掉落</t>
    <phoneticPr fontId="2" type="noConversion"/>
  </si>
  <si>
    <t>青铜门</t>
  </si>
  <si>
    <t xml:space="preserve">
1500009|1;100001|1;100018|1</t>
  </si>
  <si>
    <t>奇遇-BOSS密室</t>
    <phoneticPr fontId="2" type="noConversion"/>
  </si>
  <si>
    <t>搜打撤-战斗</t>
  </si>
  <si>
    <t>#配置区域#</t>
    <phoneticPr fontId="2" type="noConversion"/>
  </si>
  <si>
    <t>id=int</t>
    <phoneticPr fontId="2" type="noConversion"/>
  </si>
  <si>
    <t>type=int</t>
  </si>
  <si>
    <t>args=int[]</t>
  </si>
  <si>
    <t>directJump=int</t>
  </si>
  <si>
    <t>跳转ID</t>
  </si>
  <si>
    <t>language_跳转标题</t>
  </si>
  <si>
    <t>language_跳转描述</t>
    <phoneticPr fontId="2" type="noConversion"/>
  </si>
  <si>
    <t>跳转类型</t>
  </si>
  <si>
    <t>跳转参数</t>
  </si>
  <si>
    <t>是否直接跳转</t>
    <phoneticPr fontId="2" type="noConversion"/>
  </si>
  <si>
    <t>商城</t>
  </si>
  <si>
    <t>充值</t>
    <phoneticPr fontId="2" type="noConversion"/>
  </si>
  <si>
    <t>商城</t>
    <phoneticPr fontId="2" type="noConversion"/>
  </si>
  <si>
    <t>购买</t>
    <phoneticPr fontId="2" type="noConversion"/>
  </si>
  <si>
    <t>宠物商店</t>
    <phoneticPr fontId="2" type="noConversion"/>
  </si>
  <si>
    <t>终身卡</t>
    <phoneticPr fontId="2" type="noConversion"/>
  </si>
  <si>
    <t>通关关卡</t>
  </si>
  <si>
    <t>购买密钥</t>
    <phoneticPr fontId="2" type="noConversion"/>
  </si>
  <si>
    <t>时装商店</t>
    <phoneticPr fontId="2" type="noConversion"/>
  </si>
  <si>
    <t>购买魔眼</t>
    <phoneticPr fontId="2" type="noConversion"/>
  </si>
  <si>
    <t>购买宠物</t>
    <phoneticPr fontId="2" type="noConversion"/>
  </si>
  <si>
    <t>大祭坛</t>
    <phoneticPr fontId="2" type="noConversion"/>
  </si>
  <si>
    <t>大祭坛抽奖</t>
    <phoneticPr fontId="2" type="noConversion"/>
  </si>
  <si>
    <t>铸造</t>
  </si>
  <si>
    <t>装备铸造</t>
  </si>
  <si>
    <t>消耗钱币</t>
  </si>
  <si>
    <t>符文刻印</t>
  </si>
  <si>
    <t>消耗符文碎片</t>
  </si>
  <si>
    <t>消耗玉石碎片</t>
  </si>
  <si>
    <t>符牌</t>
  </si>
  <si>
    <t>消耗桃木</t>
  </si>
  <si>
    <t>消耗史诗装备碎片</t>
  </si>
  <si>
    <t>宠物升级</t>
  </si>
  <si>
    <t>魔塔</t>
  </si>
  <si>
    <t>通关魔塔副本</t>
  </si>
  <si>
    <t>鉴宝</t>
  </si>
  <si>
    <t>鉴定古董</t>
  </si>
  <si>
    <t>关卡</t>
    <phoneticPr fontId="2" type="noConversion"/>
  </si>
  <si>
    <t>param=string</t>
  </si>
  <si>
    <t>value=string</t>
  </si>
  <si>
    <t>序号</t>
  </si>
  <si>
    <t>key_参数名</t>
  </si>
  <si>
    <t>参数值</t>
  </si>
  <si>
    <t>CONFIG_VERSION</t>
  </si>
  <si>
    <t>【通用】版本号</t>
    <phoneticPr fontId="2" type="noConversion"/>
  </si>
  <si>
    <t>ACTOR_CREATE_NUM_LIMIT</t>
  </si>
  <si>
    <t>【通用】单服一个账号可创建角色数量上限</t>
    <phoneticPr fontId="2" type="noConversion"/>
  </si>
  <si>
    <t>PLAYER_INITIAL_MAIL_ITEMS</t>
  </si>
  <si>
    <t>【通用】创角下发欢迎邮件时附带的道具</t>
    <phoneticPr fontId="2" type="noConversion"/>
  </si>
  <si>
    <t>EMAIL_MAX_SHOW_NUM</t>
  </si>
  <si>
    <t>【通用】邮件的最大可显示数量 日常邮件|系统邮件</t>
    <phoneticPr fontId="2" type="noConversion"/>
  </si>
  <si>
    <t>EMAIL_EXPIRATION_MAX_TIME</t>
  </si>
  <si>
    <t>【通用】邮件系统信件过期时长(天)</t>
    <phoneticPr fontId="2" type="noConversion"/>
  </si>
  <si>
    <t>PLAYER_RENAME_COST</t>
    <phoneticPr fontId="2" type="noConversion"/>
  </si>
  <si>
    <t>100001|100</t>
    <phoneticPr fontId="2" type="noConversion"/>
  </si>
  <si>
    <t>【通用】玩家改名消耗道具</t>
    <phoneticPr fontId="2" type="noConversion"/>
  </si>
  <si>
    <t>PLAYER_RENAME_LIMIT</t>
  </si>
  <si>
    <t>6|12</t>
    <phoneticPr fontId="2" type="noConversion"/>
  </si>
  <si>
    <t>【通用】玩家改名字符长度限制（最小值|最大值）</t>
    <phoneticPr fontId="2" type="noConversion"/>
  </si>
  <si>
    <t>ON_HOOK_DURATION_LIMIT</t>
  </si>
  <si>
    <t>【通用】挂机奖励时长上限（单位：分钟）</t>
    <phoneticPr fontId="2" type="noConversion"/>
  </si>
  <si>
    <t>AREA_STATUE_GENERATED_PRO</t>
  </si>
  <si>
    <t>0|700;1|300;2|0</t>
    <phoneticPr fontId="2" type="noConversion"/>
  </si>
  <si>
    <t>【通用】地块雕像生成概率（数量|权重）</t>
    <phoneticPr fontId="2" type="noConversion"/>
  </si>
  <si>
    <t>AREA_BOX_GENERATED_PRO</t>
  </si>
  <si>
    <t>0|200;1|600;2|200</t>
    <phoneticPr fontId="2" type="noConversion"/>
  </si>
  <si>
    <t>【通用】地块装备架生成概率（数量|权重）</t>
    <phoneticPr fontId="2" type="noConversion"/>
  </si>
  <si>
    <t>AREA_BOX_MAX_NUM</t>
  </si>
  <si>
    <t>【通用】装备架单关上限</t>
  </si>
  <si>
    <t>AREA_BOX_QUALITY_PARAM</t>
  </si>
  <si>
    <t>【通用】装备架掉落对应怪物品质</t>
    <phoneticPr fontId="2" type="noConversion"/>
  </si>
  <si>
    <t>AREA_TRIGGER_CONDITION</t>
  </si>
  <si>
    <t>30|1000</t>
    <phoneticPr fontId="2" type="noConversion"/>
  </si>
  <si>
    <t>【通用】装备架/雕像触发条件（触发范围|触发时间）</t>
  </si>
  <si>
    <t>AREA_STATUE_UNLOCK</t>
  </si>
  <si>
    <t>10003|10137</t>
    <phoneticPr fontId="2" type="noConversion"/>
  </si>
  <si>
    <t>【通用】雕像出现关卡限制</t>
    <phoneticPr fontId="2" type="noConversion"/>
  </si>
  <si>
    <t>DAILY_FATIGUE_LIMIT</t>
  </si>
  <si>
    <t>【通用】每日疲劳上限（单位：秒）</t>
    <phoneticPr fontId="2" type="noConversion"/>
  </si>
  <si>
    <t>BATTLE_DROP_ITEM_ICON_STEP</t>
  </si>
  <si>
    <t>100002|50|100;100003|5000|10000;100004|5000|10000</t>
    <phoneticPr fontId="2" type="noConversion"/>
  </si>
  <si>
    <t>【通用】掉落物显示数值阈值（道具id|阈值1|阈值2）</t>
    <phoneticPr fontId="2" type="noConversion"/>
  </si>
  <si>
    <t>EQUIPMENT_SCORE_LIMIT_LEVEL</t>
  </si>
  <si>
    <t>【通用】装备评分提示关闭等级（配置n级时，在身上装备达到n+1级时，不再提示）</t>
    <phoneticPr fontId="2" type="noConversion"/>
  </si>
  <si>
    <t>FRIEND_NUM_LIMIT</t>
  </si>
  <si>
    <t>100|20</t>
    <phoneticPr fontId="2" type="noConversion"/>
  </si>
  <si>
    <t>【通用】好友数量上限|申请好友上限</t>
    <phoneticPr fontId="2" type="noConversion"/>
  </si>
  <si>
    <t>FRIEND_CHAT_PARAM</t>
    <phoneticPr fontId="2" type="noConversion"/>
  </si>
  <si>
    <t>50|90|60</t>
    <phoneticPr fontId="2" type="noConversion"/>
  </si>
  <si>
    <t>【通用】好友聊天配置（最大保存信息数量|保存天数|单条信息最大字符长度）</t>
    <phoneticPr fontId="2" type="noConversion"/>
  </si>
  <si>
    <t>MAX_SIGNATURE_LENGTH</t>
    <phoneticPr fontId="2" type="noConversion"/>
  </si>
  <si>
    <t>【通用】好友最大签名长度</t>
  </si>
  <si>
    <t>DELAY_PICK_UP_TIME</t>
    <phoneticPr fontId="2" type="noConversion"/>
  </si>
  <si>
    <t>【通用】延迟拾取时间</t>
    <phoneticPr fontId="2" type="noConversion"/>
  </si>
  <si>
    <t>AD_SHOP_TYPE</t>
    <phoneticPr fontId="2" type="noConversion"/>
  </si>
  <si>
    <t>10|14|16</t>
    <phoneticPr fontId="2" type="noConversion"/>
  </si>
  <si>
    <t>【通用】可一键领取广告奖励商店类型</t>
    <phoneticPr fontId="2" type="noConversion"/>
  </si>
  <si>
    <t>BATTLE_HP_BALL_RECOVERY_RATE</t>
    <phoneticPr fontId="2" type="noConversion"/>
  </si>
  <si>
    <t>【战斗】生命球恢复玩家最大血量千分比</t>
  </si>
  <si>
    <t>BATTLE_HP_BALL_DROP_PRO</t>
  </si>
  <si>
    <t>1|100;2|200;3|1000</t>
    <phoneticPr fontId="2" type="noConversion"/>
  </si>
  <si>
    <t>【战斗】生命球对应怪物品质掉落概率千分比</t>
    <phoneticPr fontId="2" type="noConversion"/>
  </si>
  <si>
    <t>BATTLE_PANACEA_SKILL_ID</t>
  </si>
  <si>
    <t>【战斗】灵丹妙药对应技能ID</t>
    <phoneticPr fontId="2" type="noConversion"/>
  </si>
  <si>
    <t>BATTLE_PLAYER_HATED_RANGE</t>
  </si>
  <si>
    <t>【战斗】玩家战斗预警范围</t>
    <phoneticPr fontId="2" type="noConversion"/>
  </si>
  <si>
    <t>BATTLE_PLAYER_LIGHT_RANGE</t>
  </si>
  <si>
    <t>【战斗】玩家基础照亮范围</t>
    <phoneticPr fontId="2" type="noConversion"/>
  </si>
  <si>
    <t>PLAYER_BASE_MOVEMENT_SPEED</t>
  </si>
  <si>
    <t>【战斗】玩家基础移动速度</t>
    <phoneticPr fontId="2" type="noConversion"/>
  </si>
  <si>
    <t>REGENERATION_INTERVAL_TIME</t>
  </si>
  <si>
    <t>【战斗】每秒恢复间隔时间配置（毫秒）</t>
    <phoneticPr fontId="2" type="noConversion"/>
  </si>
  <si>
    <t>BULLET_PARAM</t>
  </si>
  <si>
    <t>120|2</t>
  </si>
  <si>
    <t>【战斗】投射物发射通用参数（最大夹角|递减系数）</t>
  </si>
  <si>
    <t>AILMENT_IMMUNITY_PARAM</t>
  </si>
  <si>
    <t>3000|10000</t>
  </si>
  <si>
    <t>【战斗】异常状态免疫机制参数（触发时间|免疫时间）（单位：毫秒）</t>
  </si>
  <si>
    <t>RAMIFY_BULLET_PARAM</t>
  </si>
  <si>
    <t>120|2|3</t>
    <phoneticPr fontId="2" type="noConversion"/>
  </si>
  <si>
    <t>【战斗】投射物分叉通用参数（最大夹角|递减系数|基础数量）</t>
    <phoneticPr fontId="2" type="noConversion"/>
  </si>
  <si>
    <t>CHAIN_BULLET_PARAM</t>
    <phoneticPr fontId="2" type="noConversion"/>
  </si>
  <si>
    <t>【战斗】投射物连锁范围通用参数 十分比</t>
  </si>
  <si>
    <t>SPLIT_BULLET_PARAM</t>
    <phoneticPr fontId="2" type="noConversion"/>
  </si>
  <si>
    <t>【战斗】投射物分裂通用参数（初始目标数量）</t>
    <phoneticPr fontId="2" type="noConversion"/>
  </si>
  <si>
    <t>PORTAL_GENERATION_RANGE</t>
  </si>
  <si>
    <t>【战斗】传送门生成固定范围</t>
    <phoneticPr fontId="2" type="noConversion"/>
  </si>
  <si>
    <t>COMMUNITY_RARE_MONSTER_MAX_NUM</t>
    <phoneticPr fontId="2" type="noConversion"/>
  </si>
  <si>
    <t>4|2</t>
    <phoneticPr fontId="2" type="noConversion"/>
  </si>
  <si>
    <t>【战斗】怪物群落最大稀有怪物数量（蓝|金）</t>
    <phoneticPr fontId="2" type="noConversion"/>
  </si>
  <si>
    <t>WARN_RANGE_ADJUST_VALUE</t>
  </si>
  <si>
    <t>【战斗】预警框与实际范围偏差系数</t>
    <phoneticPr fontId="2" type="noConversion"/>
  </si>
  <si>
    <t>BOSS_RANDOM_LIMIT_COUNT</t>
  </si>
  <si>
    <t>【战斗】BOSS随机出现的保底次数</t>
  </si>
  <si>
    <t>CHAPTER_MONSTER_ADD_WEIGHT</t>
  </si>
  <si>
    <t>【战斗】章节小怪增加固定权重</t>
    <phoneticPr fontId="2" type="noConversion"/>
  </si>
  <si>
    <t>BATTLE_DEFAULT_MONSTER_GROUP_COUNT</t>
    <phoneticPr fontId="2" type="noConversion"/>
  </si>
  <si>
    <t>【战斗】群落默认怪物数量</t>
    <phoneticPr fontId="2" type="noConversion"/>
  </si>
  <si>
    <t>ATTACK_POWER_CAL_PARAM</t>
    <phoneticPr fontId="2" type="noConversion"/>
  </si>
  <si>
    <t>500|1000|1000|1000|1000|1000|1000|1000|1000|1000|1000</t>
    <phoneticPr fontId="2" type="noConversion"/>
  </si>
  <si>
    <t>【战斗】战斗力计算公式参数（具体对应见系统说明表）</t>
    <phoneticPr fontId="2" type="noConversion"/>
  </si>
  <si>
    <t>SUIT_COMBAT_EFFECT_PARAM</t>
    <phoneticPr fontId="2" type="noConversion"/>
  </si>
  <si>
    <t>5000|80000</t>
    <phoneticPr fontId="2" type="noConversion"/>
  </si>
  <si>
    <t>【战斗】套装伤害系数</t>
    <phoneticPr fontId="2" type="noConversion"/>
  </si>
  <si>
    <t>SPECIAL_ENTRY_COMBAT_EFFECT_PARAM</t>
    <phoneticPr fontId="2" type="noConversion"/>
  </si>
  <si>
    <t>1500|2000|2500|3000</t>
    <phoneticPr fontId="2" type="noConversion"/>
  </si>
  <si>
    <t>【战斗】特殊词缀战斗力影响系数</t>
    <phoneticPr fontId="2" type="noConversion"/>
  </si>
  <si>
    <t>SKILL_SHOWTYPE_UNLOCK_POINT</t>
  </si>
  <si>
    <t>0|4|10|16|22</t>
  </si>
  <si>
    <t>【技能】各模块解锁的分配点数要求</t>
  </si>
  <si>
    <t>EQUIPMENT_QUALITY_EFFECT_SCORE_PARAM</t>
    <phoneticPr fontId="2" type="noConversion"/>
  </si>
  <si>
    <t>1000|1500|2000|4000|8000|16000</t>
    <phoneticPr fontId="2" type="noConversion"/>
  </si>
  <si>
    <t>【装备】装备品质影响装备评分参数</t>
    <phoneticPr fontId="2" type="noConversion"/>
  </si>
  <si>
    <t>EQUIPMENT_STOREHOUSE_UNLOCK_COST</t>
    <phoneticPr fontId="2" type="noConversion"/>
  </si>
  <si>
    <t>0;100002|10000;100002|20000;100002|50000;100002|100000</t>
    <phoneticPr fontId="2" type="noConversion"/>
  </si>
  <si>
    <t>【装备】库每个的解锁消耗</t>
  </si>
  <si>
    <t>EQUIPMENT_BAG_STOREHOUSE_SIZE</t>
  </si>
  <si>
    <t>100|24</t>
    <phoneticPr fontId="2" type="noConversion"/>
  </si>
  <si>
    <t>【装备】背包容量 | 背包仓库容量</t>
  </si>
  <si>
    <t>EQUIPMENT_ENTRY_NUM</t>
  </si>
  <si>
    <t>0|1|2|3|4|4</t>
  </si>
  <si>
    <t>【装备】词缀数量限制（品质下标对应词缀数量）</t>
  </si>
  <si>
    <t>EQUIPMENT_RECAST</t>
    <phoneticPr fontId="2" type="noConversion"/>
  </si>
  <si>
    <t>100004|{1;{2;1000;0}}</t>
    <phoneticPr fontId="2" type="noConversion"/>
  </si>
  <si>
    <t>【装备】重铸消耗（消耗道具ID|消耗道具数量曲线）传入装备等级</t>
    <phoneticPr fontId="2" type="noConversion"/>
  </si>
  <si>
    <t>EQUIPMENT_REFINING</t>
    <phoneticPr fontId="2" type="noConversion"/>
  </si>
  <si>
    <t>100005|{1;{2;1000;0}}</t>
  </si>
  <si>
    <t>【装备】洗炼消耗（消耗道具ID|消耗道具数量曲线）传入装备等级</t>
    <phoneticPr fontId="2" type="noConversion"/>
  </si>
  <si>
    <t>EQUIPMENT_DECOMPOSE</t>
  </si>
  <si>
    <t>100017|{1;{1;1000;0}}-100017|{1;{2;1000;0}}-100017|{1;{5;1000;0}}-100017|{1;{10;1000;0}}-100017|{1;{50;1000;0}}-100017|{1;{100;1000;0}}</t>
  </si>
  <si>
    <t>【装备】分解配置（分解道具ID1|分解道具数量曲线（传入装备等级）#分解道具ID2|分解道具数量曲线（传入装备等级）……-下一品质分解配置……）</t>
    <phoneticPr fontId="2" type="noConversion"/>
  </si>
  <si>
    <t>EQUIPMENT_STRENGTHEN_COST_CURVE</t>
  </si>
  <si>
    <t>0|99#100002|{1;{240;500;0};120}#100017|{1;{100;200;20000};80;0;2}</t>
    <phoneticPr fontId="2" type="noConversion"/>
  </si>
  <si>
    <t>【装备】强化消耗曲线（最小等级|最大等级#消耗道具1id|消耗道具数量曲线#消耗道具2id|消耗道具数量曲线）</t>
  </si>
  <si>
    <t>EQUIPMENT_STRENGTHEN_ATTR_CURVE</t>
    <phoneticPr fontId="2" type="noConversion"/>
  </si>
  <si>
    <t>{1;{10;1000;0}}-{1;{10;1000;0}}-{1;{10;1000;0}}-{1;{10;1000;0}}-{1;{10;1000;0}}-{1;{10;1000;0}}-{1;{10;1000;0}}-{1;{10;1000;0}}-{1;{10;1000;0}}-{1;{10;1000;0}}</t>
  </si>
  <si>
    <t>【装备】强化获得属性（装备基础属性影响千分比曲线）</t>
    <phoneticPr fontId="2" type="noConversion"/>
  </si>
  <si>
    <t>EQUIPMENT_STRENGTHEN_QUALITY_LIMIT</t>
  </si>
  <si>
    <t>【装备】强化品质限制(每个部位最低品质要求，以及强化属性生效的品质要求)</t>
    <phoneticPr fontId="2" type="noConversion"/>
  </si>
  <si>
    <t>EQUIPMENT_FORGE_COUNT_LIMIT</t>
  </si>
  <si>
    <t>【装备】装备重铸/洗练次数上限</t>
    <phoneticPr fontId="2" type="noConversion"/>
  </si>
  <si>
    <t>EQUIPMENT_DECOMPOSE_LV_LIMIT</t>
  </si>
  <si>
    <t>【装备】自动分解功能玩家等级限制</t>
    <phoneticPr fontId="2" type="noConversion"/>
  </si>
  <si>
    <t>EQUIPMENT_QUA_ATTR_RATE</t>
  </si>
  <si>
    <t>【装备】品质影响基础属性系数</t>
    <phoneticPr fontId="2" type="noConversion"/>
  </si>
  <si>
    <t>EQUIPMENT_SPECIAL_ENTRY_MIN_QUA</t>
    <phoneticPr fontId="2" type="noConversion"/>
  </si>
  <si>
    <t>【装备】出现特殊词缀的最低品质</t>
    <phoneticPr fontId="2" type="noConversion"/>
  </si>
  <si>
    <t>EQUIPMENT_SPECIAL_SUIT_ENTRY_MIN_QUA</t>
    <phoneticPr fontId="2" type="noConversion"/>
  </si>
  <si>
    <t>【装备】出现套装特殊词缀的最低品质</t>
    <phoneticPr fontId="2" type="noConversion"/>
  </si>
  <si>
    <t>EQUIPMENT_FIXED_ENTRY_COUNT</t>
  </si>
  <si>
    <t>【装备】装备普通词缀中固定词缀的数量</t>
  </si>
  <si>
    <t>EQUIPMENT_REFINING_SCORE</t>
    <phoneticPr fontId="2" type="noConversion"/>
  </si>
  <si>
    <t>1|3|5|10|20|50</t>
    <phoneticPr fontId="2" type="noConversion"/>
  </si>
  <si>
    <t>【装备】装备品质对应洗炼分参数</t>
    <phoneticPr fontId="2" type="noConversion"/>
  </si>
  <si>
    <t>PLAYER_EXP_CURVE</t>
  </si>
  <si>
    <t>{0;{1005}}|{1;{100;2000;0};0;0;2}</t>
    <phoneticPr fontId="2" type="noConversion"/>
  </si>
  <si>
    <t>【玩家等级】经验曲线(普通等级|巅峰等级）</t>
    <phoneticPr fontId="2" type="noConversion"/>
  </si>
  <si>
    <t>PLAYER_LEVEL_ATTR_CURVE</t>
  </si>
  <si>
    <t>【玩家等级】属性曲线（属性类型|曲线配置-属性类型|曲线配置）</t>
    <phoneticPr fontId="2" type="noConversion"/>
  </si>
  <si>
    <t>PLAYER_MAX_LEVEL</t>
  </si>
  <si>
    <t>50|1000</t>
    <phoneticPr fontId="2" type="noConversion"/>
  </si>
  <si>
    <t>【玩家等级】最大限制（普通等级|巅峰等级）</t>
    <phoneticPr fontId="2" type="noConversion"/>
  </si>
  <si>
    <t>PLAYER_LEVEL_ADD_PINNACLE</t>
  </si>
  <si>
    <t>1|1</t>
    <phoneticPr fontId="2" type="noConversion"/>
  </si>
  <si>
    <t>【玩家等级】巅峰点数获得（X级|Y点）</t>
    <phoneticPr fontId="2" type="noConversion"/>
  </si>
  <si>
    <t>PLAYER_PINNACLE_DISTRIBUTE_ATTR</t>
  </si>
  <si>
    <t>【玩家等级】巅峰点数对应属性（属性加成类型|每点对应数值|最大分配点数限制）</t>
  </si>
  <si>
    <t>MONSTER_LEVEL_ATTR_CURVE</t>
  </si>
  <si>
    <t>1001|{0;{1001}}-1002|{0;{1000}}</t>
    <phoneticPr fontId="2" type="noConversion"/>
  </si>
  <si>
    <t>【怪物】等级基础属性参数</t>
    <phoneticPr fontId="2" type="noConversion"/>
  </si>
  <si>
    <t>MONSTER_EXP</t>
    <phoneticPr fontId="2" type="noConversion"/>
  </si>
  <si>
    <t>{1;{200;0;0}}</t>
  </si>
  <si>
    <t>【怪物】经验值参数</t>
    <phoneticPr fontId="2" type="noConversion"/>
  </si>
  <si>
    <t>MONSTER_QUALITY</t>
  </si>
  <si>
    <t>1|900;2|80;3|20</t>
    <phoneticPr fontId="2" type="noConversion"/>
  </si>
  <si>
    <t>【怪物】怪物品质概率权重</t>
    <phoneticPr fontId="2" type="noConversion"/>
  </si>
  <si>
    <t>MONSTER_QUALITY_WEIGHT</t>
  </si>
  <si>
    <t>1|3001|{1;{0;0;0}}|3002|{1;{0;0;0}}-2|3001|{1;{1000;0;0}}|3002|{1;{500;0;0}}-3|3001|{1;{3000;0;0}}|3002|{1;{1000;0;0}}-4|3001|{1;{19000;0;0}}|3002|{1;{9000;0;0}}</t>
    <phoneticPr fontId="2" type="noConversion"/>
  </si>
  <si>
    <t>【怪物】怪物品质额外附加属性</t>
    <phoneticPr fontId="2" type="noConversion"/>
  </si>
  <si>
    <t>MONSTER_QUALITY_EXTRA_LEVEL</t>
    <phoneticPr fontId="2" type="noConversion"/>
  </si>
  <si>
    <t>1|0;2|0;3|0;4|0</t>
    <phoneticPr fontId="2" type="noConversion"/>
  </si>
  <si>
    <t>【怪物】怪物品质额外等级</t>
    <phoneticPr fontId="2" type="noConversion"/>
  </si>
  <si>
    <t>MONSTER_QUALITY_ENTRY_NUM</t>
  </si>
  <si>
    <t>2|1|{1;{1;0;0}}-3|2|{1;{2;10;0}}</t>
    <phoneticPr fontId="2" type="noConversion"/>
  </si>
  <si>
    <t>【怪物】怪物品质对应词缀数量(品质|词缀min|词缀max）注：词缀数量随关卡等级变动</t>
    <phoneticPr fontId="2" type="noConversion"/>
  </si>
  <si>
    <t>PET_MAX_LV</t>
    <phoneticPr fontId="2" type="noConversion"/>
  </si>
  <si>
    <t>50|100|150</t>
    <phoneticPr fontId="2" type="noConversion"/>
  </si>
  <si>
    <t>【宠物】等级限制（解锁坑位数量对应最大值）</t>
    <phoneticPr fontId="2" type="noConversion"/>
  </si>
  <si>
    <t>PET_UP_LV_COST_CURVE</t>
  </si>
  <si>
    <t>100002|{1;{200;250;0}}</t>
    <phoneticPr fontId="2" type="noConversion"/>
  </si>
  <si>
    <t>【宠物】升级消耗曲线（消耗道具id|消耗道具数量曲线-消耗道具2id|消耗道具数量曲线）</t>
  </si>
  <si>
    <t>PET_LV_ATTR_CURVE</t>
  </si>
  <si>
    <t>【宠物】升级获得属性（属性类型|属性值曲线-属性类型|属性值曲线）</t>
  </si>
  <si>
    <t>PET_MAX_STAR</t>
  </si>
  <si>
    <t>【宠物】星级限制（最大值）</t>
  </si>
  <si>
    <t>PET_UP_STAR_COST_CURVE</t>
  </si>
  <si>
    <t>2|{1;{20;0;0}}-3|{1;{20;0;0}}-4|{1;{20;0;0}}</t>
    <phoneticPr fontId="2" type="noConversion"/>
  </si>
  <si>
    <t>【宠物】升星消耗曲线（品质|消耗碎片数量曲线）</t>
  </si>
  <si>
    <t>PET_STAR_ATTR_CURVE</t>
  </si>
  <si>
    <t>【宠物】升星获得属性（属性类型|属性值曲线-属性类型|属性值曲线）</t>
  </si>
  <si>
    <t>PET_SKILL_LV_STAR_CURVE</t>
  </si>
  <si>
    <t>{1;{1;1000;0}}</t>
    <phoneticPr fontId="2" type="noConversion"/>
  </si>
  <si>
    <t>【宠物】升星对应技能等级</t>
  </si>
  <si>
    <t>PET_WEAR_PLAYER_LV_LIMIT</t>
    <phoneticPr fontId="2" type="noConversion"/>
  </si>
  <si>
    <t>0|50|100</t>
    <phoneticPr fontId="2" type="noConversion"/>
  </si>
  <si>
    <t>【宠物】上阵坑位玩家等级限制</t>
    <phoneticPr fontId="2" type="noConversion"/>
  </si>
  <si>
    <t>PET_FRAGMENTS_DECOMPOSE_REWARD</t>
  </si>
  <si>
    <t>2|100009|1;3|100009|2;4|100009|5</t>
  </si>
  <si>
    <t>【宠物】宠物碎片兑换精魄配置（碎片品质|分解奖励ID|分解奖励数量）</t>
  </si>
  <si>
    <t>PET_BASE_MOVEMENT_SPEED</t>
    <phoneticPr fontId="2" type="noConversion"/>
  </si>
  <si>
    <t>【宠物】宠物基础移动速度</t>
    <phoneticPr fontId="2" type="noConversion"/>
  </si>
  <si>
    <t>JADE_UNLOCK_COST</t>
  </si>
  <si>
    <t>100006|100</t>
  </si>
  <si>
    <t>【玉石】解锁消耗（道具ID|对应数量）</t>
  </si>
  <si>
    <t>JADE_LEVEL_UP_COST_CURVE</t>
    <phoneticPr fontId="2" type="noConversion"/>
  </si>
  <si>
    <t>100006|{1;{500;1000;650000};0;0;1}</t>
    <phoneticPr fontId="2" type="noConversion"/>
  </si>
  <si>
    <t>【玉石】升级消耗（道具ID|曲线配置）</t>
  </si>
  <si>
    <t>JADE_MAX_LEVEL</t>
    <phoneticPr fontId="2" type="noConversion"/>
  </si>
  <si>
    <t>【玉石】最大等级限制</t>
  </si>
  <si>
    <t>JADE_PLAYER_LEVEL_LIMIT</t>
    <phoneticPr fontId="2" type="noConversion"/>
  </si>
  <si>
    <t>1|1|10|10|30|30|50|50|70|70</t>
    <phoneticPr fontId="2" type="noConversion"/>
  </si>
  <si>
    <t>【玉石】装备类型人物等级限制</t>
  </si>
  <si>
    <t>JADE_EQUIPMENT_LEVEL_LIMIT</t>
  </si>
  <si>
    <t>1|5|10;1|5|10;10|15|20;10|15|20;20|25|30;20|25|30;30|35|40;30|35|40;40|45|50;40|45|50</t>
    <phoneticPr fontId="2" type="noConversion"/>
  </si>
  <si>
    <t>【玉石】装备孔位装备等级限制</t>
  </si>
  <si>
    <t>LIFETIME_CARD_DAILY_REWARD</t>
  </si>
  <si>
    <t>100001|30</t>
    <phoneticPr fontId="2" type="noConversion"/>
  </si>
  <si>
    <t>【终身卡】每日领取奖励</t>
  </si>
  <si>
    <t>LIFETIME_CARD_SEASON_REWARD</t>
  </si>
  <si>
    <t>100008|188</t>
  </si>
  <si>
    <t>【终身卡】每赛季领取奖励</t>
  </si>
  <si>
    <t>LIFETIME_CARD_ADD_ADVENTURE_WEIGHT</t>
  </si>
  <si>
    <t>【终身卡】奇遇触发概率加成（千分比）</t>
    <phoneticPr fontId="2" type="noConversion"/>
  </si>
  <si>
    <t>LIFETIME_CARD_ADD_EXP_BONUS</t>
  </si>
  <si>
    <t>1021|300</t>
    <phoneticPr fontId="2" type="noConversion"/>
  </si>
  <si>
    <t>【终身卡】经验加成（千分比）</t>
  </si>
  <si>
    <t>DOUBLE_ON_HOOK_CARD_TIME</t>
  </si>
  <si>
    <t>【双倍挂机卡】双倍挂机卡持续天数</t>
    <phoneticPr fontId="2" type="noConversion"/>
  </si>
  <si>
    <t>ANTIQUE_QUALITY_RANGE</t>
  </si>
  <si>
    <t>0|20;21|40;41|60;61|80;81|100</t>
  </si>
  <si>
    <t>【古董】品相范围</t>
  </si>
  <si>
    <t>ANTIQUE_BAG_SHOW_MAX_COUNT</t>
  </si>
  <si>
    <t>【古董】背包上限</t>
  </si>
  <si>
    <t>ANTIQUE_QUALITY_RANDOM_RANGE</t>
  </si>
  <si>
    <t>40|60</t>
    <phoneticPr fontId="2" type="noConversion"/>
  </si>
  <si>
    <t>【古董】初始品相随机范围</t>
  </si>
  <si>
    <t>ANTIQUE_REALPET_RANDOM_RANGE</t>
  </si>
  <si>
    <t>30|50</t>
  </si>
  <si>
    <t>【古董】初始真品率随机范围</t>
  </si>
  <si>
    <t>ANTIQUE_QUALITY_FIRST_RANDOM_RANGE</t>
  </si>
  <si>
    <t>【古董】新手古董品相最终值范围</t>
  </si>
  <si>
    <t>ANTIQUE_TYPE_REAL_TEXT_RANGE</t>
  </si>
  <si>
    <t>2|2</t>
    <phoneticPr fontId="2" type="noConversion"/>
  </si>
  <si>
    <t>【古董】真伪文本Id读取范围（真品文本第N条|仿品文本第N条）</t>
    <phoneticPr fontId="2" type="noConversion"/>
  </si>
  <si>
    <t>ANTIQUE_IDENTIFY_PRICE_CURVE</t>
  </si>
  <si>
    <t>{1;{540;50;0}}|1.05</t>
    <phoneticPr fontId="2" type="noConversion"/>
  </si>
  <si>
    <t>【古董】鉴定价格（等级对应价格曲线|幂参数，实际价格=等级基础价格*幂参数^(鉴定次数-1）)</t>
  </si>
  <si>
    <t>ANTIQUE_IDENTIFY_PRICE_FIRST_PARAM</t>
  </si>
  <si>
    <t>【古董】首次鉴定价格影响参数</t>
  </si>
  <si>
    <t>ANTIQUE_PRICE_EFFECT_CURVE_PARAM</t>
  </si>
  <si>
    <t>{1;{300;14;0}}|{1;{10;1000;30189}}</t>
    <phoneticPr fontId="2" type="noConversion"/>
  </si>
  <si>
    <t>【古董】真品率影响曲线|【古董】品相值影响曲线</t>
  </si>
  <si>
    <t>ANTIQUE_DROP_WEIGHT</t>
  </si>
  <si>
    <t>{2;{200;100;50;33;25;16;12;10;6;5}}</t>
    <phoneticPr fontId="2" type="noConversion"/>
  </si>
  <si>
    <t>【古董】掉落概率千分比(传入等级为当前掉落次数）</t>
    <phoneticPr fontId="2" type="noConversion"/>
  </si>
  <si>
    <t>ANTIQUE_DROP_DAILY_MAX_NUM</t>
  </si>
  <si>
    <t>【古董】掉落每日上限</t>
    <phoneticPr fontId="2" type="noConversion"/>
  </si>
  <si>
    <t>ANTIQUE_FAST_IDENTIFY_LEVEL_LIMIT</t>
  </si>
  <si>
    <t>【古董】一键鉴定功能解锁等级</t>
    <phoneticPr fontId="2" type="noConversion"/>
  </si>
  <si>
    <t>ANTIQUE_UNLOCK_REWARDS</t>
  </si>
  <si>
    <t>10000|15</t>
    <phoneticPr fontId="2" type="noConversion"/>
  </si>
  <si>
    <t>【古董】系统解锁默认赠送配置（古董ID|古董等级）</t>
  </si>
  <si>
    <t>ANTIQUE_DROP_BATTLE_TYPE</t>
  </si>
  <si>
    <t>15|2001|2002|2003|2008|2009</t>
    <phoneticPr fontId="2" type="noConversion"/>
  </si>
  <si>
    <t>【古董】古董掉落的战斗类型（系统ID）</t>
  </si>
  <si>
    <t>MISSION_DROP_MONSTER_QUALITY_EQUIPMENT_DROP_PROB</t>
  </si>
  <si>
    <t>{2;{25;32;40;48;56;63;71;79;87;94;102;110;118;125;133;141;149;156;164;172;180;187;195;203;211;218;226;234;242;250}}|{2;{50;65;81;96;112;127;143;158;174;189;205;220;236;251;267;282;298;313;329;344;360;375;391;406;422;437;453;468;484;500}}|{2;{100;131;162;193;224;255;286;317;348;379;410;441;472;503;534;565;596;627;658;689;720;751;782;813;844;875;906;937;968;1000}}|{2;{1000;1137;1275;1413;1551;1689;1827;1965;2103;2241;2379;2517;2655;2793;2931;3068;3206;3344;3482;3620;3758;3896;4034;4172;4310;4448;4586;4724;4862;5000}}</t>
  </si>
  <si>
    <t>【关卡-掉落】怪物品质掉落装备概率（普通怪|稀有怪|史诗怪|传奇怪[BOSS]）</t>
    <phoneticPr fontId="2" type="noConversion"/>
  </si>
  <si>
    <t>MISSION_DROP_GLOBAL_EQUIPMENT_DROP_QUALITY_PARAM</t>
  </si>
  <si>
    <t>【关卡-掉落】全局掉落装备品质参数(粗糙|普通|稀有|史诗|传奇|远古)</t>
    <phoneticPr fontId="2" type="noConversion"/>
  </si>
  <si>
    <t>MISSION_DROP_MONSTER_QUALITY_EQUIPMENT_QUALITY_PARAM</t>
  </si>
  <si>
    <t>【关卡-掉落】怪物品质掉落装备品质系数(粗糙|普通|稀有|史诗|传奇|远古；稀有怪配置；史诗怪配置；传奇怪[boss]配置)</t>
    <phoneticPr fontId="2" type="noConversion"/>
  </si>
  <si>
    <t>MISSION_DROP_ITEM_QUALITY_EQUIPMENT_DROP_PARAM</t>
  </si>
  <si>
    <t>【关卡-掉落】物品掉落品质影响装备掉落参数(粗糙|普通|稀有|史诗|传奇|远古)</t>
    <phoneticPr fontId="2" type="noConversion"/>
  </si>
  <si>
    <t>MISSION_DROP_LV_TO_QUA_PARAM</t>
  </si>
  <si>
    <t>【关卡-掉落】掉落等级影响装备掉落参数(粗糙|普通|稀有|史诗|传奇|远古)</t>
  </si>
  <si>
    <t>MISSION_DROP_SUB_LV_TO_QUA_PARAM</t>
  </si>
  <si>
    <t>【关卡-掉落】掉落与装备等级差值影响系数(粗糙|普通|稀有|史诗|传奇|远古)</t>
  </si>
  <si>
    <t>MISSION_DROP_MAX_EQUIPMENT_QUALITY</t>
  </si>
  <si>
    <t>【关卡-掉落】装备掉落最大品质</t>
  </si>
  <si>
    <t>MISSION_DROP_FLOAT_LV</t>
  </si>
  <si>
    <t>0|1000</t>
    <phoneticPr fontId="2" type="noConversion"/>
  </si>
  <si>
    <t>【关卡-掉落】装备掉落等级浮动参数(等级变化值|权重)</t>
    <phoneticPr fontId="2" type="noConversion"/>
  </si>
  <si>
    <t>MISSION_DROP_HIT_VALUE</t>
  </si>
  <si>
    <t>【关卡-掉落】符文或者装备品质命中值（小于这个值则成功）</t>
  </si>
  <si>
    <t>MISSION_DROP_FORCE_GET</t>
  </si>
  <si>
    <t>【关卡-掉落】直接进背包的道具ID</t>
  </si>
  <si>
    <t>MISSION_DROP_TIMES</t>
  </si>
  <si>
    <t>1|2|5|10</t>
    <phoneticPr fontId="2" type="noConversion"/>
  </si>
  <si>
    <t>【关卡-掉落】怪物品质掉落基础道具（普通怪|稀有怪|史诗怪|传奇怪[BOSS]）</t>
  </si>
  <si>
    <t>MISSION_DROP_EQUIPMENT_LIMIT</t>
    <phoneticPr fontId="2" type="noConversion"/>
  </si>
  <si>
    <t>3|5;4|15;5|30;6|79</t>
    <phoneticPr fontId="2" type="noConversion"/>
  </si>
  <si>
    <t>【关卡-掉落】装备品质对应掉落等级限制</t>
  </si>
  <si>
    <t>MISSION_SPEED_PASS_CONDITION</t>
  </si>
  <si>
    <t>75|60|45</t>
    <phoneticPr fontId="2" type="noConversion"/>
  </si>
  <si>
    <t>【关卡-掉落】关卡速通条件（秒)</t>
  </si>
  <si>
    <t>MISSION_SPEED_PASS_REWARD</t>
  </si>
  <si>
    <t>10057|10100|100006|{1;{10;0;0}}-10101|10138|100041|{1;{5;0;0}}-10139|10163|100030|{1;{1;0;0}}-10164|10238|100042|{1;{1;0;0}}</t>
    <phoneticPr fontId="2" type="noConversion"/>
  </si>
  <si>
    <t>【关卡-掉落】速通奖励道具配置（开始关卡|结束关卡|道具ID|道具数量曲线）数量曲线传入掉落等级，与普通速通奖励互斥，优先读此配置</t>
    <phoneticPr fontId="2" type="noConversion"/>
  </si>
  <si>
    <t>MISSION_DROP_QUA_USE_MAX_LV</t>
  </si>
  <si>
    <t>【关卡-掉落】传入判断品质的最大掉落等级</t>
    <phoneticPr fontId="2" type="noConversion"/>
  </si>
  <si>
    <t>MISSION_DROP_CANT_SHOW_ITEM_IN_RESULT</t>
  </si>
  <si>
    <t>100003|100004</t>
    <phoneticPr fontId="2" type="noConversion"/>
  </si>
  <si>
    <t>【关卡-掉落】掉落显示需要隐藏的道具ID</t>
    <phoneticPr fontId="2" type="noConversion"/>
  </si>
  <si>
    <t>ADVENTURE_DURATION_TIME</t>
  </si>
  <si>
    <t>【关卡-奇遇】奇遇持续时间（单位： 秒）</t>
    <phoneticPr fontId="2" type="noConversion"/>
  </si>
  <si>
    <t>ADVENTURE_TRIGGER</t>
  </si>
  <si>
    <t>10021|100</t>
    <phoneticPr fontId="2" type="noConversion"/>
  </si>
  <si>
    <t>【关卡-奇遇】奇遇触发（关卡限制|概率千分比）</t>
    <phoneticPr fontId="2" type="noConversion"/>
  </si>
  <si>
    <t>ADVENTURE_BOX_AREA_PARAM</t>
  </si>
  <si>
    <t>10|250;15|300;20|350</t>
    <phoneticPr fontId="2" type="noConversion"/>
  </si>
  <si>
    <t>【关卡-奇遇】宝箱奇遇宝箱触发范围|触发时间(小；中；大）</t>
    <phoneticPr fontId="2" type="noConversion"/>
  </si>
  <si>
    <t>ADVENTURE_MONSTER_ESCAPE_PARAM</t>
    <phoneticPr fontId="2" type="noConversion"/>
  </si>
  <si>
    <t>30|100|5000|2000</t>
    <phoneticPr fontId="2" type="noConversion"/>
  </si>
  <si>
    <t>【关卡-奇遇】怪物逃跑参数（预警范围|最远距离|逃跑时长|逃跑CD)</t>
    <phoneticPr fontId="2" type="noConversion"/>
  </si>
  <si>
    <t>MAGIC_CIRCLE_ITEM_LIST</t>
  </si>
  <si>
    <t>1000001|1000002|1000003|1000004|1000005|1000006|1000007|1000008|1000009|1000010</t>
  </si>
  <si>
    <t>【关卡-十方阵】十方阵物品列表</t>
    <phoneticPr fontId="2" type="noConversion"/>
  </si>
  <si>
    <t>FINAL_BOSS_MISSION_ID</t>
    <phoneticPr fontId="2" type="noConversion"/>
  </si>
  <si>
    <t>10134|700010</t>
    <phoneticPr fontId="2" type="noConversion"/>
  </si>
  <si>
    <t>【关卡-村长】最终BOSS关卡ID|获得词缀</t>
  </si>
  <si>
    <t>ALTAR_DRAW_REWARD</t>
  </si>
  <si>
    <t>204000|1|2;204001|1|2;204002|1|2;204003|1|2;204004|1|2-203000|1|6;203001|1|6;203002|1|6;203003|1|6;203004|1|6-202000|1|10;202001|1|10;202002|1|10;202003|1|10;202004|1|10-1603000|1|70;1603001|1|70;1603002|1|70;1603003|1|70;1603004|1|70-1602000|1|112;1602001|1|112;1602002|1|112;1602003|1|112;1602004|1|112</t>
  </si>
  <si>
    <t>【大祭坛】常规奖池配置（奖池1奖励ID|数量|权重-奖池2奖励ID|数量|权重……第一个奖池为保底奖池）</t>
    <phoneticPr fontId="2" type="noConversion"/>
  </si>
  <si>
    <t>ALTAR_DRAW_ITEM_ID</t>
    <phoneticPr fontId="2" type="noConversion"/>
  </si>
  <si>
    <t>100013|1</t>
  </si>
  <si>
    <t>【大祭坛】单抽消耗（道具ID|数量）</t>
    <phoneticPr fontId="2" type="noConversion"/>
  </si>
  <si>
    <t>ALTAR_DRAW_REWARD_LIMIT</t>
  </si>
  <si>
    <t>1|30;2|30</t>
  </si>
  <si>
    <t>【大祭坛】反向保底次数（轮次|抽取次数）</t>
    <phoneticPr fontId="2" type="noConversion"/>
  </si>
  <si>
    <t>ALTAR_DRAW_REWARD_GUARANTEES_LIMIT</t>
  </si>
  <si>
    <t>【大祭坛】保底次数（n次大奖必出保底大奖奖励）</t>
  </si>
  <si>
    <t>ALTAR_DRAW_REWARD_REFRESH_INTERVAL</t>
  </si>
  <si>
    <t>5000|11000</t>
  </si>
  <si>
    <t>【大祭坛】奖励显示刷新间隔（毫秒）</t>
  </si>
  <si>
    <t>DIVINE_PRODUCT_POOL</t>
  </si>
  <si>
    <t>800001|1|300;301020|1|900;500000|1|1000;301022|1|900;100008|138|1600;301023|1|900;301021|1|900;100007|188|1600;301024|1|900;400002|1|1000</t>
  </si>
  <si>
    <t>【神品轮盘】奖池配置（道具ID|道具数量|权重）（1为大奖)</t>
  </si>
  <si>
    <t>DIVINE_PRODUCT_COST</t>
  </si>
  <si>
    <t>100014|{2;{30;40;50;60;65;70;75;80;85;90}}</t>
  </si>
  <si>
    <t>【神品轮盘】消耗配置（道具ID|消耗数量曲线）</t>
    <phoneticPr fontId="2" type="noConversion"/>
  </si>
  <si>
    <t>DIVINE_PRODUCT_POOL_REPLACE</t>
  </si>
  <si>
    <t>301020|100008|228;301021|100008|228;301022|100008|228;301023|100008|228;301024|100008|228;500000|100008|158;400002|100008|158</t>
  </si>
  <si>
    <t>【神品轮盘】奖池替换; 奖池配置的奖励抽完，根据奖励ID替换；（道具ID|新的道具ID|数量）</t>
  </si>
  <si>
    <t>ORDER_DAILY_NUM</t>
  </si>
  <si>
    <t>【订单】每日订单数量（上限）</t>
    <phoneticPr fontId="2" type="noConversion"/>
  </si>
  <si>
    <t>ORDER_QUA_WEIGHT</t>
  </si>
  <si>
    <t>1000|200|100|50|20</t>
    <phoneticPr fontId="2" type="noConversion"/>
  </si>
  <si>
    <t>【订单】常规订单品质概率权重</t>
    <phoneticPr fontId="2" type="noConversion"/>
  </si>
  <si>
    <t>ORDER_QUA_MISSION_LIMIT</t>
  </si>
  <si>
    <t>10008|10032|10047|10083|10100</t>
    <phoneticPr fontId="2" type="noConversion"/>
  </si>
  <si>
    <t>【订单】常规订单品质关卡限制</t>
    <phoneticPr fontId="2" type="noConversion"/>
  </si>
  <si>
    <t>ORDER_QUA_BASE_VALUE</t>
  </si>
  <si>
    <t>{1;{30000;50;0}}|{1;{50000;50;0}}|{1;{80000;50;0}}|{1;{100000;50;0}}|{1;{200000;50;0}}</t>
    <phoneticPr fontId="2" type="noConversion"/>
  </si>
  <si>
    <t>【订单】常规订单品质对应基础价值</t>
    <phoneticPr fontId="2" type="noConversion"/>
  </si>
  <si>
    <t>ORDER_QUA_NEEDS_WEIGHT</t>
  </si>
  <si>
    <t>1|2|1000;2|1|1000-1|2|1000;2|1|1000-1|2|1000;2|1|1000-1|2|1000;2|1|1000-1|2|1000;2|1|1000</t>
  </si>
  <si>
    <t>【订单】常规订单需求权重(词缀品质1|词缀数量|权重；词缀品质2|词缀数量|权重-下一品质订单配置）</t>
    <phoneticPr fontId="2" type="noConversion"/>
  </si>
  <si>
    <t>ORDER_EFFECT_VALUE_CURVE</t>
  </si>
  <si>
    <t>800|1200</t>
    <phoneticPr fontId="2" type="noConversion"/>
  </si>
  <si>
    <t>【订单】产出浮动系数范围（千分比）</t>
    <phoneticPr fontId="2" type="noConversion"/>
  </si>
  <si>
    <t>ORDER_QUA_BASE_CULTIVATE_ITEM_VALUE_PRO_WEIGHT</t>
  </si>
  <si>
    <t>500|600;450|550;400|500;350|450;300|400</t>
    <phoneticPr fontId="2" type="noConversion"/>
  </si>
  <si>
    <t>【订单】常规订单基础养成道具价值占比（min|max，下标对应品质）</t>
    <phoneticPr fontId="2" type="noConversion"/>
  </si>
  <si>
    <t>ORDER_CULTIVATE_ITEM_LIST</t>
  </si>
  <si>
    <t>【订单】基础养成道具列表</t>
    <phoneticPr fontId="2" type="noConversion"/>
  </si>
  <si>
    <t>ORDER_BASE_CURRENCY_ITEM_LIST</t>
  </si>
  <si>
    <t>100004|100005</t>
    <phoneticPr fontId="2" type="noConversion"/>
  </si>
  <si>
    <t>【订单】基础通货列表</t>
    <phoneticPr fontId="2" type="noConversion"/>
  </si>
  <si>
    <t>EQUIP_PAID_SKIN_UNLOCK_REWARD</t>
  </si>
  <si>
    <t>1|100002|1000;2|100002|1000;3|100002|1000;4|100002|1000;6|100002|1000</t>
    <phoneticPr fontId="2" type="noConversion"/>
  </si>
  <si>
    <t>【暖阁】装备时装部位对应奖励（部位|奖励ID|奖励数量）</t>
    <phoneticPr fontId="2" type="noConversion"/>
  </si>
  <si>
    <t>TITLE_WEAR_QUANTITY_LIMIT</t>
  </si>
  <si>
    <t>【称号】称号佩戴数量上限</t>
    <phoneticPr fontId="2" type="noConversion"/>
  </si>
  <si>
    <t>WING_MAX_LV</t>
  </si>
  <si>
    <t>【翅膀】翅膀最大等级</t>
    <phoneticPr fontId="2" type="noConversion"/>
  </si>
  <si>
    <t>TEAM_INVITE_VALID_TIME</t>
  </si>
  <si>
    <t>【组队】邀请链接有效时长X秒</t>
  </si>
  <si>
    <t>TEAM_BATTLE_MONSTER_ATTR_EXTRA</t>
  </si>
  <si>
    <t>3001|1000;3002|1000;3031|1000</t>
    <phoneticPr fontId="2" type="noConversion"/>
  </si>
  <si>
    <t>【组队】怪物属性附加</t>
    <phoneticPr fontId="2" type="noConversion"/>
  </si>
  <si>
    <t>BRONZE_GATE_BOSS_NUM_CURVE</t>
    <phoneticPr fontId="2" type="noConversion"/>
  </si>
  <si>
    <t>{1;{1;200;0}}</t>
    <phoneticPr fontId="2" type="noConversion"/>
  </si>
  <si>
    <t>【青铜门】BOSS数量对应难度曲线（传入难度返回BOSS数量）</t>
    <phoneticPr fontId="2" type="noConversion"/>
  </si>
  <si>
    <t>BRONZE_GATE_BOSS_LV_CURVE</t>
  </si>
  <si>
    <t>{1;{100;50;0}}</t>
    <phoneticPr fontId="2" type="noConversion"/>
  </si>
  <si>
    <t>【青铜门】BOSS等级对应难度曲线（传入难度返回BOSS等级）</t>
    <phoneticPr fontId="2" type="noConversion"/>
  </si>
  <si>
    <t>BRONZE_GATE_REWARD_KEY_NUM_CURVE</t>
    <phoneticPr fontId="2" type="noConversion"/>
  </si>
  <si>
    <t>100018|{2;{50;50;50;50;50;50;50;80;80;80;80;80;100;100;100;200;200;350;600;600;0}}-100001|{2;{0;0;0;0;0;0;0;0;0;0;0;0;0;0;0;0;0;0;0;0;50;60;60;60;80;80;100;100;100;110}}</t>
  </si>
  <si>
    <t>【青铜门】掉落密钥数量对应难度曲线（传入难度返回密钥数量）</t>
    <phoneticPr fontId="2" type="noConversion"/>
  </si>
  <si>
    <t>BRONZE_GATE_REWARD_KEY_ID</t>
    <phoneticPr fontId="2" type="noConversion"/>
  </si>
  <si>
    <t>【青铜门】青铜密钥道具ID</t>
    <phoneticPr fontId="2" type="noConversion"/>
  </si>
  <si>
    <t>BRONZE_GATE_BOSS_MAX_NUM</t>
    <phoneticPr fontId="2" type="noConversion"/>
  </si>
  <si>
    <t>【青铜门】BOSS数量上限</t>
    <phoneticPr fontId="2" type="noConversion"/>
  </si>
  <si>
    <t>BRONZE_GATE_STOREY_MAX_NUM</t>
  </si>
  <si>
    <t>【青铜门】青铜门层数上限</t>
  </si>
  <si>
    <t>BRONZE_GATE_TITLE_REWARD_ID</t>
  </si>
  <si>
    <t>1300001|1300002</t>
  </si>
  <si>
    <t>【青铜门】青铜门榜一称号奖励ID（每日|赛季）</t>
  </si>
  <si>
    <t>LIMIT_TIME_STAGE_TASK_DURATION</t>
  </si>
  <si>
    <t>30|180</t>
    <phoneticPr fontId="2" type="noConversion"/>
  </si>
  <si>
    <t>【限时任务】各阶段时长（分钟）</t>
    <phoneticPr fontId="2" type="noConversion"/>
  </si>
  <si>
    <t>EXTRACTION_EQUIPMENT_TYPE_SLOT</t>
    <phoneticPr fontId="2" type="noConversion"/>
  </si>
  <si>
    <t>1|2;3|4|5|6|7;8|9|10</t>
  </si>
  <si>
    <t>【御器】各部位对应萃取类型（兵器；护甲；饰品）</t>
  </si>
  <si>
    <t>COLLECTION_SELL</t>
  </si>
  <si>
    <t>100002|10000</t>
    <phoneticPr fontId="2" type="noConversion"/>
  </si>
  <si>
    <t>【藏品】假藏品卖出奖励</t>
  </si>
  <si>
    <t>COLLECTION_STAR_ADD_EXP</t>
  </si>
  <si>
    <t>3|{1;{20;500;0};10}-4|{1;{50;500;0};25}-5|{1;{250;500;0};125}-6|{1;{1000;500;0};500}</t>
    <phoneticPr fontId="2" type="noConversion"/>
  </si>
  <si>
    <t>【藏品】藏品星级对应提供经验曲线（品质|曲线）</t>
    <phoneticPr fontId="2" type="noConversion"/>
  </si>
  <si>
    <t>COLLECTION_IDENTITY_UP_LV</t>
  </si>
  <si>
    <t>{2;{10;50;100;300;500;1000;1500;2000;3000;4000;5000;6000;7000;8000;10000;12000;14000;16000}}</t>
    <phoneticPr fontId="2" type="noConversion"/>
  </si>
  <si>
    <t>【藏品】藏品身份等级对应经验曲线</t>
    <phoneticPr fontId="2" type="noConversion"/>
  </si>
  <si>
    <t>COLLECTION_IDENTITY_ATTR</t>
    <phoneticPr fontId="2" type="noConversion"/>
  </si>
  <si>
    <t>1001|{1;{600;1000;0}}-1002|{1;{300;1000;0}}</t>
    <phoneticPr fontId="2" type="noConversion"/>
  </si>
  <si>
    <t>【藏品】藏品身份等级对应属性（属性ID|取值曲线)</t>
    <phoneticPr fontId="2" type="noConversion"/>
  </si>
  <si>
    <t>COLLECTION_IDENTITY_LV_LIST</t>
  </si>
  <si>
    <t>3|6|9|12|15|18</t>
    <phoneticPr fontId="2" type="noConversion"/>
  </si>
  <si>
    <t>【藏品】藏品身份等级样式划分(最右为最大身份等级）</t>
    <phoneticPr fontId="2" type="noConversion"/>
  </si>
  <si>
    <t>COLLECTION_IDENTITY_TREASURE_LV_LIST</t>
  </si>
  <si>
    <t>6|12|18</t>
    <phoneticPr fontId="2" type="noConversion"/>
  </si>
  <si>
    <t>【藏品】藏品身份等级图标样式区分</t>
    <phoneticPr fontId="2" type="noConversion"/>
  </si>
  <si>
    <t>COLLECTION_IDENTITY_MAX_STAR</t>
    <phoneticPr fontId="2" type="noConversion"/>
  </si>
  <si>
    <t>【藏品】藏品最大星级</t>
    <phoneticPr fontId="2" type="noConversion"/>
  </si>
  <si>
    <t>COLLECTION_IDENTITY_APPRAISAL_WEIGHT</t>
  </si>
  <si>
    <t>500|500</t>
    <phoneticPr fontId="2" type="noConversion"/>
  </si>
  <si>
    <t>【藏品】鉴定真伪权重（真|假）</t>
    <phoneticPr fontId="2" type="noConversion"/>
  </si>
  <si>
    <t>COLLECTION_IDENTITY_TAG_RANGE</t>
  </si>
  <si>
    <t>1001|1010;2001|2010</t>
  </si>
  <si>
    <t>【藏品】鉴定真伪标签范围（真标签起始|结束；假标签起始|结束）</t>
  </si>
  <si>
    <t>DRAGON_PET_LV_LIMIT</t>
    <phoneticPr fontId="2" type="noConversion"/>
  </si>
  <si>
    <t>【龙灵】龙灵等级上限</t>
    <phoneticPr fontId="2" type="noConversion"/>
  </si>
  <si>
    <t>DRAGON_PET_DEFAULT_ID</t>
    <phoneticPr fontId="2" type="noConversion"/>
  </si>
  <si>
    <t>【龙灵】默认龙灵ID</t>
    <phoneticPr fontId="2" type="noConversion"/>
  </si>
  <si>
    <t>HUNT_BOX_EQUIPMENT_SPACE</t>
  </si>
  <si>
    <t>【搜打撤】装备类占格空间配置（列数|行数）</t>
  </si>
  <si>
    <t>HUNT_BOX_BAG_SPACE</t>
  </si>
  <si>
    <t>7|6</t>
    <phoneticPr fontId="2" type="noConversion"/>
  </si>
  <si>
    <t>【搜打撤】倒斗袋格子配置（列数|行数）</t>
  </si>
  <si>
    <t>HUNT_BOX_BAG_DEBUFF_ROW</t>
  </si>
  <si>
    <t>【搜打撤】倒斗袋负重格子配置（debuff行数）</t>
  </si>
  <si>
    <t>HUNT_BOX_BOX_COL</t>
  </si>
  <si>
    <t>【搜打撤】宝箱列数（行数自动扩展）</t>
  </si>
  <si>
    <t>HUNT_BOX_ROOM_NUM</t>
  </si>
  <si>
    <t>3|5</t>
  </si>
  <si>
    <t>【搜打撤】房间数量范围</t>
  </si>
  <si>
    <t>HUNT_BOX_ROOM_BOX_NUM</t>
  </si>
  <si>
    <t>2|4</t>
    <phoneticPr fontId="2" type="noConversion"/>
  </si>
  <si>
    <t>【搜打撤】房间宝箱数量范围</t>
    <phoneticPr fontId="2" type="noConversion"/>
  </si>
  <si>
    <t>HUNT_BOX_DROP_ITEM_NUM</t>
  </si>
  <si>
    <t>1|1000;2|500;3|100</t>
    <phoneticPr fontId="2" type="noConversion"/>
  </si>
  <si>
    <t>【搜打撤】单个宝箱掉落掉落物数量随机权重（数量|权重）</t>
  </si>
  <si>
    <t>HUNT_BOX_BOX_DROP_ID</t>
  </si>
  <si>
    <t>【搜打撤】宝箱内奖励的掉落ID</t>
  </si>
  <si>
    <t>HUNT_BOX_DROP_EQUIPMENT_NUM</t>
  </si>
  <si>
    <t>1|1000;2|100;3|10</t>
    <phoneticPr fontId="2" type="noConversion"/>
  </si>
  <si>
    <t>【搜打撤】单个宝箱掉落装备数量随机权重（数量|权重）</t>
    <phoneticPr fontId="2" type="noConversion"/>
  </si>
  <si>
    <t>HUNT_BOX_EQUIPMENT_MONSTER_QUA</t>
  </si>
  <si>
    <t>【搜打撤】单个宝箱掉落装备传入怪物品质</t>
    <phoneticPr fontId="2" type="noConversion"/>
  </si>
  <si>
    <t>HUNT_BOX_COLLECTION_NUM</t>
  </si>
  <si>
    <t>0|1000;1|100;2|10</t>
    <phoneticPr fontId="2" type="noConversion"/>
  </si>
  <si>
    <t>【搜打撤】单个宝箱生成藏品数量权重（数量|权重）</t>
    <phoneticPr fontId="2" type="noConversion"/>
  </si>
  <si>
    <t>HUNT_BOX_MISSION_SHOW_INCOME</t>
  </si>
  <si>
    <t>{1;{1000;1000;0}}|{1;{1000;1000;0}}</t>
    <phoneticPr fontId="2" type="noConversion"/>
  </si>
  <si>
    <t>【搜打撤】关卡难度对应显示产出千分比曲线（经验|金币）</t>
    <phoneticPr fontId="2" type="noConversion"/>
  </si>
  <si>
    <t>STAGE_TASK_STAGE_FINISH_REWARD</t>
  </si>
  <si>
    <t>100002|2000;100006|200;100017|200-100002|4000;100006|400;100017|400-100002|6000;100006|600;100017|600-100002|8000;100006|800;100017|800-100002|10000;100006|1000;100017|1000-100002|10000;100006|1000;100017|1000</t>
    <phoneticPr fontId="2" type="noConversion"/>
  </si>
  <si>
    <t>【摸金手札】阶段奖励（阶段1道具ID1|阶段1道具数量1；阶段1道具ID2|阶段1道具数量2；……-阶段2）</t>
    <phoneticPr fontId="2" type="noConversion"/>
  </si>
  <si>
    <t>CHAT_CREDIT_SCORE_BAN_TIME</t>
  </si>
  <si>
    <t>500|1;1000|6;2000|12</t>
    <phoneticPr fontId="2" type="noConversion"/>
  </si>
  <si>
    <t>【聊天】不良信用分对应禁言时间</t>
    <phoneticPr fontId="2" type="noConversion"/>
  </si>
  <si>
    <t>CHAT_LV_REDUCE_BAN_TIME</t>
  </si>
  <si>
    <t>【聊天】提升身份减少禁言时间</t>
    <phoneticPr fontId="2" type="noConversion"/>
  </si>
  <si>
    <t>CHAT_MIN_LV</t>
  </si>
  <si>
    <t>【聊天】可以发言的最低藏品身份等级</t>
    <phoneticPr fontId="2" type="noConversion"/>
  </si>
  <si>
    <t>BATTLE_AUTO_ATTACK_OPEN_STAR</t>
  </si>
  <si>
    <t>【自动战斗】自动战斗解锁星级</t>
  </si>
  <si>
    <t>BATTLE_AUTO_ATTACK_USE_HP_THRESHOLE</t>
  </si>
  <si>
    <t>【自动战斗】自动使用血药百分比</t>
  </si>
  <si>
    <t>BATTLE_AUTO_ATTACK_BOSS_OPEN_TIME</t>
  </si>
  <si>
    <t>【自动战斗】自动战斗boss关解锁时间</t>
    <phoneticPr fontId="2" type="noConversion"/>
  </si>
  <si>
    <t>desc=string</t>
    <phoneticPr fontId="2" type="noConversion"/>
  </si>
  <si>
    <t>icon=string</t>
    <phoneticPr fontId="2" type="noConversion"/>
  </si>
  <si>
    <t>subType=int</t>
    <phoneticPr fontId="2" type="noConversion"/>
  </si>
  <si>
    <t>quality=int</t>
  </si>
  <si>
    <t>params=int[]</t>
    <phoneticPr fontId="2" type="noConversion"/>
  </si>
  <si>
    <t>extendParam=int[][]</t>
  </si>
  <si>
    <t>getWay=int[]</t>
  </si>
  <si>
    <t>isShow=int</t>
    <phoneticPr fontId="2" type="noConversion"/>
  </si>
  <si>
    <t>composition=int[]</t>
  </si>
  <si>
    <t>value=int</t>
    <phoneticPr fontId="2" type="noConversion"/>
  </si>
  <si>
    <t>canBagUse=int</t>
  </si>
  <si>
    <t>sort=int</t>
  </si>
  <si>
    <t>autoUse=int</t>
    <phoneticPr fontId="2" type="noConversion"/>
  </si>
  <si>
    <t>isUnique=int</t>
  </si>
  <si>
    <t>linkSystem=int</t>
  </si>
  <si>
    <t>isMapShow=int</t>
  </si>
  <si>
    <t>canTrade=int</t>
    <phoneticPr fontId="2" type="noConversion"/>
  </si>
  <si>
    <t>物品id</t>
    <phoneticPr fontId="2" type="noConversion"/>
  </si>
  <si>
    <t>language_物品名称</t>
    <phoneticPr fontId="2" type="noConversion"/>
  </si>
  <si>
    <t>language_物品描述</t>
  </si>
  <si>
    <t>物品图标</t>
    <phoneticPr fontId="2" type="noConversion"/>
  </si>
  <si>
    <t>物品类别</t>
  </si>
  <si>
    <t>client_物品小类别</t>
    <phoneticPr fontId="2" type="noConversion"/>
  </si>
  <si>
    <t>物品品质</t>
  </si>
  <si>
    <t>参数列表</t>
  </si>
  <si>
    <t>扩展参数</t>
  </si>
  <si>
    <t>client_获取途径</t>
  </si>
  <si>
    <t>client_背包是否显示</t>
    <phoneticPr fontId="2" type="noConversion"/>
  </si>
  <si>
    <t>合成参数</t>
    <phoneticPr fontId="2" type="noConversion"/>
  </si>
  <si>
    <t>价值参数</t>
    <phoneticPr fontId="2" type="noConversion"/>
  </si>
  <si>
    <t>client_背包单次使用最大数量</t>
    <phoneticPr fontId="2" type="noConversion"/>
  </si>
  <si>
    <t>client_排序</t>
  </si>
  <si>
    <t>是否默认使用</t>
    <phoneticPr fontId="2" type="noConversion"/>
  </si>
  <si>
    <t>是否唯一</t>
    <phoneticPr fontId="2" type="noConversion"/>
  </si>
  <si>
    <t>关联系统ID</t>
  </si>
  <si>
    <t>是否小地图显示</t>
    <phoneticPr fontId="2" type="noConversion"/>
  </si>
  <si>
    <t>能否交易</t>
  </si>
  <si>
    <t>交易类别</t>
    <phoneticPr fontId="2" type="noConversion"/>
  </si>
  <si>
    <t>玉璧</t>
  </si>
  <si>
    <t>行当内的顶级流通货币，可用于购买付费商品。</t>
  </si>
  <si>
    <t>行当内的高级流通货币，可用于购买金锭类商品。</t>
  </si>
  <si>
    <t>钱币</t>
  </si>
  <si>
    <t>行当内的初级流通货币，可用于购买钱币类商品。</t>
  </si>
  <si>
    <t>经验</t>
  </si>
  <si>
    <t>宝贵的战斗经验，积累到一定数量会提升玩家等级。</t>
  </si>
  <si>
    <t>重铸石</t>
  </si>
  <si>
    <t>珍贵的铸造材料，可对稀有及史诗装备使用，使用后移除一个随机词缀，并新增一个随机词缀。</t>
  </si>
  <si>
    <t>洗练石</t>
  </si>
  <si>
    <t>珍贵的铸造材料，可对稀有及以上装备使用，使用后重置装备上词缀的数值。</t>
  </si>
  <si>
    <t>玉石碎片</t>
  </si>
  <si>
    <t>精美的玉石碎片，用于升级玉石。</t>
  </si>
  <si>
    <t>时装卡</t>
  </si>
  <si>
    <t>天衣工房的代金券，可在商城内兑换时装。</t>
  </si>
  <si>
    <t>秘藏币</t>
  </si>
  <si>
    <t>上古秘藏才会出现的稀世货币，可在商城内兑换炫酷外观。</t>
  </si>
  <si>
    <t>精魄</t>
  </si>
  <si>
    <t>宠物凝聚的精魄，用于在珍宠阁中兑换奖励。</t>
  </si>
  <si>
    <t>终身卡</t>
  </si>
  <si>
    <t>神秘的小卡片，购买后成为VVVVVIP，拥有数不清的终身特权。</t>
  </si>
  <si>
    <t>挂机时长上限</t>
  </si>
  <si>
    <t>增加1小时挂机时常上限。</t>
  </si>
  <si>
    <t>双倍挂机卡</t>
  </si>
  <si>
    <t>神秘的小卡片，在本赛季内挂机奖励的收益会变为双倍。（每赛季清空）</t>
  </si>
  <si>
    <t>魔眼</t>
  </si>
  <si>
    <t>魔蛇之眼，神秘莫测，用于在大祭坛中抽取秘宝。</t>
  </si>
  <si>
    <t>1004|1007</t>
    <phoneticPr fontId="2" type="noConversion"/>
  </si>
  <si>
    <t>轮盘密钥</t>
  </si>
  <si>
    <t>神品轮盘的钥匙，用于开启神品轮盘，获得其中的秘宝。</t>
  </si>
  <si>
    <t>金钥匙</t>
    <phoneticPr fontId="2" type="noConversion"/>
  </si>
  <si>
    <t>用于开启黄金宝箱的钥匙</t>
  </si>
  <si>
    <t>钱币分钟卡</t>
  </si>
  <si>
    <t>开启后获得当前挂机进度的一分钟钱币产出。</t>
    <phoneticPr fontId="2" type="noConversion"/>
  </si>
  <si>
    <t>强化石</t>
    <phoneticPr fontId="2" type="noConversion"/>
  </si>
  <si>
    <t>青铜密钥</t>
    <phoneticPr fontId="2" type="noConversion"/>
  </si>
  <si>
    <t>蕴含着神秘力量的钥匙，可以在青铜门秘藏中兑换物品。</t>
  </si>
  <si>
    <t>阳烛</t>
  </si>
  <si>
    <t>燃我则暖，熄我则寂。烛火轻跳，便是长夜在索求陪伴。</t>
  </si>
  <si>
    <t>70000|1602000</t>
    <phoneticPr fontId="2" type="noConversion"/>
  </si>
  <si>
    <t>1008|1009</t>
    <phoneticPr fontId="2" type="noConversion"/>
  </si>
  <si>
    <t>穿山甲</t>
  </si>
  <si>
    <t>鳞甲厚重，爪子锋利，擅长挖洞的一种生物。</t>
  </si>
  <si>
    <t>70001|1602001</t>
    <phoneticPr fontId="2" type="noConversion"/>
  </si>
  <si>
    <t>木面怪人</t>
  </si>
  <si>
    <t>举着棺材板的神秘生物。</t>
  </si>
  <si>
    <t>70002|1602002</t>
    <phoneticPr fontId="2" type="noConversion"/>
  </si>
  <si>
    <t>纸人</t>
  </si>
  <si>
    <t>薄纸为躯，一点灵犀。虽身躯轻盈，却总能做出最出乎你意料的举动。</t>
  </si>
  <si>
    <t>70003|1602003</t>
    <phoneticPr fontId="2" type="noConversion"/>
  </si>
  <si>
    <t>怪铁铃</t>
    <phoneticPr fontId="2" type="noConversion"/>
  </si>
  <si>
    <t>其形笨拙，其声沉笃。摇晃之间，响声能将不安稳稳镇于地心。</t>
  </si>
  <si>
    <t>70012|1602004</t>
    <phoneticPr fontId="2" type="noConversion"/>
  </si>
  <si>
    <t>阴烛</t>
  </si>
  <si>
    <t>燃我则明，熄我则阴。灵火摇曳，便是厄运在侧耳低语。</t>
  </si>
  <si>
    <t>70004|1603000</t>
    <phoneticPr fontId="2" type="noConversion"/>
  </si>
  <si>
    <t>穿山铁甲</t>
  </si>
  <si>
    <t>甲胄幽暗，利爪凝煞。已惯于穿梭于墓穴的阴影，而非山野的日光。</t>
  </si>
  <si>
    <t>70005|1603001</t>
    <phoneticPr fontId="2" type="noConversion"/>
  </si>
  <si>
    <t>木面怪侠</t>
  </si>
  <si>
    <t>以木为面，无人知晓木面之后的真实模样。</t>
  </si>
  <si>
    <t>70006|1603002</t>
    <phoneticPr fontId="2" type="noConversion"/>
  </si>
  <si>
    <t>纸超人</t>
  </si>
  <si>
    <t>折叠的躯壳里，住着不屈的英雄梦。虽一阵风就能吹倒，却敢向雷霆挥拳。</t>
  </si>
  <si>
    <t>70007|1603003</t>
    <phoneticPr fontId="2" type="noConversion"/>
  </si>
  <si>
    <t>怪铜铃</t>
  </si>
  <si>
    <t>铜身嗡鸣，其音清越。摇响时，邪祟不近，灵台自清。</t>
  </si>
  <si>
    <t>70013|1603004</t>
    <phoneticPr fontId="2" type="noConversion"/>
  </si>
  <si>
    <t>魂</t>
  </si>
  <si>
    <t>凭符定形，游于现世，却执拗地恪守着一个连自己都已忘却的古老契阔。</t>
  </si>
  <si>
    <t>70008|1604000</t>
    <phoneticPr fontId="2" type="noConversion"/>
  </si>
  <si>
    <t>咕咕鸟</t>
  </si>
  <si>
    <t>从不废话，准时送达。消息和命运一样，签收后概不退换！</t>
  </si>
  <si>
    <t>70009|1604001</t>
    <phoneticPr fontId="2" type="noConversion"/>
  </si>
  <si>
    <t>夜喵喵</t>
  </si>
  <si>
    <t>它允许你跟随，但别指望它会回头等你——这就是傲娇的顶级礼仪。</t>
  </si>
  <si>
    <t>70010|1604002</t>
    <phoneticPr fontId="2" type="noConversion"/>
  </si>
  <si>
    <t>大嘴葫芦</t>
  </si>
  <si>
    <t>肚里乾坤，非能容纳万物，而是能吞下你的“厄运”与“病痛”，再还你一口清甜的佳酿。</t>
  </si>
  <si>
    <t>70011|1604003</t>
    <phoneticPr fontId="2" type="noConversion"/>
  </si>
  <si>
    <t>石狮子</t>
  </si>
  <si>
    <t>形似幼犬，神寓狮魂。非庙堂前死物，乃大地脉动的守护灵。</t>
  </si>
  <si>
    <t>70014|1604004</t>
    <phoneticPr fontId="2" type="noConversion"/>
  </si>
  <si>
    <t>水手刀</t>
  </si>
  <si>
    <t>摸金校尉套装海盗船长-武器。</t>
  </si>
  <si>
    <t>劫金舌</t>
  </si>
  <si>
    <t>摸金校尉套装海盗船长-副手。</t>
  </si>
  <si>
    <t>船长服</t>
  </si>
  <si>
    <t>摸金校尉套装海盗船长-胸甲。</t>
  </si>
  <si>
    <t>海盗帽</t>
  </si>
  <si>
    <t>摸金校尉套装海盗船长-头部。</t>
  </si>
  <si>
    <t>船长靴</t>
  </si>
  <si>
    <t>摸金校尉套装海盗船长-鞋子。</t>
  </si>
  <si>
    <t>黑桃A</t>
  </si>
  <si>
    <t>寻龙天师套装魔术师-武器。</t>
  </si>
  <si>
    <t>魔术兔</t>
  </si>
  <si>
    <t>寻龙天师套装魔术师-副手。</t>
  </si>
  <si>
    <t>燕尾服</t>
  </si>
  <si>
    <t>寻龙天师套装魔术师-胸甲。</t>
  </si>
  <si>
    <t>魔术帽</t>
  </si>
  <si>
    <t>寻龙天师套装魔术师-头部。</t>
  </si>
  <si>
    <t>绅士鞋</t>
  </si>
  <si>
    <t>寻龙天师套装魔术师-鞋子。</t>
  </si>
  <si>
    <t>破军刀</t>
  </si>
  <si>
    <t>摸金校尉套装不良帅-武器。</t>
  </si>
  <si>
    <t>破军刀鞘</t>
  </si>
  <si>
    <t>摸金校尉套装不良帅-副手。</t>
  </si>
  <si>
    <t>执法甲</t>
  </si>
  <si>
    <t>摸金校尉套装不良帅-胸甲。</t>
  </si>
  <si>
    <t>劫海笠</t>
  </si>
  <si>
    <t>摸金校尉套装不良帅-头部。</t>
  </si>
  <si>
    <t>轻功靴</t>
  </si>
  <si>
    <t>摸金校尉套装不良帅-鞋子。</t>
  </si>
  <si>
    <t>捉鬼符</t>
  </si>
  <si>
    <t>寻龙天师套装僵尸道长-武器。</t>
  </si>
  <si>
    <t>妖魔骨</t>
  </si>
  <si>
    <t>寻龙天师套装僵尸道长-副手。</t>
  </si>
  <si>
    <t>百符衣</t>
  </si>
  <si>
    <t>寻龙天师套装僵尸道长-胸甲。</t>
  </si>
  <si>
    <t>天师黄符</t>
  </si>
  <si>
    <t>寻龙天师套装僵尸道长-头部。</t>
  </si>
  <si>
    <t>步之束缚</t>
  </si>
  <si>
    <t>寻龙天师套装僵尸道长-鞋子。</t>
  </si>
  <si>
    <t>割魂刀</t>
  </si>
  <si>
    <t>摸金校尉单品-武器。</t>
  </si>
  <si>
    <t>收魄符</t>
  </si>
  <si>
    <t>寻龙天师单品-武器。</t>
  </si>
  <si>
    <t>发财板</t>
  </si>
  <si>
    <t>摸金校尉单品-副手。</t>
  </si>
  <si>
    <t>死亡笔记</t>
  </si>
  <si>
    <t>寻龙天师单品-副手。</t>
  </si>
  <si>
    <t>黑帽幽魂</t>
  </si>
  <si>
    <t>通用单品-头部。</t>
  </si>
  <si>
    <t>寒霜刀</t>
  </si>
  <si>
    <t>摸金校尉套装冰封战神-武器。</t>
  </si>
  <si>
    <t>寒霜刀鞘</t>
  </si>
  <si>
    <t>摸金校尉套装冰封战神-副手。</t>
  </si>
  <si>
    <t>冰封战甲</t>
  </si>
  <si>
    <t>摸金校尉套装冰封战神-胸甲。</t>
  </si>
  <si>
    <t>冰凝发缕</t>
  </si>
  <si>
    <t>摸金校尉套装冰封战神-头部。</t>
  </si>
  <si>
    <t>极地靴</t>
  </si>
  <si>
    <t>摸金校尉套装冰封战神-鞋子。</t>
  </si>
  <si>
    <t>寒霜咒</t>
  </si>
  <si>
    <t>寻龙天师套装雪域道尊-武器。</t>
  </si>
  <si>
    <t>寒玉宝葫</t>
  </si>
  <si>
    <t>寻龙天师套装雪域道尊-副手。</t>
  </si>
  <si>
    <t>雪舞法袍</t>
  </si>
  <si>
    <t>寻龙天师套装雪域道尊-胸甲。</t>
  </si>
  <si>
    <t>雪覆青丝</t>
  </si>
  <si>
    <t>寻龙天师套装雪域道尊-头部。</t>
  </si>
  <si>
    <t>凛冬靴</t>
  </si>
  <si>
    <t>寻龙天师套装雪域道尊-鞋子。</t>
  </si>
  <si>
    <t>摸金校尉</t>
  </si>
  <si>
    <t>摸金校尉默认头像。</t>
  </si>
  <si>
    <t>寻龙天师</t>
  </si>
  <si>
    <t>寻龙天师默认头像。</t>
  </si>
  <si>
    <t>黑骷髅</t>
    <phoneticPr fontId="2" type="noConversion"/>
  </si>
  <si>
    <t>活动头像， 可通过神品轮盘活动获得。</t>
  </si>
  <si>
    <t>大雪怪</t>
    <phoneticPr fontId="2" type="noConversion"/>
  </si>
  <si>
    <t>活动头像，可通过魔塔征途活动获得。</t>
  </si>
  <si>
    <t>问灵</t>
    <phoneticPr fontId="2" type="noConversion"/>
  </si>
  <si>
    <t>活动头像框，可通过神品轮盘活动获得。</t>
  </si>
  <si>
    <t>雪境</t>
    <phoneticPr fontId="2" type="noConversion"/>
  </si>
  <si>
    <t>活动头像框，可通过魔塔征途活动获得。</t>
  </si>
  <si>
    <t>证道</t>
  </si>
  <si>
    <t>活动头像框，可通过摸金手札获得。</t>
  </si>
  <si>
    <t>未鉴定的碗</t>
    <phoneticPr fontId="2" type="noConversion"/>
  </si>
  <si>
    <t>满是泥土的碗，仅能看出碗的造型。</t>
  </si>
  <si>
    <t>未鉴定的钱币</t>
    <phoneticPr fontId="2" type="noConversion"/>
  </si>
  <si>
    <t>满是泥土的钱币，仅能看出钱币的造型。</t>
  </si>
  <si>
    <t>未鉴定的剑</t>
    <phoneticPr fontId="2" type="noConversion"/>
  </si>
  <si>
    <t>满是泥土的剑，仅能看出剑的造型。</t>
  </si>
  <si>
    <t>未鉴定的瓶</t>
  </si>
  <si>
    <t>满是泥土的瓶，仅能看出瓶的造型。</t>
  </si>
  <si>
    <t>未鉴定的扳指</t>
  </si>
  <si>
    <t>满是泥土的扳指，仅能看出扳指的造型。</t>
  </si>
  <si>
    <t>未鉴定的印章</t>
  </si>
  <si>
    <t>满是泥土的印章，仅能看出印章的造型。</t>
  </si>
  <si>
    <t>未鉴定的珠串</t>
  </si>
  <si>
    <t>满是泥土的珠串，仅能看出珠串的造型。</t>
  </si>
  <si>
    <t>未鉴定的椅子</t>
  </si>
  <si>
    <t>满是泥土的椅子，仅能看出椅子的造型。</t>
  </si>
  <si>
    <t>未鉴定的镜子</t>
  </si>
  <si>
    <t>满是泥土的镜子，仅能看出镜子的造型。</t>
  </si>
  <si>
    <t>未鉴定的杯子</t>
  </si>
  <si>
    <t>满是泥土的杯子，仅能看出杯子的造型。</t>
  </si>
  <si>
    <t>未鉴定的尊</t>
  </si>
  <si>
    <t>满是泥土的尊，仅能看出尊的造型。</t>
  </si>
  <si>
    <t>新手引导符文宝箱</t>
    <phoneticPr fontId="2" type="noConversion"/>
  </si>
  <si>
    <t>新手引导符文宝箱</t>
  </si>
  <si>
    <t>0|1</t>
    <phoneticPr fontId="2" type="noConversion"/>
  </si>
  <si>
    <t>随机稀有宠物</t>
  </si>
  <si>
    <t>随机稀有宠物宝箱，获得后直接打开</t>
  </si>
  <si>
    <t>0|3</t>
    <phoneticPr fontId="2" type="noConversion"/>
  </si>
  <si>
    <t>随机史诗宠物</t>
  </si>
  <si>
    <t>随机史诗宠物宝箱，获得后直接打开</t>
  </si>
  <si>
    <t>随机传奇宠物</t>
  </si>
  <si>
    <t>随机传奇宠物宝箱，获得后直接打开</t>
  </si>
  <si>
    <t>职业符文宝箱</t>
    <phoneticPr fontId="2" type="noConversion"/>
  </si>
  <si>
    <t>职业符文宝箱</t>
  </si>
  <si>
    <t>装备碎片普通包</t>
    <phoneticPr fontId="2" type="noConversion"/>
  </si>
  <si>
    <t>开启后可以获得普通装备碎片*200、稀有装备碎片*200</t>
    <phoneticPr fontId="2" type="noConversion"/>
  </si>
  <si>
    <t>装备碎片优质包</t>
  </si>
  <si>
    <t>开启后可以获得稀有装备碎片*200、史诗装备碎片*200</t>
    <phoneticPr fontId="2" type="noConversion"/>
  </si>
  <si>
    <t>随机史诗装备</t>
  </si>
  <si>
    <t>开启后随机获得一件无年份史诗装备（50级）</t>
  </si>
  <si>
    <t>0|2</t>
    <phoneticPr fontId="2" type="noConversion"/>
  </si>
  <si>
    <t>随机百年史诗装备</t>
  </si>
  <si>
    <t>开启后随机获得一件百年史诗装备</t>
    <phoneticPr fontId="2" type="noConversion"/>
  </si>
  <si>
    <t>随机千年史诗装备</t>
  </si>
  <si>
    <t>开启后随机获得一件千年史诗装备</t>
    <phoneticPr fontId="2" type="noConversion"/>
  </si>
  <si>
    <t>随机传奇装备箱</t>
  </si>
  <si>
    <t>开启后随机获得一件传奇装备</t>
  </si>
  <si>
    <t>随机100级传奇装备箱</t>
  </si>
  <si>
    <t>开启后随机获得一件传奇装备（100级）</t>
  </si>
  <si>
    <t>随机史诗符文宝箱</t>
  </si>
  <si>
    <t>开启后随机获得一个史诗符文</t>
  </si>
  <si>
    <t>装备助力宝箱(Lv.10)</t>
  </si>
  <si>
    <t>可开启多次的装备宝箱，开启后获得装备，需要达到指定等级才可以开启。
&lt;color=#62c37b&gt;10级：指定装备池中随机1个史诗装备。&lt;/color&gt;
20级：指定装备池中随机1个史诗装备。
50级：指定装备池中随机1个史诗装备。
100级：指定装备池中随机1个史诗装备。
150级：指定装备池中随机1个史诗装备。</t>
  </si>
  <si>
    <t>10|2</t>
    <phoneticPr fontId="2" type="noConversion"/>
  </si>
  <si>
    <t>装备助力宝箱(无条件)</t>
    <phoneticPr fontId="2" type="noConversion"/>
  </si>
  <si>
    <t>可开启多次的装备宝箱，开启后获得装备，需要达到指定等级才可以开启。
&lt;color=#62c37b&gt;无条件解锁：指定装备池中随机1个75级史诗装备。&lt;/color&gt;
50级：指定装备池中随机1个75级百年史诗装备。
100级：指定装备池中随机1个100级千年史诗装备。
150级：指定装备池中随机1个100级万年史诗装备。</t>
  </si>
  <si>
    <t>装备助力宝箱(Lv.50)</t>
  </si>
  <si>
    <t>可开启多次的装备宝箱，开启后获得装备，需要达到指定等级才可以开启。
无条件解锁：指定装备池中随机1个75级史诗装备。
&lt;color=#62c37b&gt;50级：指定装备池中随机1个75级百年史诗装备。&lt;/color&gt;
100级：指定装备池中随机1个100级千年史诗装备。
150级：指定装备池中随机1个100级万年史诗装备。</t>
    <phoneticPr fontId="2" type="noConversion"/>
  </si>
  <si>
    <t>50|2</t>
    <phoneticPr fontId="2" type="noConversion"/>
  </si>
  <si>
    <t>装备助力宝箱(Lv.100)</t>
  </si>
  <si>
    <t>可开启多次的装备宝箱，开启后获得装备，需要达到指定等级才可以开启。
无条件解锁：指定装备池中随机1个75级史诗装备。
50级：指定装备池中随机1个75级百年史诗装备。
&lt;color=#62c37b&gt;100级：指定装备池中随机1个100级千年史诗装备。&lt;/color&gt;
150级：指定装备池中随机1个100级万年史诗装备。</t>
    <phoneticPr fontId="2" type="noConversion"/>
  </si>
  <si>
    <t>100|2</t>
    <phoneticPr fontId="2" type="noConversion"/>
  </si>
  <si>
    <t>装备助力宝箱(Lv.150)</t>
  </si>
  <si>
    <t>可开启多次的装备宝箱，开启后获得装备，需要达到指定等级才可以开启。
无条件解锁：指定装备池中随机1个5级史诗装备。
50级：指定装备池中随机1个75级百年史诗装备。
100级：指定装备池中随机1个100级千年史诗装备。
&lt;color=#62c37b&gt;150级：指定装备池中随机1个100级万年史诗装备。&lt;/color&gt;</t>
    <phoneticPr fontId="2" type="noConversion"/>
  </si>
  <si>
    <t>150|2</t>
    <phoneticPr fontId="2" type="noConversion"/>
  </si>
  <si>
    <t>超值材料箱(Lv.15)</t>
  </si>
  <si>
    <t>可开启多次的超值材料箱，开启后获得养成材料，需要达到指定等级才可以开启。
&lt;color=#62c37b&gt;15级：钱币*50000&lt;/color&gt;
30级：玉石碎片*5000
60级：稀有装备碎片*1000
90级：玉石碎片*20000
120级：符文碎片*100</t>
  </si>
  <si>
    <t>超值材料箱(Lv.30)</t>
    <phoneticPr fontId="2" type="noConversion"/>
  </si>
  <si>
    <t>可开启多次的超值材料箱，开启后获得养成材料，需要达到指定等级才可以开启。
15级：钱币*50000
&lt;color=#62c37b&gt;30级：玉石碎片*5000&lt;/color&gt;
60级：稀有装备碎片*1000
90级：玉石碎片*20000
120级：符文碎片*100</t>
  </si>
  <si>
    <t>超值材料箱(Lv.60)</t>
    <phoneticPr fontId="2" type="noConversion"/>
  </si>
  <si>
    <t>可开启多次的超值材料箱，开启后获得养成材料，需要达到指定等级才可以开启。
15级：钱币*50000
30级：玉石碎片*5000
&lt;color=#62c37b&gt;60级：稀有装备碎片*1000&lt;/color&gt;
90级：玉石碎片*20000
120级：符文碎片*100</t>
  </si>
  <si>
    <t>超值材料箱(Lv.90）</t>
    <phoneticPr fontId="2" type="noConversion"/>
  </si>
  <si>
    <t>可开启多次的超值材料箱，开启后获得养成材料，需要达到指定等级才可以开启。
15级：钱币*50000
30级：玉石碎片*5000
60级：稀有装备碎片*1000
&lt;color=#62c37b&gt;90级：玉石碎片*20000&lt;/color&gt;
120级：符文碎片*100</t>
  </si>
  <si>
    <t>超值材料箱(Lv.120)</t>
    <phoneticPr fontId="2" type="noConversion"/>
  </si>
  <si>
    <t>可开启多次的超值材料箱，开启后获得养成材料，需要达到指定等级才可以开启。
15级：钱币*50000
30级：玉石碎片*5000
60级：稀有装备碎片*1000
90级：玉石碎片*20000
&lt;color=#62c37b&gt;120级：符文碎片*100&lt;/color&gt;</t>
  </si>
  <si>
    <t>符文助力宝箱(Lv.5)</t>
  </si>
  <si>
    <t>可开启多次的符文宝箱，开启后获得符文，需要达到指定等级才可以开启。
&lt;color=#62c37b&gt;5级：指定符文池中随机1个稀有符文。&lt;/color&gt;
25级：指定符文池中随机1个稀有符文。
75级：指定符文池中随机1个史诗符文。
150级：随机1个史诗符文。
200级：随机1个史诗符文。</t>
    <phoneticPr fontId="2" type="noConversion"/>
  </si>
  <si>
    <t>5|1</t>
    <phoneticPr fontId="2" type="noConversion"/>
  </si>
  <si>
    <t>符文助力宝箱(Lv.25)</t>
  </si>
  <si>
    <t>可开启多次的符文宝箱，开启后获得符文，需要达到指定等级才可以开启。
5级：指定符文池中随机1个稀有符文。
&lt;color=#62c37b&gt;25级：指定符文池中随机1个稀有符文。&lt;/color&gt;
75级：指定符文池中随机1个史诗符文。
150级：随机1个史诗符文。
200级：随机1个史诗符文。</t>
    <phoneticPr fontId="2" type="noConversion"/>
  </si>
  <si>
    <t>25|1</t>
    <phoneticPr fontId="2" type="noConversion"/>
  </si>
  <si>
    <t>符文助力宝箱(Lv.75)</t>
    <phoneticPr fontId="2" type="noConversion"/>
  </si>
  <si>
    <t>可开启多次的符文宝箱，开启后获得符文，需要达到指定等级才可以开启。
级：指定符文池中随机1个稀有符文。
25级：指定符文池中随机1个稀有符文。
&lt;color=#62c37b&gt;75级：指定符文池中随机1个史诗符文。&lt;/color&gt;
150级：随机1个史诗符文。
200级：随机1个史诗符文。</t>
    <phoneticPr fontId="2" type="noConversion"/>
  </si>
  <si>
    <t>75|1</t>
    <phoneticPr fontId="2" type="noConversion"/>
  </si>
  <si>
    <t>符文助力宝箱(Lv.150)</t>
    <phoneticPr fontId="2" type="noConversion"/>
  </si>
  <si>
    <t>可开启多次的符文宝箱，开启后获得符文，需要达到指定等级才可以开启。
5级：指定符文池中随机1个稀有符文。
25级：指定符文池中随机1个稀有符文。
75级：指定符文池中随机1个史诗符文。
&lt;color=#62c37b&gt;150级：随机1个史诗符文。&lt;/color&gt;
200级：随机1个史诗符文。</t>
    <phoneticPr fontId="2" type="noConversion"/>
  </si>
  <si>
    <t>150|1</t>
    <phoneticPr fontId="2" type="noConversion"/>
  </si>
  <si>
    <t>符文助力宝箱(Lv.200)</t>
    <phoneticPr fontId="2" type="noConversion"/>
  </si>
  <si>
    <t>可开启多次的符文宝箱，开启后获得符文，需要达到指定等级才可以开启。
5级：指定符文池中随机1个稀有符文。
25级：指定符文池中随机1个稀有符文。
75级：指定符文池中随机1个史诗符文。
150级：随机1个史诗符文。
&lt;color=#62c37b&gt;200级：随机1个史诗符文。&lt;/color&gt;</t>
    <phoneticPr fontId="2" type="noConversion"/>
  </si>
  <si>
    <t>200|1</t>
    <phoneticPr fontId="2" type="noConversion"/>
  </si>
  <si>
    <t>随机稀有宠物宝箱</t>
    <phoneticPr fontId="2" type="noConversion"/>
  </si>
  <si>
    <t>随机稀有宠物宝箱，开启后随机获得1个稀有宠物。</t>
  </si>
  <si>
    <t>随机史诗宠物宝箱</t>
  </si>
  <si>
    <t>随机史诗宠物宝箱，开启后随机获得1个史诗宠物。</t>
    <phoneticPr fontId="2" type="noConversion"/>
  </si>
  <si>
    <t>随机传奇宠物宝箱</t>
  </si>
  <si>
    <t>随机传奇宠物宝箱，开启后随机获得1个传奇宠物。</t>
    <phoneticPr fontId="2" type="noConversion"/>
  </si>
  <si>
    <t>黄金宝箱</t>
    <phoneticPr fontId="2" type="noConversion"/>
  </si>
  <si>
    <t>埋藏于雪域深处的黄金宝箱，可开出时装等极品道具！</t>
    <phoneticPr fontId="2" type="noConversion"/>
  </si>
  <si>
    <t>0|4</t>
    <phoneticPr fontId="2" type="noConversion"/>
  </si>
  <si>
    <t>100015|1;100001|50</t>
  </si>
  <si>
    <t>随机万年史诗装备</t>
    <phoneticPr fontId="2" type="noConversion"/>
  </si>
  <si>
    <t>开启后随机获得一件万年史诗装备</t>
  </si>
  <si>
    <t>0|5</t>
    <phoneticPr fontId="2" type="noConversion"/>
  </si>
  <si>
    <t>冰雪时装部件箱</t>
    <phoneticPr fontId="2" type="noConversion"/>
  </si>
  <si>
    <t>蝙蝠窃宝史诗符文箱</t>
    <phoneticPr fontId="2" type="noConversion"/>
  </si>
  <si>
    <t>蝙蝠窃宝传奇符文箱</t>
    <phoneticPr fontId="2" type="noConversion"/>
  </si>
  <si>
    <t>开启后随机获得一个传奇符文</t>
    <phoneticPr fontId="2" type="noConversion"/>
  </si>
  <si>
    <t>随机传奇装备</t>
  </si>
  <si>
    <t>随机获得一件传奇装备</t>
  </si>
  <si>
    <t>符文助力宝箱(无条件)</t>
  </si>
  <si>
    <t>可开启多次的符文宝箱，开启后获得符文，需要达到指定等级才可以开启。
&lt;color=#62c37b&gt;无条件：指定3个稀有符文。&lt;/color&gt;
75级：指定2个史诗符文。
150级：随机1个史诗符文。</t>
  </si>
  <si>
    <t>可开启多次的符文宝箱，开启后获得符文，需要达到指定等级才可以开启。
无条件：指定3个稀有符文。
&lt;color=#62c37b&gt;75级：指定2个史诗符文。&lt;/color&gt;
150级：随机1个史诗符文。</t>
    <phoneticPr fontId="2" type="noConversion"/>
  </si>
  <si>
    <t>可开启多次的符文宝箱，开启后获得符文，需要达到指定等级才可以开启。
无条件：指定3个稀有符文。
75级：指定2个史诗符文。
&lt;color=#62c37b&gt;150级：随机1个史诗符文。&lt;/color&gt;</t>
  </si>
  <si>
    <t>随机普通符文宝箱</t>
    <phoneticPr fontId="2" type="noConversion"/>
  </si>
  <si>
    <t>开启后随机获得一个普通符文</t>
    <phoneticPr fontId="2" type="noConversion"/>
  </si>
  <si>
    <t>随机稀有符文宝箱</t>
    <phoneticPr fontId="2" type="noConversion"/>
  </si>
  <si>
    <t>开启后随机获得一个稀有符文</t>
    <phoneticPr fontId="2" type="noConversion"/>
  </si>
  <si>
    <t>随机史诗符文宝箱</t>
    <phoneticPr fontId="2" type="noConversion"/>
  </si>
  <si>
    <t>随机传奇符文宝箱</t>
  </si>
  <si>
    <t>九层妖塔暗金宝箱</t>
    <phoneticPr fontId="2" type="noConversion"/>
  </si>
  <si>
    <t>开启后随机获得一个九层妖塔专属暗金。</t>
    <phoneticPr fontId="2" type="noConversion"/>
  </si>
  <si>
    <t>九层妖塔材料宝箱</t>
    <phoneticPr fontId="2" type="noConversion"/>
  </si>
  <si>
    <t>开启后获得霹雳秘石*3000、寒冰秘石*3000、炽热秘石*3000。</t>
    <phoneticPr fontId="2" type="noConversion"/>
  </si>
  <si>
    <t>夜魇血翅</t>
  </si>
  <si>
    <t>暗夜蝠影，涅槃之赐。于必死之境，可为你抵挡一次寂灭。</t>
  </si>
  <si>
    <t>裁决之翼</t>
  </si>
  <si>
    <t>裁决之息，燃血之罚。对立者，将降下即时的天秤。</t>
  </si>
  <si>
    <t>默认头像</t>
  </si>
  <si>
    <t>默认解锁的好友头像。</t>
  </si>
  <si>
    <t>十方阵盘</t>
    <phoneticPr fontId="2" type="noConversion"/>
  </si>
  <si>
    <t>启动十方阵的命盘。</t>
  </si>
  <si>
    <t>玉龙</t>
  </si>
  <si>
    <t>宝玉雕成的龙形玉佩，雕工精湛，栩栩如生。</t>
  </si>
  <si>
    <t>龙须</t>
  </si>
  <si>
    <t>一束闪烁着智慧光芒的银色长须，触之可感千年智慧。</t>
  </si>
  <si>
    <t>龙吟钟</t>
  </si>
  <si>
    <t>一枚刻有龙纹的古钟，轻摇可发出涤荡心灵的清音。</t>
  </si>
  <si>
    <t>护心麟</t>
  </si>
  <si>
    <t>坚硬无比的护心麟，蕴含着真龙的守护意志。</t>
  </si>
  <si>
    <t>龙鳞手套</t>
  </si>
  <si>
    <t>由真龙鳞片编织而成，蕴含着龙的守护之力。</t>
  </si>
  <si>
    <t>龙爪刃</t>
  </si>
  <si>
    <t>形如龙爪的锋利兵刃，蕴藏着撕裂一切的威能。</t>
  </si>
  <si>
    <t>龙角</t>
  </si>
  <si>
    <t>执此龙角，似能号令潮汐，平息狂澜。</t>
  </si>
  <si>
    <t>龙涎草</t>
  </si>
  <si>
    <t>一株散发着龙息的灵药，叶片上有着天然的龙纹。</t>
  </si>
  <si>
    <t>龙晶</t>
  </si>
  <si>
    <t>一块晶莹剔透的晶石，散发着威严气息。</t>
  </si>
  <si>
    <t>龙珠</t>
  </si>
  <si>
    <t>一颗内部有云气流转的宝珠，触之可感龙之呼吸。</t>
  </si>
  <si>
    <t>S1宠物助力宝箱</t>
  </si>
  <si>
    <t>自选1个宝箱内的传奇宠物。（已满的宠物会转换为100个精魄）</t>
    <phoneticPr fontId="2" type="noConversion"/>
  </si>
  <si>
    <t>每日礼包（6元）</t>
    <phoneticPr fontId="2" type="noConversion"/>
  </si>
  <si>
    <t>每日礼包（18元）</t>
    <phoneticPr fontId="2" type="noConversion"/>
  </si>
  <si>
    <t>每日礼包（30元）</t>
    <phoneticPr fontId="2" type="noConversion"/>
  </si>
  <si>
    <t>每日礼包（68元）</t>
    <phoneticPr fontId="2" type="noConversion"/>
  </si>
  <si>
    <t>每周礼包（6元）</t>
  </si>
  <si>
    <t>每周礼包（18元）</t>
  </si>
  <si>
    <t>每周礼包（30元）</t>
  </si>
  <si>
    <t>每周礼包（68元）</t>
  </si>
  <si>
    <t>每周礼包（128元）</t>
    <phoneticPr fontId="2" type="noConversion"/>
  </si>
  <si>
    <t>赛季礼包（18元）</t>
    <phoneticPr fontId="2" type="noConversion"/>
  </si>
  <si>
    <t>赛季礼包（30元）</t>
    <phoneticPr fontId="2" type="noConversion"/>
  </si>
  <si>
    <t>赛季礼包（68元）</t>
    <phoneticPr fontId="2" type="noConversion"/>
  </si>
  <si>
    <t>赛季礼包（128元）</t>
    <phoneticPr fontId="2" type="noConversion"/>
  </si>
  <si>
    <t>自选稀有宠物宝箱</t>
    <phoneticPr fontId="2" type="noConversion"/>
  </si>
  <si>
    <t>自选稀有宠物宝箱，开启后选择获得1个稀有宠物。</t>
    <phoneticPr fontId="2" type="noConversion"/>
  </si>
  <si>
    <t>自选史诗宠物宝箱</t>
    <phoneticPr fontId="2" type="noConversion"/>
  </si>
  <si>
    <t>自选史诗宠物宝箱，开启后选择获得1个史诗宠物。</t>
    <phoneticPr fontId="2" type="noConversion"/>
  </si>
  <si>
    <t>符文刻印自选宝箱</t>
  </si>
  <si>
    <t>开启后自选一个传奇符文</t>
  </si>
  <si>
    <t>自选史诗符文宝箱</t>
    <phoneticPr fontId="2" type="noConversion"/>
  </si>
  <si>
    <t>开启后自选一个史诗符文</t>
    <phoneticPr fontId="2" type="noConversion"/>
  </si>
  <si>
    <t>破碎的符牌</t>
    <phoneticPr fontId="2" type="noConversion"/>
  </si>
  <si>
    <t>磨损的符牌</t>
  </si>
  <si>
    <t>无暇的符牌</t>
  </si>
  <si>
    <t>灵韵的符牌</t>
  </si>
  <si>
    <t>雪域之主</t>
  </si>
  <si>
    <t>S1赛季专属称号。有效期：永久。</t>
    <phoneticPr fontId="2" type="noConversion"/>
  </si>
  <si>
    <t>1300000|0</t>
    <phoneticPr fontId="2" type="noConversion"/>
  </si>
  <si>
    <t>九幽主宰</t>
  </si>
  <si>
    <t>青铜门专属称号。有效期：1天。</t>
    <phoneticPr fontId="2" type="noConversion"/>
  </si>
  <si>
    <t>1300001|1</t>
    <phoneticPr fontId="2" type="noConversion"/>
  </si>
  <si>
    <t>青铜门专属称号。有效期：永久。</t>
    <phoneticPr fontId="2" type="noConversion"/>
  </si>
  <si>
    <t>1300001|0</t>
    <phoneticPr fontId="2" type="noConversion"/>
  </si>
  <si>
    <t>默认传送门</t>
    <phoneticPr fontId="2" type="noConversion"/>
  </si>
  <si>
    <t>默认传送门。</t>
  </si>
  <si>
    <t>永冬之门</t>
  </si>
  <si>
    <t>由永恒坚冰雕琢而成的传送门，可通过魔塔征途活动获得。</t>
  </si>
  <si>
    <t>随机粗糙装备</t>
    <phoneticPr fontId="2" type="noConversion"/>
  </si>
  <si>
    <t>随机普通装备</t>
    <phoneticPr fontId="2" type="noConversion"/>
  </si>
  <si>
    <t>随机稀有装备</t>
    <phoneticPr fontId="2" type="noConversion"/>
  </si>
  <si>
    <t>随机史诗装备</t>
    <phoneticPr fontId="2" type="noConversion"/>
  </si>
  <si>
    <t>随机传奇装备</t>
    <phoneticPr fontId="2" type="noConversion"/>
  </si>
  <si>
    <t>随机远古装备</t>
    <phoneticPr fontId="2" type="noConversion"/>
  </si>
  <si>
    <t>随机远古装备</t>
  </si>
  <si>
    <t>随机传奇套装装备</t>
    <phoneticPr fontId="2" type="noConversion"/>
  </si>
  <si>
    <t>随机远古套装装备</t>
    <phoneticPr fontId="2" type="noConversion"/>
  </si>
  <si>
    <t>秘藏宠物</t>
  </si>
  <si>
    <t>可在青铜门秘藏中使用青铜密钥兑换传奇宠物。</t>
  </si>
  <si>
    <t>阳烛碎片</t>
  </si>
  <si>
    <t>穿山甲碎片</t>
  </si>
  <si>
    <t>木面怪人碎片</t>
  </si>
  <si>
    <t>纸人碎片</t>
  </si>
  <si>
    <t>怪铁铃碎片</t>
  </si>
  <si>
    <t>阴烛碎片</t>
  </si>
  <si>
    <t>穴陵穿山甲碎片</t>
  </si>
  <si>
    <t>木面怪侠碎片</t>
  </si>
  <si>
    <t>纸超人碎片</t>
  </si>
  <si>
    <t>怪铜铃碎片</t>
  </si>
  <si>
    <t>魂碎片</t>
  </si>
  <si>
    <t>咕咕鸟碎片</t>
  </si>
  <si>
    <t>夜喵喵碎片</t>
  </si>
  <si>
    <t>大嘴葫芦碎片</t>
  </si>
  <si>
    <t>石狮子碎片</t>
  </si>
  <si>
    <t>6元代金券</t>
    <phoneticPr fontId="2" type="noConversion"/>
  </si>
  <si>
    <t>30元代金券</t>
    <phoneticPr fontId="2" type="noConversion"/>
  </si>
  <si>
    <t>68元代金券</t>
    <phoneticPr fontId="2" type="noConversion"/>
  </si>
  <si>
    <t>藏品本体</t>
    <phoneticPr fontId="2" type="noConversion"/>
  </si>
  <si>
    <t>玉璜碎片</t>
    <phoneticPr fontId="2" type="noConversion"/>
  </si>
  <si>
    <t>赤霄</t>
  </si>
  <si>
    <t>真龙精血滴落火山熔岩时所化，于地火中孕育千年方得破岩而出。其性烈如火，却通灵性，尤善辨识古墓中的阴邪之气。凡赤霄所至，千年尸煞退避三舍，腐朽棺木自燃成灰。</t>
  </si>
  <si>
    <t>付费龙灵</t>
    <phoneticPr fontId="2" type="noConversion"/>
  </si>
  <si>
    <t>藏宝图</t>
  </si>
  <si>
    <t>普通藏宝图</t>
    <phoneticPr fontId="2" type="noConversion"/>
  </si>
  <si>
    <t>1|0|-1</t>
  </si>
  <si>
    <t>珍宝图</t>
  </si>
  <si>
    <t>普通珍宝图</t>
  </si>
  <si>
    <t>1|5|-1</t>
  </si>
  <si>
    <t>指定珍宝图</t>
  </si>
  <si>
    <t>指定珍宝图-第一章</t>
    <phoneticPr fontId="2" type="noConversion"/>
  </si>
  <si>
    <t>-1|0|1</t>
  </si>
  <si>
    <t>指定珍宝图-第二章</t>
    <phoneticPr fontId="2" type="noConversion"/>
  </si>
  <si>
    <t>-1|0|2</t>
  </si>
  <si>
    <t>指定珍宝图-第三章</t>
    <phoneticPr fontId="2" type="noConversion"/>
  </si>
  <si>
    <t>-1|0|3</t>
  </si>
  <si>
    <t>指定珍宝图-第四章</t>
    <phoneticPr fontId="2" type="noConversion"/>
  </si>
  <si>
    <t>-1|0|4</t>
  </si>
  <si>
    <t>指定珍宝图-第五章</t>
    <phoneticPr fontId="2" type="noConversion"/>
  </si>
  <si>
    <t>-1|0|5</t>
  </si>
  <si>
    <t>指定珍宝图-第六章</t>
    <phoneticPr fontId="2" type="noConversion"/>
  </si>
  <si>
    <t>-1|0|6</t>
  </si>
  <si>
    <t>指定珍宝图-第七章</t>
    <phoneticPr fontId="2" type="noConversion"/>
  </si>
  <si>
    <t>-1|0|7</t>
  </si>
  <si>
    <t>指定珍宝图-第八章</t>
    <phoneticPr fontId="2" type="noConversion"/>
  </si>
  <si>
    <t>-1|0|8</t>
  </si>
  <si>
    <t>指定珍宝图-第九章</t>
    <phoneticPr fontId="2" type="noConversion"/>
  </si>
  <si>
    <t>-1|0|9</t>
  </si>
  <si>
    <t>指定珍宝图-第十章</t>
    <phoneticPr fontId="2" type="noConversion"/>
  </si>
  <si>
    <t>-1|0|10</t>
  </si>
  <si>
    <t>指定珍宝图-套装</t>
  </si>
  <si>
    <t>-1|0|-1</t>
  </si>
  <si>
    <t>tag=string</t>
  </si>
  <si>
    <t>initReward=int[][]</t>
  </si>
  <si>
    <t>icon=int</t>
  </si>
  <si>
    <t>suitId=int</t>
  </si>
  <si>
    <t>guideForgeEquip=int[]</t>
  </si>
  <si>
    <t>initSkill=int</t>
  </si>
  <si>
    <t>职业ID</t>
    <phoneticPr fontId="2" type="noConversion"/>
  </si>
  <si>
    <t>language_名称</t>
  </si>
  <si>
    <t>language_关键词</t>
  </si>
  <si>
    <t>language_简介</t>
  </si>
  <si>
    <t>默认道具</t>
  </si>
  <si>
    <t>职业图标</t>
    <phoneticPr fontId="2" type="noConversion"/>
  </si>
  <si>
    <t>套装ID</t>
  </si>
  <si>
    <t>引导赠送装备</t>
  </si>
  <si>
    <t>默认技能</t>
    <phoneticPr fontId="2" type="noConversion"/>
  </si>
  <si>
    <t>摸金校尉</t>
    <phoneticPr fontId="2" type="noConversion"/>
  </si>
  <si>
    <t>近战,物理</t>
  </si>
  <si>
    <t>分金定穴辨阴阳，罗盘引路破玄关，黑蹄探穴镇邪祟。恪守"鸡鸣灯灭不摸金"，幽冥殿中寻龙取宝。</t>
  </si>
  <si>
    <t>400000|1</t>
    <phoneticPr fontId="2" type="noConversion"/>
  </si>
  <si>
    <t>远程,元素</t>
  </si>
  <si>
    <t>符箓降妖驱瘴气，秘术开山通幽径，丹药续命探绝境。以奇门遁甲破千年诅咒，智取天机不损阴德。</t>
  </si>
  <si>
    <t>400001|1</t>
    <phoneticPr fontId="2" type="noConversion"/>
  </si>
  <si>
    <t>boxId=int</t>
  </si>
  <si>
    <t>itemId=int</t>
    <phoneticPr fontId="2" type="noConversion"/>
  </si>
  <si>
    <t>showItemId=int</t>
    <phoneticPr fontId="2" type="noConversion"/>
  </si>
  <si>
    <t>minNum=int</t>
  </si>
  <si>
    <t>maxNum=int</t>
  </si>
  <si>
    <t>randomType=int</t>
  </si>
  <si>
    <t>probability=int</t>
  </si>
  <si>
    <t>isNotice=int</t>
  </si>
  <si>
    <t>param=int[]</t>
  </si>
  <si>
    <t>occupationLimit=int</t>
  </si>
  <si>
    <t>isBind=int</t>
    <phoneticPr fontId="2" type="noConversion"/>
  </si>
  <si>
    <t>配置id</t>
  </si>
  <si>
    <t>宝箱id</t>
  </si>
  <si>
    <t>道具id</t>
  </si>
  <si>
    <t>显示道具ID</t>
    <phoneticPr fontId="2" type="noConversion"/>
  </si>
  <si>
    <t>道具最少数量</t>
  </si>
  <si>
    <t>道具最多数量</t>
  </si>
  <si>
    <t>随机类型</t>
  </si>
  <si>
    <t>概率权重</t>
  </si>
  <si>
    <t>是否公告</t>
  </si>
  <si>
    <t>附加参数</t>
  </si>
  <si>
    <t>职业限制</t>
    <phoneticPr fontId="2" type="noConversion"/>
  </si>
  <si>
    <t>是否绑定</t>
    <phoneticPr fontId="2" type="noConversion"/>
  </si>
  <si>
    <t>1|1</t>
  </si>
  <si>
    <t>2|50|3|0|0</t>
    <phoneticPr fontId="2" type="noConversion"/>
  </si>
  <si>
    <t>2|0|3|1|0</t>
    <phoneticPr fontId="2" type="noConversion"/>
  </si>
  <si>
    <t>2|0|3|2|0</t>
    <phoneticPr fontId="2" type="noConversion"/>
  </si>
  <si>
    <t>2|50|0|0|0</t>
    <phoneticPr fontId="2" type="noConversion"/>
  </si>
  <si>
    <t>2|100|4|0|0</t>
    <phoneticPr fontId="2" type="noConversion"/>
  </si>
  <si>
    <t>1|3</t>
    <phoneticPr fontId="2" type="noConversion"/>
  </si>
  <si>
    <t>2|10|3|0|1</t>
    <phoneticPr fontId="2" type="noConversion"/>
  </si>
  <si>
    <t>2|75|3|0|1</t>
    <phoneticPr fontId="2" type="noConversion"/>
  </si>
  <si>
    <t>2|75|3|1|1</t>
    <phoneticPr fontId="2" type="noConversion"/>
  </si>
  <si>
    <t>2|100|3|2|0</t>
    <phoneticPr fontId="2" type="noConversion"/>
  </si>
  <si>
    <t>2|100|3|3|0</t>
    <phoneticPr fontId="2" type="noConversion"/>
  </si>
  <si>
    <t>1|2</t>
    <phoneticPr fontId="2" type="noConversion"/>
  </si>
  <si>
    <t>2|0|3|3|0</t>
    <phoneticPr fontId="2" type="noConversion"/>
  </si>
  <si>
    <t>1|4</t>
    <phoneticPr fontId="2" type="noConversion"/>
  </si>
  <si>
    <t>2|0|0|0|0</t>
    <phoneticPr fontId="2" type="noConversion"/>
  </si>
  <si>
    <t>每日助力礼包</t>
  </si>
  <si>
    <t>每日定制礼包</t>
  </si>
  <si>
    <t>每日畅享礼包</t>
  </si>
  <si>
    <t>每日进阶礼包</t>
  </si>
  <si>
    <t>每周助力礼包</t>
  </si>
  <si>
    <t>每周定制礼包</t>
  </si>
  <si>
    <t>普通装备碎片</t>
  </si>
  <si>
    <t>稀有装备碎片</t>
  </si>
  <si>
    <t>每周畅享礼包</t>
  </si>
  <si>
    <t>每周进阶礼包</t>
  </si>
  <si>
    <t>生铁</t>
  </si>
  <si>
    <t>每周收获礼包</t>
  </si>
  <si>
    <t>赛季定制礼包</t>
  </si>
  <si>
    <t>赛季畅享礼包</t>
  </si>
  <si>
    <t>赛季进阶礼包</t>
  </si>
  <si>
    <t>赛季收获礼包</t>
  </si>
  <si>
    <t>1|4</t>
  </si>
  <si>
    <t>标签id</t>
    <phoneticPr fontId="2" type="noConversion"/>
  </si>
  <si>
    <t>language_标题</t>
    <phoneticPr fontId="2" type="noConversion"/>
  </si>
  <si>
    <t>language_描述</t>
  </si>
  <si>
    <t>元素</t>
    <phoneticPr fontId="2" type="noConversion"/>
  </si>
  <si>
    <t>包括：火焰、冰霜、闪电、毒素</t>
    <phoneticPr fontId="2" type="noConversion"/>
  </si>
  <si>
    <t>斩杀</t>
    <phoneticPr fontId="2" type="noConversion"/>
  </si>
  <si>
    <t>斩杀生命值低于20%的普通怪物，低于15%的稀有怪物，低于10%的史诗怪物，低于5%的传奇怪物</t>
    <phoneticPr fontId="2" type="noConversion"/>
  </si>
  <si>
    <t>幸运</t>
    <phoneticPr fontId="2" type="noConversion"/>
  </si>
  <si>
    <t>判定2次，以最优结果生效</t>
  </si>
  <si>
    <t>额外释放</t>
    <phoneticPr fontId="2" type="noConversion"/>
  </si>
  <si>
    <t>有概率额外释放一次技能，超出100%的概率转换为对这次额外释放技能的伤害最终增加</t>
  </si>
  <si>
    <t>流血</t>
    <phoneticPr fontId="2" type="noConversion"/>
  </si>
  <si>
    <t>每层使生命值每秒损失0.5%，最多10层。</t>
  </si>
  <si>
    <t>点燃</t>
    <phoneticPr fontId="2" type="noConversion"/>
  </si>
  <si>
    <t>每层使元素减伤-2%，最多10层。</t>
  </si>
  <si>
    <t>冰缓</t>
    <phoneticPr fontId="2" type="noConversion"/>
  </si>
  <si>
    <t>每层使攻击速度、移动速度最终-3%，达到10层时，变为冰冻（不可攻击、施法、移动）效果。</t>
  </si>
  <si>
    <t>感电</t>
  </si>
  <si>
    <t>每层使受到伤害最终+3%，最多10层。</t>
  </si>
  <si>
    <t>中毒</t>
  </si>
  <si>
    <t>每层使攻击方基础暴击率+1%，最多10层。</t>
  </si>
  <si>
    <t>冰冻</t>
    <phoneticPr fontId="2" type="noConversion"/>
  </si>
  <si>
    <t>不可攻击、施法、移动</t>
  </si>
  <si>
    <t>束缚</t>
  </si>
  <si>
    <t>包括：护甲、护盾、闪避</t>
    <phoneticPr fontId="2" type="noConversion"/>
  </si>
  <si>
    <t>超量</t>
    <phoneticPr fontId="2" type="noConversion"/>
  </si>
  <si>
    <t>数值超过最大值上限的部分，称为超量数值</t>
    <phoneticPr fontId="2" type="noConversion"/>
  </si>
  <si>
    <t>健康</t>
    <phoneticPr fontId="2" type="noConversion"/>
  </si>
  <si>
    <t>当前生命值高于70%最大生命值</t>
    <phoneticPr fontId="2" type="noConversion"/>
  </si>
  <si>
    <t>贫血</t>
  </si>
  <si>
    <t>当前生命值低于30%最大生命值</t>
    <phoneticPr fontId="2" type="noConversion"/>
  </si>
  <si>
    <t>暴击祝福</t>
    <phoneticPr fontId="2" type="noConversion"/>
  </si>
  <si>
    <t>每层使暴击率额外+10%，暴击伤害额外+10%，最多5个，持续5秒。</t>
  </si>
  <si>
    <t>狂怒祝福</t>
    <phoneticPr fontId="2" type="noConversion"/>
  </si>
  <si>
    <t>每层使攻击速度额外+4%，伤害加成最终+4%，最多5个，持续5秒。</t>
    <phoneticPr fontId="2" type="noConversion"/>
  </si>
  <si>
    <t>耐力祝福</t>
  </si>
  <si>
    <t>每层使元素减伤+4%，伤害减免最终+4%，最多5个，持续5秒。</t>
    <phoneticPr fontId="2" type="noConversion"/>
  </si>
  <si>
    <t>元素异常状态</t>
    <phoneticPr fontId="2" type="noConversion"/>
  </si>
  <si>
    <t>包括点燃、冰缓、感电、中毒。
点燃：每层使元素减伤-2%，最多10层
冰缓：每层使攻击速度、移动速度最终-3%，达到10层时，变为冰冻效果
冰冻：不可攻击、施法、移动
感电：每层使受到伤害最终+3%，最多10层
中毒：每层使攻击方基础暴击率+1%，最多10层</t>
  </si>
  <si>
    <t>致盲</t>
    <phoneticPr fontId="2" type="noConversion"/>
  </si>
  <si>
    <t>命中值降低25%</t>
    <phoneticPr fontId="2" type="noConversion"/>
  </si>
  <si>
    <t>火焰曝露</t>
    <phoneticPr fontId="2" type="noConversion"/>
  </si>
  <si>
    <t>受到火焰伤害+20%，移动速度-20%，持续4秒</t>
    <phoneticPr fontId="2" type="noConversion"/>
  </si>
  <si>
    <t>分裂</t>
  </si>
  <si>
    <t>投射物在击中敌人后将分裂成新的投射物攻击范围内的其他敌人。</t>
    <phoneticPr fontId="2" type="noConversion"/>
  </si>
  <si>
    <t>穿透</t>
    <phoneticPr fontId="2" type="noConversion"/>
  </si>
  <si>
    <t>允许投射物可穿透敌人。</t>
    <phoneticPr fontId="2" type="noConversion"/>
  </si>
  <si>
    <t>分叉</t>
    <phoneticPr fontId="2" type="noConversion"/>
  </si>
  <si>
    <t>投射物在击中敌人后将分叉成多个投射物以固定角度发射。</t>
    <phoneticPr fontId="2" type="noConversion"/>
  </si>
  <si>
    <t>连锁</t>
    <phoneticPr fontId="2" type="noConversion"/>
  </si>
  <si>
    <t>投射物在击中敌人后将攻击范围内的另一未被击中过的敌人。</t>
    <phoneticPr fontId="2" type="noConversion"/>
  </si>
  <si>
    <t>返回</t>
    <phoneticPr fontId="2" type="noConversion"/>
  </si>
  <si>
    <t>投射物消失时不会消失而是向玩家方向返回。</t>
    <phoneticPr fontId="2" type="noConversion"/>
  </si>
  <si>
    <t>元素球</t>
    <phoneticPr fontId="2" type="noConversion"/>
  </si>
  <si>
    <r>
      <rPr>
        <sz val="11"/>
        <color rgb="FFFF0000"/>
        <rFont val="等线"/>
        <family val="2"/>
        <scheme val="minor"/>
      </rPr>
      <t>使用</t>
    </r>
    <r>
      <rPr>
        <sz val="11"/>
        <color rgb="FF000000"/>
        <rFont val="等线"/>
        <family val="2"/>
        <scheme val="minor"/>
      </rPr>
      <t>能量技能时，会自动消耗元素球使本次攻击中与元素球相同的元素攻击+20%，同时25%物理攻击转换为该元素攻击。
每种元素球上限为5个，每次最多各消耗1个</t>
    </r>
  </si>
  <si>
    <t>盛怒</t>
    <phoneticPr fontId="2" type="noConversion"/>
  </si>
  <si>
    <t>伤害最终+1%，最多叠加20层。</t>
    <phoneticPr fontId="2" type="noConversion"/>
  </si>
  <si>
    <t>猛攻</t>
    <phoneticPr fontId="2" type="noConversion"/>
  </si>
  <si>
    <t>移动速度+10%，攻击速度+20%，冷却速度+20%</t>
  </si>
  <si>
    <t>破甲</t>
    <phoneticPr fontId="2" type="noConversion"/>
  </si>
  <si>
    <t>每层时收到的物理伤害+5%，持续10秒，最多10层。</t>
    <phoneticPr fontId="2" type="noConversion"/>
  </si>
  <si>
    <t>纯粹伤害</t>
    <phoneticPr fontId="2" type="noConversion"/>
  </si>
  <si>
    <t>不受任何减伤属性影响的最终伤害类型。</t>
    <phoneticPr fontId="2" type="noConversion"/>
  </si>
  <si>
    <t>type=int</t>
    <phoneticPr fontId="2" type="noConversion"/>
  </si>
  <si>
    <t>chapter=int</t>
  </si>
  <si>
    <t>section=int</t>
  </si>
  <si>
    <t>monsterLevel=int</t>
    <phoneticPr fontId="2" type="noConversion"/>
  </si>
  <si>
    <t>monsterQuantity=int[][]</t>
    <phoneticPr fontId="2" type="noConversion"/>
  </si>
  <si>
    <t>monsterList=int[]</t>
    <phoneticPr fontId="2" type="noConversion"/>
  </si>
  <si>
    <t>bossId=int[]</t>
    <phoneticPr fontId="2" type="noConversion"/>
  </si>
  <si>
    <t>dropLevel=int</t>
    <phoneticPr fontId="2" type="noConversion"/>
  </si>
  <si>
    <t>killMonsterReward=int</t>
  </si>
  <si>
    <t>killBossReward=int</t>
  </si>
  <si>
    <t>idleMinuteReward=int[][]</t>
  </si>
  <si>
    <t>firstReward=int[][]</t>
  </si>
  <si>
    <t>speedPassTime=int[]</t>
    <phoneticPr fontId="2" type="noConversion"/>
  </si>
  <si>
    <t>speedPassReward=int[][]</t>
    <phoneticPr fontId="2" type="noConversion"/>
  </si>
  <si>
    <t>sceneId=int</t>
  </si>
  <si>
    <t>specialBossScene=int</t>
  </si>
  <si>
    <t>timeLimit=int</t>
    <phoneticPr fontId="2" type="noConversion"/>
  </si>
  <si>
    <t>limit=int[]</t>
    <phoneticPr fontId="2" type="noConversion"/>
  </si>
  <si>
    <t>killMonsterScore=int[]</t>
  </si>
  <si>
    <t>bossTriggerScore=int</t>
  </si>
  <si>
    <t>playerAttrTypeList=int[][]</t>
  </si>
  <si>
    <t>monsterAttrTypeList=int[][]</t>
  </si>
  <si>
    <t>monsterQuality=int[][]</t>
  </si>
  <si>
    <t>params=int[]</t>
  </si>
  <si>
    <t>showIncome=int[]</t>
    <phoneticPr fontId="2" type="noConversion"/>
  </si>
  <si>
    <t>key_序号id</t>
    <phoneticPr fontId="2" type="noConversion"/>
  </si>
  <si>
    <t>类型</t>
    <phoneticPr fontId="2" type="noConversion"/>
  </si>
  <si>
    <t>章节</t>
    <phoneticPr fontId="2" type="noConversion"/>
  </si>
  <si>
    <t>小节</t>
    <phoneticPr fontId="2" type="noConversion"/>
  </si>
  <si>
    <t>language_小节名</t>
  </si>
  <si>
    <t>怪物等级</t>
    <phoneticPr fontId="2" type="noConversion"/>
  </si>
  <si>
    <t>怪物群大小</t>
    <phoneticPr fontId="2" type="noConversion"/>
  </si>
  <si>
    <t>怪物id列表</t>
    <phoneticPr fontId="2" type="noConversion"/>
  </si>
  <si>
    <t>BOSSid</t>
    <phoneticPr fontId="2" type="noConversion"/>
  </si>
  <si>
    <t>掉落等级</t>
    <phoneticPr fontId="2" type="noConversion"/>
  </si>
  <si>
    <t>击杀怪物掉落</t>
    <phoneticPr fontId="2" type="noConversion"/>
  </si>
  <si>
    <t>击杀BOSS奖励（特殊配置）</t>
    <phoneticPr fontId="2" type="noConversion"/>
  </si>
  <si>
    <t>每分挂机奖励</t>
    <phoneticPr fontId="2" type="noConversion"/>
  </si>
  <si>
    <t>首通奖励</t>
    <phoneticPr fontId="2" type="noConversion"/>
  </si>
  <si>
    <t>速通时间要求</t>
    <phoneticPr fontId="2" type="noConversion"/>
  </si>
  <si>
    <t>速通奖励配置</t>
    <phoneticPr fontId="2" type="noConversion"/>
  </si>
  <si>
    <t>场景ID</t>
  </si>
  <si>
    <t>特殊boss战场景</t>
    <phoneticPr fontId="2" type="noConversion"/>
  </si>
  <si>
    <t>时间限制</t>
    <phoneticPr fontId="2" type="noConversion"/>
  </si>
  <si>
    <t>关卡限制</t>
    <phoneticPr fontId="2" type="noConversion"/>
  </si>
  <si>
    <t>击杀怪物积分</t>
    <phoneticPr fontId="2" type="noConversion"/>
  </si>
  <si>
    <t>BOSS战触发积分</t>
    <phoneticPr fontId="2" type="noConversion"/>
  </si>
  <si>
    <t>人物属性影响列表</t>
    <phoneticPr fontId="2" type="noConversion"/>
  </si>
  <si>
    <t>怪物属性影响列表</t>
  </si>
  <si>
    <t>关卡怪物品质权重</t>
  </si>
  <si>
    <t>产出成长显示</t>
    <phoneticPr fontId="2" type="noConversion"/>
  </si>
  <si>
    <t>引导关卡</t>
  </si>
  <si>
    <t>1|1;1|1;1|1</t>
    <phoneticPr fontId="2" type="noConversion"/>
  </si>
  <si>
    <t>0|0|0</t>
    <phoneticPr fontId="2" type="noConversion"/>
  </si>
  <si>
    <t>1|2|5</t>
    <phoneticPr fontId="2" type="noConversion"/>
  </si>
  <si>
    <t>1|1000;2|0;3|0</t>
    <phoneticPr fontId="2" type="noConversion"/>
  </si>
  <si>
    <t>小径</t>
  </si>
  <si>
    <t>2|3;4|5;6|7</t>
    <phoneticPr fontId="2" type="noConversion"/>
  </si>
  <si>
    <t>10000|10001|10002|10003|10004</t>
  </si>
  <si>
    <t>80|70|60</t>
    <phoneticPr fontId="2" type="noConversion"/>
  </si>
  <si>
    <t>1|3;2|100017|10;2|100001|10</t>
    <phoneticPr fontId="2" type="noConversion"/>
  </si>
  <si>
    <t>1|900;2|100;3|0</t>
    <phoneticPr fontId="2" type="noConversion"/>
  </si>
  <si>
    <t>1000|1000</t>
  </si>
  <si>
    <t>侧道</t>
  </si>
  <si>
    <t>1|3;2|100017|10;2|100001|10</t>
  </si>
  <si>
    <t>1233|1100</t>
  </si>
  <si>
    <t>幽路</t>
  </si>
  <si>
    <t>1483|1100</t>
  </si>
  <si>
    <t>密室</t>
  </si>
  <si>
    <t>1000001|1</t>
    <phoneticPr fontId="2" type="noConversion"/>
  </si>
  <si>
    <t>1666|1200</t>
  </si>
  <si>
    <t>山洞</t>
  </si>
  <si>
    <t>10000|10001|10002|10003|10004|10011|10012</t>
  </si>
  <si>
    <t>2000|1200</t>
  </si>
  <si>
    <t>溶洞</t>
  </si>
  <si>
    <t>2333|1300</t>
  </si>
  <si>
    <t>后室</t>
  </si>
  <si>
    <t>2500|1300</t>
  </si>
  <si>
    <t>侧室</t>
  </si>
  <si>
    <t>1|900;2|80;3|20</t>
  </si>
  <si>
    <t>2833|1400</t>
  </si>
  <si>
    <t>大殿</t>
  </si>
  <si>
    <t>1000002|1</t>
    <phoneticPr fontId="2" type="noConversion"/>
  </si>
  <si>
    <t>1|0|0</t>
    <phoneticPr fontId="2" type="noConversion"/>
  </si>
  <si>
    <t>3166|1400</t>
  </si>
  <si>
    <t>残垣</t>
  </si>
  <si>
    <t>10000|10001|10002|10003|10004|10011|10012|10014|10015</t>
  </si>
  <si>
    <t>3500|1500</t>
  </si>
  <si>
    <t>地底宫殿</t>
  </si>
  <si>
    <t>10007|10008</t>
    <phoneticPr fontId="2" type="noConversion"/>
  </si>
  <si>
    <t>1|2|5</t>
  </si>
  <si>
    <t>3833|1500</t>
  </si>
  <si>
    <t>黑石回廊</t>
  </si>
  <si>
    <t>4333|1600</t>
  </si>
  <si>
    <t>斜塔</t>
  </si>
  <si>
    <t>4666|1600</t>
  </si>
  <si>
    <t>前殿</t>
  </si>
  <si>
    <t>5000|1700</t>
  </si>
  <si>
    <t>配殿</t>
  </si>
  <si>
    <t>1|4;2|100017|10;2|100001|10</t>
    <phoneticPr fontId="2" type="noConversion"/>
  </si>
  <si>
    <t>5500|1700</t>
  </si>
  <si>
    <t>地下湖</t>
  </si>
  <si>
    <t>6000|1800</t>
  </si>
  <si>
    <t>囚牢石室</t>
  </si>
  <si>
    <t>6333|1800</t>
  </si>
  <si>
    <t>藏宝地</t>
  </si>
  <si>
    <t>6833|1900</t>
  </si>
  <si>
    <t>噬魂之渊</t>
  </si>
  <si>
    <t>1000003|1</t>
    <phoneticPr fontId="2" type="noConversion"/>
  </si>
  <si>
    <t>7333|1900</t>
  </si>
  <si>
    <t>遗骨祭所</t>
  </si>
  <si>
    <t>10000|10001|10002|10003|10004|10011|10012|10014|10015|10017</t>
    <phoneticPr fontId="2" type="noConversion"/>
  </si>
  <si>
    <t>10007|10008|10010|10013|10018</t>
    <phoneticPr fontId="2" type="noConversion"/>
  </si>
  <si>
    <t>1|1|0</t>
    <phoneticPr fontId="2" type="noConversion"/>
  </si>
  <si>
    <t>7833|2000</t>
  </si>
  <si>
    <t>密道</t>
  </si>
  <si>
    <t>8500|2000</t>
  </si>
  <si>
    <t>9000|2100</t>
  </si>
  <si>
    <t>后殿</t>
  </si>
  <si>
    <t>9666|2100</t>
  </si>
  <si>
    <t>阴墟</t>
  </si>
  <si>
    <t>10166|2200</t>
  </si>
  <si>
    <t>三角山洞</t>
  </si>
  <si>
    <t>10833|2200</t>
  </si>
  <si>
    <t>引路玉髓</t>
  </si>
  <si>
    <t>11500|2300</t>
  </si>
  <si>
    <t>12333|2300</t>
  </si>
  <si>
    <t>莲台</t>
  </si>
  <si>
    <t>13000|2400</t>
  </si>
  <si>
    <t>藏秘阁间</t>
  </si>
  <si>
    <t>1000004|1</t>
    <phoneticPr fontId="2" type="noConversion"/>
  </si>
  <si>
    <t>13833|2400</t>
  </si>
  <si>
    <t>水道</t>
  </si>
  <si>
    <t>10000|10001|10002|10003|10004|10011|10012|10014|10015|10017|10020|10021</t>
    <phoneticPr fontId="2" type="noConversion"/>
  </si>
  <si>
    <t>10007|10008|10010|10013|10018|10022</t>
    <phoneticPr fontId="2" type="noConversion"/>
  </si>
  <si>
    <t>1|5|4;2|100017|10;2|100001|10</t>
    <phoneticPr fontId="2" type="noConversion"/>
  </si>
  <si>
    <t>14500|2500</t>
  </si>
  <si>
    <t>夫妻树</t>
  </si>
  <si>
    <t>15333|2500</t>
  </si>
  <si>
    <t>断虫道</t>
  </si>
  <si>
    <t>1|1|1</t>
    <phoneticPr fontId="2" type="noConversion"/>
  </si>
  <si>
    <t>16166|2600</t>
  </si>
  <si>
    <t>山灵府邸</t>
  </si>
  <si>
    <t>16666|2600</t>
  </si>
  <si>
    <t>牲牢</t>
  </si>
  <si>
    <t>18333|2700</t>
  </si>
  <si>
    <t>葫芦山洞</t>
  </si>
  <si>
    <t>谒灵仙阁</t>
  </si>
  <si>
    <t>20000|2800</t>
  </si>
  <si>
    <t>上真门</t>
  </si>
  <si>
    <t>21666|2800</t>
  </si>
  <si>
    <t>龙吸之穴</t>
  </si>
  <si>
    <t>21666|2900</t>
  </si>
  <si>
    <t>铸造作坊</t>
  </si>
  <si>
    <t>23333|2900</t>
  </si>
  <si>
    <t>天门</t>
  </si>
  <si>
    <t>25000|3000</t>
  </si>
  <si>
    <t>轮回桥</t>
  </si>
  <si>
    <t>木室</t>
  </si>
  <si>
    <t>26666|3100</t>
  </si>
  <si>
    <t>荫宫</t>
  </si>
  <si>
    <t>28333|3100</t>
  </si>
  <si>
    <t>无生甬</t>
  </si>
  <si>
    <t>1000005|1</t>
    <phoneticPr fontId="2" type="noConversion"/>
  </si>
  <si>
    <t>30000|3200</t>
  </si>
  <si>
    <t>轮回门</t>
  </si>
  <si>
    <t>10000|10001|10002|10003|10004|10011|10012|10014|10015|10017|10020|10021|10024|10025|10026</t>
    <phoneticPr fontId="2" type="noConversion"/>
  </si>
  <si>
    <t>10007|10008|10009|10010|10013|10018|10022</t>
  </si>
  <si>
    <t>31666|3200</t>
  </si>
  <si>
    <t>33333|3300</t>
  </si>
  <si>
    <t>冰隙</t>
  </si>
  <si>
    <t>冰窖</t>
  </si>
  <si>
    <t>35000|3400</t>
  </si>
  <si>
    <t>镇妖塔</t>
  </si>
  <si>
    <t>36666|3400</t>
  </si>
  <si>
    <t>水晶洞</t>
  </si>
  <si>
    <t>38333|3500</t>
  </si>
  <si>
    <t>彼岸红花</t>
  </si>
  <si>
    <t>41666|3500</t>
  </si>
  <si>
    <t>厄运石门</t>
  </si>
  <si>
    <t>43333|3600</t>
  </si>
  <si>
    <t>风蚀湖</t>
  </si>
  <si>
    <t>45000|3600</t>
  </si>
  <si>
    <t>巢城</t>
  </si>
  <si>
    <t>46666|3700</t>
  </si>
  <si>
    <t>冰宫</t>
  </si>
  <si>
    <t>48333|3700</t>
  </si>
  <si>
    <t>神殿</t>
  </si>
  <si>
    <t>51666|3800</t>
  </si>
  <si>
    <t>水下岩洞</t>
  </si>
  <si>
    <t>53333|3800</t>
  </si>
  <si>
    <t>火山口</t>
  </si>
  <si>
    <t>55000|3900</t>
  </si>
  <si>
    <t>石井</t>
  </si>
  <si>
    <t>1|5;2|100017|10;2|100001|10</t>
    <phoneticPr fontId="2" type="noConversion"/>
  </si>
  <si>
    <t>58333|3900</t>
  </si>
  <si>
    <t>水晶矿洞</t>
  </si>
  <si>
    <t>60000|4000</t>
  </si>
  <si>
    <t>雪山心冢</t>
  </si>
  <si>
    <t>1000006|1</t>
    <phoneticPr fontId="2" type="noConversion"/>
  </si>
  <si>
    <t>63333|4000</t>
  </si>
  <si>
    <t>天门关</t>
  </si>
  <si>
    <t>10000|10001|10002|10003|10004|10011|10012|10014|10015|10017|10020|10021|10024|10025|10026|10028</t>
    <phoneticPr fontId="2" type="noConversion"/>
  </si>
  <si>
    <t>10007|10008|10009|10010|10013|10018|10022|10023|10029</t>
  </si>
  <si>
    <t>65000|4100</t>
  </si>
  <si>
    <t>山祠</t>
  </si>
  <si>
    <t>68333|4100</t>
  </si>
  <si>
    <t>71666|4200</t>
  </si>
  <si>
    <t>地窨子</t>
  </si>
  <si>
    <t>73333|4200</t>
  </si>
  <si>
    <t>后屋</t>
  </si>
  <si>
    <t>76666|4300</t>
  </si>
  <si>
    <t>鼠窟</t>
  </si>
  <si>
    <t>80000|4300</t>
  </si>
  <si>
    <t>天然洞穴</t>
  </si>
  <si>
    <t>83333|4400</t>
  </si>
  <si>
    <t>丹房</t>
  </si>
  <si>
    <t>86666|4400</t>
  </si>
  <si>
    <t>炼丹窟</t>
  </si>
  <si>
    <t>90000|4500</t>
  </si>
  <si>
    <t>地下密室</t>
  </si>
  <si>
    <t>95000|4500</t>
  </si>
  <si>
    <t>洞中密林</t>
  </si>
  <si>
    <t>98333|4600</t>
  </si>
  <si>
    <t>育妖池</t>
  </si>
  <si>
    <t>101666|4600</t>
  </si>
  <si>
    <t>偏殿</t>
  </si>
  <si>
    <t>106666|4700</t>
  </si>
  <si>
    <t>正殿</t>
  </si>
  <si>
    <t>110000|4700</t>
  </si>
  <si>
    <t>115000|4800</t>
  </si>
  <si>
    <t>回廊</t>
  </si>
  <si>
    <t>118333|4800</t>
  </si>
  <si>
    <t>禁室</t>
  </si>
  <si>
    <t>1000007|1</t>
    <phoneticPr fontId="2" type="noConversion"/>
  </si>
  <si>
    <t>123333|4900</t>
  </si>
  <si>
    <t>寻宝船</t>
  </si>
  <si>
    <t>10000|10001|10002|10003|10004|10011|10012|10014|10015|10017|10020|10021|10024|10025|10026|10028|10031|10032</t>
    <phoneticPr fontId="2" type="noConversion"/>
  </si>
  <si>
    <t>10007|10008|10009|10010|10013|10018|10022|10023|10027|10029|10033</t>
  </si>
  <si>
    <t>128333|4900</t>
  </si>
  <si>
    <t>沉船</t>
  </si>
  <si>
    <t>133333|5000</t>
  </si>
  <si>
    <t>珊瑚森林</t>
  </si>
  <si>
    <t>138333|5000</t>
  </si>
  <si>
    <t>水风暴</t>
  </si>
  <si>
    <t>145000|5100</t>
  </si>
  <si>
    <t>海底明珠</t>
  </si>
  <si>
    <t>150000|5100</t>
  </si>
  <si>
    <t>古遗迹</t>
  </si>
  <si>
    <t>155000|5200</t>
  </si>
  <si>
    <t>古代沉船</t>
  </si>
  <si>
    <t>161666|5200</t>
  </si>
  <si>
    <t>海眼</t>
  </si>
  <si>
    <t>166666|5300</t>
  </si>
  <si>
    <t>归墟矿洞</t>
  </si>
  <si>
    <t>水中石像</t>
  </si>
  <si>
    <t>183333|5400</t>
  </si>
  <si>
    <t>射日铜殿</t>
  </si>
  <si>
    <t>天井</t>
  </si>
  <si>
    <t>200000|5500</t>
  </si>
  <si>
    <t>定海神木</t>
  </si>
  <si>
    <t>楗木出口</t>
  </si>
  <si>
    <t>216666|5600</t>
  </si>
  <si>
    <t>古鼎铁树</t>
  </si>
  <si>
    <t>珊瑚洞窟</t>
  </si>
  <si>
    <t>233333|5700</t>
  </si>
  <si>
    <t>巨大洞穴</t>
  </si>
  <si>
    <t>1000008|1</t>
    <phoneticPr fontId="2" type="noConversion"/>
  </si>
  <si>
    <t>古猎场</t>
  </si>
  <si>
    <t>10000|10001|10002|10003|10004|10011|10012|10014|10015|10017|10020|10021|10024|10025|10026|10028|10031|10032|10035|10036</t>
    <phoneticPr fontId="2" type="noConversion"/>
  </si>
  <si>
    <t>10007|10008|10009|10010|10013|10018|10022|10023|10027|10029|10030|10033|10037</t>
  </si>
  <si>
    <t>250000|5800</t>
  </si>
  <si>
    <t>古狸石</t>
  </si>
  <si>
    <t>暗道</t>
  </si>
  <si>
    <t>266666|5900</t>
  </si>
  <si>
    <t>攀门</t>
  </si>
  <si>
    <t>城楼</t>
  </si>
  <si>
    <t>283333|6000</t>
  </si>
  <si>
    <t>水银敌楼</t>
  </si>
  <si>
    <t>山根土堆</t>
  </si>
  <si>
    <t>300000|6100</t>
  </si>
  <si>
    <t>316666|6100</t>
  </si>
  <si>
    <t>殿堂</t>
  </si>
  <si>
    <t>316666|6200</t>
  </si>
  <si>
    <t>333333|6200</t>
  </si>
  <si>
    <t>无量殿</t>
  </si>
  <si>
    <t>350000|6300</t>
  </si>
  <si>
    <t>丹井</t>
  </si>
  <si>
    <t>366666|6300</t>
  </si>
  <si>
    <t>云藏楼</t>
  </si>
  <si>
    <t>366666|6400</t>
  </si>
  <si>
    <t>铁楼</t>
  </si>
  <si>
    <t>383333|6400</t>
  </si>
  <si>
    <t>丹室</t>
  </si>
  <si>
    <t>400000|6500</t>
  </si>
  <si>
    <t>大溶洞</t>
  </si>
  <si>
    <t>416666|6500</t>
  </si>
  <si>
    <t>将军殿</t>
  </si>
  <si>
    <t>433333|6600</t>
  </si>
  <si>
    <t>大山洞</t>
  </si>
  <si>
    <t>1000009|1</t>
    <phoneticPr fontId="2" type="noConversion"/>
  </si>
  <si>
    <t>450000|6600</t>
  </si>
  <si>
    <t>五尺道</t>
  </si>
  <si>
    <t>10000|10001|10002|10003|10004|10011|10012|10014|10015|10017|10020|10021|10024|10025|10026|10028|10031|10032|10035|10036|10050|10051|10052|10053|10054|10055</t>
    <phoneticPr fontId="2" type="noConversion"/>
  </si>
  <si>
    <t>10007|10008|10009|10010|10013|10018|10022|10023|10027|10029|10030|10033|10034|10037</t>
  </si>
  <si>
    <t>466666|6700</t>
  </si>
  <si>
    <t>无名府邸</t>
  </si>
  <si>
    <t>483333|6800</t>
  </si>
  <si>
    <t>庖场</t>
  </si>
  <si>
    <t>516666|6800</t>
  </si>
  <si>
    <t>533333|6900</t>
  </si>
  <si>
    <t>龙门</t>
  </si>
  <si>
    <t>550000|6900</t>
  </si>
  <si>
    <t>悬崖</t>
  </si>
  <si>
    <t>566666|7000</t>
  </si>
  <si>
    <t>峡谷</t>
  </si>
  <si>
    <t>583333|7000</t>
  </si>
  <si>
    <t>玄河</t>
  </si>
  <si>
    <t>600000|7100</t>
  </si>
  <si>
    <t>百古丘</t>
  </si>
  <si>
    <t>616666|7100</t>
  </si>
  <si>
    <t>南斗木室</t>
  </si>
  <si>
    <t>650000|7200</t>
  </si>
  <si>
    <t>排楼</t>
  </si>
  <si>
    <t>666666|7200</t>
  </si>
  <si>
    <t>庙宇</t>
  </si>
  <si>
    <t>700000|7300</t>
  </si>
  <si>
    <t>机关室</t>
  </si>
  <si>
    <t>716666|7300</t>
  </si>
  <si>
    <t>骑牛者</t>
  </si>
  <si>
    <t>733333|7400</t>
  </si>
  <si>
    <t>老宅</t>
  </si>
  <si>
    <t>766666|7400</t>
  </si>
  <si>
    <t>藏古楼</t>
  </si>
  <si>
    <t>800000|7500</t>
  </si>
  <si>
    <t>密藏</t>
  </si>
  <si>
    <t>816666|7500</t>
  </si>
  <si>
    <t>玉窟山洞</t>
  </si>
  <si>
    <t>850000|7600</t>
  </si>
  <si>
    <t>引魂殿</t>
  </si>
  <si>
    <t>1000010|1</t>
    <phoneticPr fontId="2" type="noConversion"/>
  </si>
  <si>
    <t>883333|7600</t>
  </si>
  <si>
    <t>终局之战</t>
  </si>
  <si>
    <t>900000|7700</t>
  </si>
  <si>
    <t>2倍掉落</t>
    <phoneticPr fontId="2" type="noConversion"/>
  </si>
  <si>
    <t>10|4|-5|2000|2000</t>
    <phoneticPr fontId="2" type="noConversion"/>
  </si>
  <si>
    <t>10|4|-5|3000|3000</t>
    <phoneticPr fontId="2" type="noConversion"/>
  </si>
  <si>
    <t>10|4|-5|5000|5000</t>
    <phoneticPr fontId="2" type="noConversion"/>
  </si>
  <si>
    <t>极乐净土</t>
    <phoneticPr fontId="2" type="noConversion"/>
  </si>
  <si>
    <t>10046|10047|10048</t>
  </si>
  <si>
    <t>10007|10008</t>
  </si>
  <si>
    <t>10|4|-5|100|20000</t>
    <phoneticPr fontId="2" type="noConversion"/>
  </si>
  <si>
    <t>2|2;4|4;6|6</t>
    <phoneticPr fontId="2" type="noConversion"/>
  </si>
  <si>
    <t>10|4|-5|100002|50000</t>
    <phoneticPr fontId="2" type="noConversion"/>
  </si>
  <si>
    <t>玉石密室</t>
  </si>
  <si>
    <t>10|4|-5|100006|50000</t>
    <phoneticPr fontId="2" type="noConversion"/>
  </si>
  <si>
    <t>宝箱密室</t>
  </si>
  <si>
    <t>10|4|-5|3000|200</t>
    <phoneticPr fontId="2" type="noConversion"/>
  </si>
  <si>
    <t>无间之地</t>
    <phoneticPr fontId="2" type="noConversion"/>
  </si>
  <si>
    <t>10|4|-2|3000|6|3|-5|-4|-3|-2|-1|0</t>
    <phoneticPr fontId="2" type="noConversion"/>
  </si>
  <si>
    <t>青铜门首领挑战</t>
    <phoneticPr fontId="2" type="noConversion"/>
  </si>
  <si>
    <t>10007|10008|10009|10010|10013|10016|10018|10019|10022|10023|10027|10029|10030|10033|10034|10037|10038|10039</t>
    <phoneticPr fontId="2" type="noConversion"/>
  </si>
  <si>
    <t>搜打撤</t>
  </si>
  <si>
    <t>3|5</t>
    <phoneticPr fontId="2" type="noConversion"/>
  </si>
  <si>
    <t>curveId=int</t>
    <phoneticPr fontId="2" type="noConversion"/>
  </si>
  <si>
    <t>level=int</t>
    <phoneticPr fontId="2" type="noConversion"/>
  </si>
  <si>
    <t>value=long</t>
    <phoneticPr fontId="2" type="noConversion"/>
  </si>
  <si>
    <t>配置ID</t>
    <phoneticPr fontId="2" type="noConversion"/>
  </si>
  <si>
    <t>曲线ID</t>
    <phoneticPr fontId="2" type="noConversion"/>
  </si>
  <si>
    <t>等级</t>
    <phoneticPr fontId="2" type="noConversion"/>
  </si>
  <si>
    <t>效果值</t>
  </si>
  <si>
    <t>2</t>
    <phoneticPr fontId="2" type="noConversion"/>
  </si>
  <si>
    <t>怪物物攻曲线</t>
    <phoneticPr fontId="2" type="noConversion"/>
  </si>
  <si>
    <t>3</t>
    <phoneticPr fontId="2" type="noConversion"/>
  </si>
  <si>
    <t>11</t>
  </si>
  <si>
    <t>16</t>
  </si>
  <si>
    <t>20</t>
  </si>
  <si>
    <t>26</t>
  </si>
  <si>
    <t>31</t>
  </si>
  <si>
    <t>36</t>
  </si>
  <si>
    <t>52</t>
  </si>
  <si>
    <t>59</t>
  </si>
  <si>
    <t>65</t>
  </si>
  <si>
    <t>72</t>
  </si>
  <si>
    <t>124</t>
  </si>
  <si>
    <t>132</t>
  </si>
  <si>
    <t>139</t>
  </si>
  <si>
    <t>156</t>
  </si>
  <si>
    <t>172</t>
  </si>
  <si>
    <t>187</t>
  </si>
  <si>
    <t>202</t>
  </si>
  <si>
    <t>223</t>
  </si>
  <si>
    <t>244</t>
  </si>
  <si>
    <t>262</t>
  </si>
  <si>
    <t>279</t>
  </si>
  <si>
    <t>292</t>
  </si>
  <si>
    <t>306</t>
  </si>
  <si>
    <t>318</t>
  </si>
  <si>
    <t>333</t>
  </si>
  <si>
    <t>344</t>
  </si>
  <si>
    <t>369</t>
  </si>
  <si>
    <t>381</t>
  </si>
  <si>
    <t>403</t>
  </si>
  <si>
    <t>423</t>
  </si>
  <si>
    <t>447</t>
  </si>
  <si>
    <t>469</t>
  </si>
  <si>
    <t>494</t>
  </si>
  <si>
    <t>520</t>
  </si>
  <si>
    <t>543</t>
  </si>
  <si>
    <t>570</t>
  </si>
  <si>
    <t>593</t>
  </si>
  <si>
    <t>621</t>
  </si>
  <si>
    <t>646</t>
  </si>
  <si>
    <t>676</t>
  </si>
  <si>
    <t>701</t>
  </si>
  <si>
    <t>732</t>
  </si>
  <si>
    <t>758</t>
  </si>
  <si>
    <t>788</t>
  </si>
  <si>
    <t>821</t>
  </si>
  <si>
    <t>852</t>
  </si>
  <si>
    <t>888</t>
  </si>
  <si>
    <t>924</t>
  </si>
  <si>
    <t>955</t>
  </si>
  <si>
    <t>994</t>
  </si>
  <si>
    <t>1024</t>
  </si>
  <si>
    <t>1062</t>
  </si>
  <si>
    <t>1100</t>
  </si>
  <si>
    <t>1133</t>
  </si>
  <si>
    <t>1171</t>
  </si>
  <si>
    <t>1211</t>
  </si>
  <si>
    <t>1250</t>
  </si>
  <si>
    <t>1277</t>
  </si>
  <si>
    <t>1312</t>
  </si>
  <si>
    <t>1338</t>
  </si>
  <si>
    <t>1376</t>
  </si>
  <si>
    <t>1411</t>
  </si>
  <si>
    <t>1441</t>
  </si>
  <si>
    <t>1483</t>
  </si>
  <si>
    <t>1523</t>
  </si>
  <si>
    <t>1553</t>
  </si>
  <si>
    <t>1593</t>
  </si>
  <si>
    <t>1635</t>
  </si>
  <si>
    <t>1664</t>
  </si>
  <si>
    <t>1707</t>
  </si>
  <si>
    <t>1746</t>
  </si>
  <si>
    <t>1778</t>
  </si>
  <si>
    <t>1818</t>
  </si>
  <si>
    <t>1843</t>
  </si>
  <si>
    <t>1880</t>
  </si>
  <si>
    <t>1919</t>
  </si>
  <si>
    <t>1944</t>
  </si>
  <si>
    <t>2029</t>
  </si>
  <si>
    <t>2101</t>
  </si>
  <si>
    <t>2182</t>
  </si>
  <si>
    <t>2284</t>
  </si>
  <si>
    <t>2392</t>
  </si>
  <si>
    <t>2501</t>
  </si>
  <si>
    <t>2613</t>
  </si>
  <si>
    <t>2726</t>
  </si>
  <si>
    <t>2842</t>
  </si>
  <si>
    <t>2959</t>
  </si>
  <si>
    <t>3073</t>
  </si>
  <si>
    <t>3188</t>
  </si>
  <si>
    <t>3305</t>
  </si>
  <si>
    <t>3423</t>
  </si>
  <si>
    <t>3522</t>
  </si>
  <si>
    <t>3643</t>
  </si>
  <si>
    <t>3766</t>
  </si>
  <si>
    <t>3890</t>
  </si>
  <si>
    <t>4015</t>
  </si>
  <si>
    <t>4152</t>
  </si>
  <si>
    <t>4333</t>
  </si>
  <si>
    <t>4540</t>
  </si>
  <si>
    <t>4723</t>
  </si>
  <si>
    <t>4890</t>
  </si>
  <si>
    <t>5028</t>
  </si>
  <si>
    <t>5152</t>
  </si>
  <si>
    <t>5316</t>
  </si>
  <si>
    <t>5450</t>
  </si>
  <si>
    <t>5583</t>
  </si>
  <si>
    <t>5716</t>
  </si>
  <si>
    <t>5879</t>
  </si>
  <si>
    <t>6012</t>
  </si>
  <si>
    <t>6145</t>
  </si>
  <si>
    <t>6241</t>
  </si>
  <si>
    <t>6354</t>
  </si>
  <si>
    <t>6481</t>
  </si>
  <si>
    <t>6592</t>
  </si>
  <si>
    <t>6683</t>
  </si>
  <si>
    <t>6808</t>
  </si>
  <si>
    <t>6965</t>
  </si>
  <si>
    <t>7145</t>
  </si>
  <si>
    <t>7265</t>
  </si>
  <si>
    <t>7446</t>
  </si>
  <si>
    <t>7592</t>
  </si>
  <si>
    <t>7748</t>
  </si>
  <si>
    <t>7896</t>
  </si>
  <si>
    <t>8055</t>
  </si>
  <si>
    <t>9311</t>
  </si>
  <si>
    <t>9375</t>
  </si>
  <si>
    <t>9479</t>
  </si>
  <si>
    <t>9539</t>
  </si>
  <si>
    <t>9640</t>
  </si>
  <si>
    <t>9696</t>
  </si>
  <si>
    <t>9752</t>
  </si>
  <si>
    <t>9763</t>
  </si>
  <si>
    <t>9773</t>
  </si>
  <si>
    <t>9782</t>
  </si>
  <si>
    <t>9789</t>
  </si>
  <si>
    <t>9800</t>
  </si>
  <si>
    <t>50</t>
    <phoneticPr fontId="2" type="noConversion"/>
  </si>
  <si>
    <t>怪物承伤池曲线</t>
    <phoneticPr fontId="2" type="noConversion"/>
  </si>
  <si>
    <t>63</t>
    <phoneticPr fontId="2" type="noConversion"/>
  </si>
  <si>
    <t>105114929126</t>
  </si>
  <si>
    <t>130970782634</t>
  </si>
  <si>
    <t>162855286740</t>
  </si>
  <si>
    <t>202521762133</t>
  </si>
  <si>
    <t>251538664501</t>
  </si>
  <si>
    <t>312671564879</t>
  </si>
  <si>
    <t>385980898349</t>
  </si>
  <si>
    <t>482368993741</t>
  </si>
  <si>
    <t>598059224571</t>
  </si>
  <si>
    <t>737514991686</t>
  </si>
  <si>
    <t>922313179467</t>
  </si>
  <si>
    <t>1151746204756</t>
  </si>
  <si>
    <t>1409834652436</t>
  </si>
  <si>
    <t>1738484759966</t>
  </si>
  <si>
    <t>2129580025121</t>
  </si>
  <si>
    <t>2642501711212</t>
  </si>
  <si>
    <t>3255569230521</t>
  </si>
  <si>
    <t>4072398130806</t>
  </si>
  <si>
    <t>5316842396961</t>
  </si>
  <si>
    <t>6675649439842</t>
  </si>
  <si>
    <t>8359846992627</t>
  </si>
  <si>
    <t>10458425057989</t>
  </si>
  <si>
    <t>13071881669516</t>
  </si>
  <si>
    <t>16324919427485</t>
  </si>
  <si>
    <t>20372266388592</t>
  </si>
  <si>
    <t>25202665172466</t>
  </si>
  <si>
    <t>27334881284240</t>
  </si>
  <si>
    <t>29804773602646</t>
  </si>
  <si>
    <t>32474156056080</t>
  </si>
  <si>
    <t>35358509861734</t>
  </si>
  <si>
    <t>38474526112850</t>
  </si>
  <si>
    <t>41840203281829</t>
  </si>
  <si>
    <t>45206264225024</t>
  </si>
  <si>
    <t>49109216164747</t>
  </si>
  <si>
    <t>54716998678267</t>
  </si>
  <si>
    <t>60507918676474</t>
  </si>
  <si>
    <t>67827757800295</t>
  </si>
  <si>
    <t>74816378239209</t>
  </si>
  <si>
    <t>82906208830813</t>
  </si>
  <si>
    <t>90376900320369</t>
  </si>
  <si>
    <t>99386625447055</t>
  </si>
  <si>
    <t>108837415729051</t>
  </si>
  <si>
    <t>117257377854292</t>
  </si>
  <si>
    <t>127548321415342</t>
  </si>
  <si>
    <t>138696861092830</t>
  </si>
  <si>
    <t>151598630357728</t>
  </si>
  <si>
    <t>164773736829330</t>
  </si>
  <si>
    <t>177095318926464</t>
  </si>
  <si>
    <t>192417751874793</t>
  </si>
  <si>
    <t>204347359841848</t>
  </si>
  <si>
    <t>220554695786074</t>
  </si>
  <si>
    <t>234020153605251</t>
  </si>
  <si>
    <t>251752645892537</t>
  </si>
  <si>
    <t>275283073239034</t>
  </si>
  <si>
    <t>295828645751230</t>
  </si>
  <si>
    <t>319361347469561</t>
  </si>
  <si>
    <t>348894844617929</t>
  </si>
  <si>
    <t>374554723948402</t>
  </si>
  <si>
    <t>409143951003962</t>
  </si>
  <si>
    <t>439113101081245</t>
  </si>
  <si>
    <t>477440262626021</t>
  </si>
  <si>
    <t>514832038325119</t>
  </si>
  <si>
    <t>860451492054742</t>
  </si>
  <si>
    <t>902650516954731</t>
  </si>
  <si>
    <t>942355221960351</t>
  </si>
  <si>
    <t>983573105411349</t>
  </si>
  <si>
    <t>1030973387488210</t>
  </si>
  <si>
    <t>1075607376081920</t>
  </si>
  <si>
    <t>1121976577586590</t>
  </si>
  <si>
    <t>1165004053363390</t>
  </si>
  <si>
    <t>1209528922600840</t>
  </si>
  <si>
    <t>1255613676312860</t>
  </si>
  <si>
    <t>1303322700103890</t>
  </si>
  <si>
    <t>1352722367371090</t>
  </si>
  <si>
    <t>1403881135014330</t>
  </si>
  <si>
    <t>1456869641765980</t>
  </si>
  <si>
    <t>1512220650077480</t>
  </si>
  <si>
    <t>8</t>
  </si>
  <si>
    <t>玩家经验产出</t>
    <phoneticPr fontId="2" type="noConversion"/>
  </si>
  <si>
    <t>10</t>
  </si>
  <si>
    <t>12</t>
  </si>
  <si>
    <t>14</t>
  </si>
  <si>
    <t>18</t>
  </si>
  <si>
    <t>22</t>
  </si>
  <si>
    <t>25</t>
  </si>
  <si>
    <t>28</t>
  </si>
  <si>
    <t>32</t>
  </si>
  <si>
    <t>35</t>
  </si>
  <si>
    <t>37</t>
  </si>
  <si>
    <t>41</t>
  </si>
  <si>
    <t>45</t>
  </si>
  <si>
    <t>47</t>
  </si>
  <si>
    <t>51</t>
  </si>
  <si>
    <t>55</t>
  </si>
  <si>
    <t>56</t>
  </si>
  <si>
    <t>60</t>
  </si>
  <si>
    <t>64</t>
  </si>
  <si>
    <t>67</t>
  </si>
  <si>
    <t>76</t>
  </si>
  <si>
    <t>82</t>
  </si>
  <si>
    <t>86</t>
  </si>
  <si>
    <t>92</t>
  </si>
  <si>
    <t>87</t>
  </si>
  <si>
    <t>97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</si>
  <si>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</si>
  <si>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</si>
  <si>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</si>
  <si>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</si>
  <si>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</si>
  <si>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</si>
  <si>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</si>
  <si>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</si>
  <si>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</si>
  <si>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181</t>
  </si>
  <si>
    <t>190</t>
  </si>
  <si>
    <t>200</t>
  </si>
  <si>
    <t>209</t>
  </si>
  <si>
    <t>227</t>
  </si>
  <si>
    <t>236</t>
  </si>
  <si>
    <t>245</t>
  </si>
  <si>
    <t>254</t>
  </si>
  <si>
    <t>263</t>
  </si>
  <si>
    <t>281</t>
  </si>
  <si>
    <t>290</t>
  </si>
  <si>
    <t>300</t>
  </si>
  <si>
    <t>327</t>
  </si>
  <si>
    <t>345</t>
  </si>
  <si>
    <t>354</t>
  </si>
  <si>
    <t>372</t>
  </si>
  <si>
    <t>390</t>
  </si>
  <si>
    <t>400</t>
  </si>
  <si>
    <t>418</t>
  </si>
  <si>
    <t>436</t>
  </si>
  <si>
    <t>454</t>
  </si>
  <si>
    <t>472</t>
  </si>
  <si>
    <t>490</t>
  </si>
  <si>
    <t>518</t>
  </si>
  <si>
    <t>536</t>
  </si>
  <si>
    <t>554</t>
  </si>
  <si>
    <t>581</t>
  </si>
  <si>
    <t>600</t>
  </si>
  <si>
    <t>627</t>
  </si>
  <si>
    <t>645</t>
  </si>
  <si>
    <t>672</t>
  </si>
  <si>
    <t>700</t>
  </si>
  <si>
    <t>727</t>
  </si>
  <si>
    <t>754</t>
  </si>
  <si>
    <t>790</t>
  </si>
  <si>
    <t>818</t>
  </si>
  <si>
    <t>845</t>
  </si>
  <si>
    <t>881</t>
  </si>
  <si>
    <t>909</t>
  </si>
  <si>
    <t>1000</t>
  </si>
  <si>
    <t>1090</t>
  </si>
  <si>
    <t>1181</t>
  </si>
  <si>
    <t>1272</t>
  </si>
  <si>
    <t>1363</t>
  </si>
  <si>
    <t>1454</t>
  </si>
  <si>
    <t>1545</t>
  </si>
  <si>
    <t>1636</t>
  </si>
  <si>
    <t>1727</t>
  </si>
  <si>
    <t>1909</t>
  </si>
  <si>
    <t>2000</t>
  </si>
  <si>
    <t>2090</t>
  </si>
  <si>
    <t>2181</t>
  </si>
  <si>
    <t>2272</t>
  </si>
  <si>
    <t>2363</t>
  </si>
  <si>
    <t>2454</t>
  </si>
  <si>
    <t>2545</t>
  </si>
  <si>
    <t>2636</t>
  </si>
  <si>
    <t>2818</t>
  </si>
  <si>
    <t>2909</t>
  </si>
  <si>
    <t>3000</t>
  </si>
  <si>
    <t>3090</t>
  </si>
  <si>
    <t>3181</t>
  </si>
  <si>
    <t>3272</t>
  </si>
  <si>
    <t>3363</t>
  </si>
  <si>
    <t>3545</t>
  </si>
  <si>
    <t>3636</t>
  </si>
  <si>
    <t>3818</t>
  </si>
  <si>
    <t>3909</t>
  </si>
  <si>
    <t>4000</t>
  </si>
  <si>
    <t>4181</t>
  </si>
  <si>
    <t>4363</t>
  </si>
  <si>
    <t>4454</t>
  </si>
  <si>
    <t>4636</t>
  </si>
  <si>
    <t>4818</t>
  </si>
  <si>
    <t>4909</t>
  </si>
  <si>
    <t>5090</t>
  </si>
  <si>
    <t>5272</t>
  </si>
  <si>
    <t>5454</t>
  </si>
  <si>
    <t>金币掉落曲线</t>
  </si>
  <si>
    <t>玉石掉落曲线</t>
    <phoneticPr fontId="2" type="noConversion"/>
  </si>
  <si>
    <t>基础等级曲线</t>
    <phoneticPr fontId="2" type="noConversion"/>
  </si>
  <si>
    <t>shopType=int</t>
  </si>
  <si>
    <t>category=int</t>
  </si>
  <si>
    <t>price=int[]</t>
    <phoneticPr fontId="1" type="noConversion"/>
  </si>
  <si>
    <t>rechargeId=int</t>
    <phoneticPr fontId="1" type="noConversion"/>
  </si>
  <si>
    <t>buyLimitType=int</t>
  </si>
  <si>
    <t>buyLimit=int</t>
  </si>
  <si>
    <t>param=int[]</t>
    <phoneticPr fontId="1" type="noConversion"/>
  </si>
  <si>
    <t>singleBuyLimit=int</t>
  </si>
  <si>
    <t>商品ID</t>
  </si>
  <si>
    <t>language_商品名称</t>
  </si>
  <si>
    <t>商店类型</t>
  </si>
  <si>
    <t>道具奖励列表</t>
  </si>
  <si>
    <t>购买类别</t>
  </si>
  <si>
    <t>价格</t>
  </si>
  <si>
    <t>付费项id</t>
  </si>
  <si>
    <t>限购类型</t>
  </si>
  <si>
    <t>限购数量</t>
  </si>
  <si>
    <t>排序</t>
  </si>
  <si>
    <t>商店类型参数</t>
    <phoneticPr fontId="1" type="noConversion"/>
  </si>
  <si>
    <t>单次限购数量</t>
  </si>
  <si>
    <t>10金锭</t>
  </si>
  <si>
    <t>100001|10</t>
    <phoneticPr fontId="2" type="noConversion"/>
  </si>
  <si>
    <t>6元</t>
  </si>
  <si>
    <t>100001|60</t>
    <phoneticPr fontId="2" type="noConversion"/>
  </si>
  <si>
    <t>30元</t>
  </si>
  <si>
    <t>100001|300</t>
    <phoneticPr fontId="2" type="noConversion"/>
  </si>
  <si>
    <t>68元</t>
  </si>
  <si>
    <t>100001|680</t>
    <phoneticPr fontId="2" type="noConversion"/>
  </si>
  <si>
    <t>98元</t>
  </si>
  <si>
    <t>100001|980</t>
    <phoneticPr fontId="2" type="noConversion"/>
  </si>
  <si>
    <t>198元</t>
  </si>
  <si>
    <t>100001|1980</t>
    <phoneticPr fontId="2" type="noConversion"/>
  </si>
  <si>
    <t>328元</t>
  </si>
  <si>
    <t>100001|3280</t>
    <phoneticPr fontId="2" type="noConversion"/>
  </si>
  <si>
    <t>648元</t>
  </si>
  <si>
    <t>100001|6480</t>
    <phoneticPr fontId="2" type="noConversion"/>
  </si>
  <si>
    <t>100001|980;100007|300;100010|1</t>
  </si>
  <si>
    <t>双倍挂机卡</t>
    <phoneticPr fontId="2" type="noConversion"/>
  </si>
  <si>
    <t>100012|1;100001|300</t>
  </si>
  <si>
    <t>怪铁铃</t>
  </si>
  <si>
    <t>202004|1</t>
    <phoneticPr fontId="2" type="noConversion"/>
  </si>
  <si>
    <t>100002|500000</t>
    <phoneticPr fontId="2" type="noConversion"/>
  </si>
  <si>
    <t>202002|1</t>
  </si>
  <si>
    <t>301000|1</t>
  </si>
  <si>
    <t>100007|188</t>
  </si>
  <si>
    <t>301001|1</t>
  </si>
  <si>
    <t>100007|128</t>
  </si>
  <si>
    <t>301002|1</t>
  </si>
  <si>
    <t>100007|158</t>
  </si>
  <si>
    <t>301003|1</t>
  </si>
  <si>
    <t>100007|288</t>
  </si>
  <si>
    <t>301004|1</t>
  </si>
  <si>
    <t>100007|88</t>
  </si>
  <si>
    <t>301005|1</t>
  </si>
  <si>
    <t>301006|1</t>
  </si>
  <si>
    <t>301007|1</t>
  </si>
  <si>
    <t>301008|1</t>
  </si>
  <si>
    <t>301009|1</t>
  </si>
  <si>
    <t>100002|10000</t>
  </si>
  <si>
    <t>100002|30000</t>
  </si>
  <si>
    <t>100001|30</t>
  </si>
  <si>
    <t>100002|80000</t>
  </si>
  <si>
    <t>100001|100</t>
  </si>
  <si>
    <t>100006|2000</t>
  </si>
  <si>
    <t>100006|6000</t>
  </si>
  <si>
    <t>100002|50000</t>
  </si>
  <si>
    <t>100006|18000</t>
  </si>
  <si>
    <t>100004|1|1</t>
  </si>
  <si>
    <t>100005|1|1</t>
  </si>
  <si>
    <t>800000|1</t>
  </si>
  <si>
    <t>100008|8000</t>
  </si>
  <si>
    <t>301010|1;301011|1;301012|1;301013|1;301014|1</t>
    <phoneticPr fontId="2" type="noConversion"/>
  </si>
  <si>
    <t>100008|550</t>
  </si>
  <si>
    <t>2|1001</t>
    <phoneticPr fontId="2" type="noConversion"/>
  </si>
  <si>
    <t>301015|1;301016|1;301017|1;301018|1;301019|1</t>
    <phoneticPr fontId="2" type="noConversion"/>
  </si>
  <si>
    <t>2|2001</t>
    <phoneticPr fontId="2" type="noConversion"/>
  </si>
  <si>
    <t>300002|1</t>
    <phoneticPr fontId="2" type="noConversion"/>
  </si>
  <si>
    <t>材料基金</t>
    <phoneticPr fontId="2" type="noConversion"/>
  </si>
  <si>
    <t>100001|300;100006|20</t>
  </si>
  <si>
    <t>1|960</t>
  </si>
  <si>
    <t>每日礼包·免费</t>
    <phoneticPr fontId="2" type="noConversion"/>
  </si>
  <si>
    <t>1100002|1</t>
  </si>
  <si>
    <t>1100003|1</t>
  </si>
  <si>
    <t>1100004|1</t>
  </si>
  <si>
    <t>1100005|1</t>
  </si>
  <si>
    <t>每日秘藏礼包</t>
  </si>
  <si>
    <t>100008|160</t>
  </si>
  <si>
    <t>每周礼包·免费</t>
    <phoneticPr fontId="2" type="noConversion"/>
  </si>
  <si>
    <t>100007|30</t>
  </si>
  <si>
    <t>2|1</t>
    <phoneticPr fontId="2" type="noConversion"/>
  </si>
  <si>
    <t>1100006|1</t>
  </si>
  <si>
    <t>2|2</t>
  </si>
  <si>
    <t>1100009|1</t>
  </si>
  <si>
    <t>1100010|1</t>
    <phoneticPr fontId="2" type="noConversion"/>
  </si>
  <si>
    <t>每周秘藏礼包</t>
  </si>
  <si>
    <t>100030|5;100004|5;100008|340</t>
  </si>
  <si>
    <t>赛季礼包·免费</t>
    <phoneticPr fontId="2" type="noConversion"/>
  </si>
  <si>
    <t>100007|100</t>
  </si>
  <si>
    <t>3|1</t>
    <phoneticPr fontId="2" type="noConversion"/>
  </si>
  <si>
    <t>1100011|1</t>
    <phoneticPr fontId="2" type="noConversion"/>
  </si>
  <si>
    <t>3|2</t>
    <phoneticPr fontId="2" type="noConversion"/>
  </si>
  <si>
    <t>1100012|1</t>
  </si>
  <si>
    <t>3|3</t>
    <phoneticPr fontId="2" type="noConversion"/>
  </si>
  <si>
    <t>1100013|1</t>
  </si>
  <si>
    <t>1100014|1</t>
    <phoneticPr fontId="2" type="noConversion"/>
  </si>
  <si>
    <t>3|4</t>
    <phoneticPr fontId="2" type="noConversion"/>
  </si>
  <si>
    <t>密钥</t>
    <phoneticPr fontId="2" type="noConversion"/>
  </si>
  <si>
    <t>100014|1</t>
  </si>
  <si>
    <t>魔眼</t>
    <phoneticPr fontId="2" type="noConversion"/>
  </si>
  <si>
    <t>100001|200</t>
  </si>
  <si>
    <t>203000|1</t>
  </si>
  <si>
    <t>100009|120</t>
  </si>
  <si>
    <t>穴陵穿山甲</t>
  </si>
  <si>
    <t>203001|1</t>
  </si>
  <si>
    <t>203002|1</t>
  </si>
  <si>
    <t>203003|1</t>
  </si>
  <si>
    <t>203004|1</t>
  </si>
  <si>
    <t>204000|1</t>
  </si>
  <si>
    <t>100009|720</t>
  </si>
  <si>
    <t>204001|1</t>
  </si>
  <si>
    <t>204002|1</t>
  </si>
  <si>
    <t>204003|1</t>
  </si>
  <si>
    <t>204004|1</t>
  </si>
  <si>
    <t>100008|1</t>
  </si>
  <si>
    <t>100009|15</t>
  </si>
  <si>
    <t>100018|3000</t>
  </si>
  <si>
    <t>littleType=int</t>
  </si>
  <si>
    <t>preTaskId=int</t>
  </si>
  <si>
    <t>nextTaskId=int</t>
  </si>
  <si>
    <t>completeType=int</t>
  </si>
  <si>
    <t>completeParams=int[]</t>
  </si>
  <si>
    <t>taskParm=int[]</t>
  </si>
  <si>
    <t>rewards=int[][]</t>
    <phoneticPr fontId="2" type="noConversion"/>
  </si>
  <si>
    <t>goToScene=int</t>
  </si>
  <si>
    <t>beginTime=string</t>
  </si>
  <si>
    <t>endTime=string</t>
  </si>
  <si>
    <t>任务编号</t>
  </si>
  <si>
    <t>language_任务描述</t>
  </si>
  <si>
    <t>任务类型</t>
  </si>
  <si>
    <t>任务小类型</t>
  </si>
  <si>
    <t>前置任务</t>
  </si>
  <si>
    <t>后继任务</t>
  </si>
  <si>
    <t>完成任务类型</t>
  </si>
  <si>
    <t>完成任务参数列表</t>
  </si>
  <si>
    <t>任务参数</t>
  </si>
  <si>
    <t>奖励列表</t>
  </si>
  <si>
    <t>client_跳转界面</t>
  </si>
  <si>
    <t>开始时间</t>
  </si>
  <si>
    <t>结束时间</t>
  </si>
  <si>
    <t>签到{0}天</t>
    <phoneticPr fontId="2" type="noConversion"/>
  </si>
  <si>
    <t>100002|100000</t>
  </si>
  <si>
    <t>2000.1.1</t>
  </si>
  <si>
    <t>2050.1.1</t>
  </si>
  <si>
    <t>100006|3000</t>
  </si>
  <si>
    <t>1100017|1</t>
  </si>
  <si>
    <t>100006|5000</t>
  </si>
  <si>
    <t>100018|100</t>
  </si>
  <si>
    <t>100017|100</t>
  </si>
  <si>
    <t>100017|150</t>
  </si>
  <si>
    <t>100001|50</t>
  </si>
  <si>
    <t>100017|200</t>
  </si>
  <si>
    <t>100036|100</t>
  </si>
  <si>
    <t>1100016|1</t>
  </si>
  <si>
    <t>购买终身卡</t>
    <phoneticPr fontId="2" type="noConversion"/>
  </si>
  <si>
    <t>100011|3</t>
  </si>
  <si>
    <t>购买双倍挂机卡</t>
    <phoneticPr fontId="2" type="noConversion"/>
  </si>
  <si>
    <t>通关第一章</t>
    <phoneticPr fontId="2" type="noConversion"/>
  </si>
  <si>
    <t>1|10004</t>
    <phoneticPr fontId="2" type="noConversion"/>
  </si>
  <si>
    <t>100011|1</t>
  </si>
  <si>
    <t>通关第二章</t>
    <phoneticPr fontId="2" type="noConversion"/>
  </si>
  <si>
    <t>1|10009</t>
    <phoneticPr fontId="2" type="noConversion"/>
  </si>
  <si>
    <t>通关第三章</t>
    <phoneticPr fontId="2" type="noConversion"/>
  </si>
  <si>
    <t>1|10019</t>
  </si>
  <si>
    <t>通关第四章</t>
    <phoneticPr fontId="2" type="noConversion"/>
  </si>
  <si>
    <t>1|10029</t>
    <phoneticPr fontId="2" type="noConversion"/>
  </si>
  <si>
    <t>通关第五章</t>
    <phoneticPr fontId="2" type="noConversion"/>
  </si>
  <si>
    <t>1|10044</t>
    <phoneticPr fontId="2" type="noConversion"/>
  </si>
  <si>
    <t>通关第六章</t>
    <phoneticPr fontId="2" type="noConversion"/>
  </si>
  <si>
    <t>1|10061</t>
    <phoneticPr fontId="2" type="noConversion"/>
  </si>
  <si>
    <t>通关第七章</t>
    <phoneticPr fontId="2" type="noConversion"/>
  </si>
  <si>
    <t>1|10078</t>
    <phoneticPr fontId="2" type="noConversion"/>
  </si>
  <si>
    <t>通关第八章</t>
    <phoneticPr fontId="2" type="noConversion"/>
  </si>
  <si>
    <t>1|10095</t>
    <phoneticPr fontId="2" type="noConversion"/>
  </si>
  <si>
    <t>通关第九章</t>
    <phoneticPr fontId="2" type="noConversion"/>
  </si>
  <si>
    <t>1|10113</t>
    <phoneticPr fontId="2" type="noConversion"/>
  </si>
  <si>
    <t>通关第十章</t>
    <phoneticPr fontId="2" type="noConversion"/>
  </si>
  <si>
    <t>1|10133</t>
    <phoneticPr fontId="2" type="noConversion"/>
  </si>
  <si>
    <t>首充赠礼·Ⅰ</t>
    <phoneticPr fontId="2" type="noConversion"/>
  </si>
  <si>
    <t>100002|30000;100006|60000</t>
  </si>
  <si>
    <t>首充赠礼·Ⅱ</t>
    <phoneticPr fontId="2" type="noConversion"/>
  </si>
  <si>
    <t>100002|50000;100006|100000</t>
  </si>
  <si>
    <t>累计充值{0}天</t>
    <phoneticPr fontId="2" type="noConversion"/>
  </si>
  <si>
    <t>100002|150000</t>
  </si>
  <si>
    <t>100006|20000</t>
  </si>
  <si>
    <t>100008|30</t>
  </si>
  <si>
    <t>100018|150</t>
    <phoneticPr fontId="2" type="noConversion"/>
  </si>
  <si>
    <t>100001|120</t>
    <phoneticPr fontId="2" type="noConversion"/>
  </si>
  <si>
    <t>100013|2</t>
  </si>
  <si>
    <t>累计充值{0}元</t>
    <phoneticPr fontId="2" type="noConversion"/>
  </si>
  <si>
    <t>700019|1</t>
  </si>
  <si>
    <t>700024|1</t>
  </si>
  <si>
    <t>100008|350</t>
  </si>
  <si>
    <t>700010|1</t>
    <phoneticPr fontId="2" type="noConversion"/>
  </si>
  <si>
    <t>100013|10</t>
  </si>
  <si>
    <t>100013|20</t>
  </si>
  <si>
    <t>{0}</t>
    <phoneticPr fontId="2" type="noConversion"/>
  </si>
  <si>
    <t>1|10005</t>
  </si>
  <si>
    <t>100002|20000</t>
  </si>
  <si>
    <t>1|10010</t>
  </si>
  <si>
    <t>1|10015</t>
  </si>
  <si>
    <t>1|10020</t>
  </si>
  <si>
    <t>1|10025</t>
  </si>
  <si>
    <t>1|10030</t>
  </si>
  <si>
    <t>1|10035</t>
  </si>
  <si>
    <t>1|10040</t>
  </si>
  <si>
    <t>100005|5</t>
  </si>
  <si>
    <t>1|10045</t>
  </si>
  <si>
    <t>1|10050</t>
  </si>
  <si>
    <t>1|10055</t>
  </si>
  <si>
    <t>100005|10</t>
  </si>
  <si>
    <t>1|10060</t>
  </si>
  <si>
    <t>1|10065</t>
  </si>
  <si>
    <t>100017|50</t>
  </si>
  <si>
    <t>1|10070</t>
  </si>
  <si>
    <t>1|10075</t>
  </si>
  <si>
    <t>100006|7000</t>
  </si>
  <si>
    <t>1|10080</t>
  </si>
  <si>
    <t>1|10085</t>
  </si>
  <si>
    <t>1|10090</t>
  </si>
  <si>
    <t>100002|40000</t>
  </si>
  <si>
    <t>1|10093</t>
  </si>
  <si>
    <t>100005|20</t>
  </si>
  <si>
    <t>1|10096</t>
  </si>
  <si>
    <t>1|10099</t>
  </si>
  <si>
    <t>1|10102</t>
  </si>
  <si>
    <t>100006|1</t>
  </si>
  <si>
    <t>1|10105</t>
  </si>
  <si>
    <t>100016|50</t>
  </si>
  <si>
    <t>1|10108</t>
  </si>
  <si>
    <t>1|10111</t>
  </si>
  <si>
    <t>1|10114</t>
  </si>
  <si>
    <t>1|10116</t>
  </si>
  <si>
    <t>100002|70000</t>
  </si>
  <si>
    <t>1|10118</t>
  </si>
  <si>
    <t>100006|2</t>
  </si>
  <si>
    <t>1|10120</t>
  </si>
  <si>
    <t>100017|25</t>
  </si>
  <si>
    <t>1|10122</t>
  </si>
  <si>
    <t>1|10124</t>
  </si>
  <si>
    <t>1|10126</t>
  </si>
  <si>
    <t>1|10128</t>
  </si>
  <si>
    <t>100006|3</t>
  </si>
  <si>
    <t>100006|8000</t>
  </si>
  <si>
    <t>100006|12000</t>
  </si>
  <si>
    <t>100002|120000</t>
  </si>
  <si>
    <t>100005|40</t>
  </si>
  <si>
    <t>100006|28000</t>
  </si>
  <si>
    <t>100005|80</t>
  </si>
  <si>
    <t>100002|200000</t>
  </si>
  <si>
    <t>100006|4</t>
  </si>
  <si>
    <t>100016|200</t>
  </si>
  <si>
    <t>100002|280000</t>
  </si>
  <si>
    <t>100006|8</t>
  </si>
  <si>
    <t>100006|12</t>
  </si>
  <si>
    <t>1|10072</t>
  </si>
  <si>
    <t>100018|5</t>
  </si>
  <si>
    <t>1|10074</t>
  </si>
  <si>
    <t>1|10076</t>
  </si>
  <si>
    <t>1|10078</t>
  </si>
  <si>
    <t>1|10082</t>
  </si>
  <si>
    <t>1|10084</t>
  </si>
  <si>
    <t>1|10086</t>
  </si>
  <si>
    <t>1|10088</t>
  </si>
  <si>
    <t>1|10092</t>
  </si>
  <si>
    <t>1|10094</t>
  </si>
  <si>
    <t>100018|10</t>
  </si>
  <si>
    <t>1|10098</t>
  </si>
  <si>
    <t>1|10100</t>
  </si>
  <si>
    <t>1|10104</t>
  </si>
  <si>
    <t>1|10106</t>
  </si>
  <si>
    <t>1|10110</t>
  </si>
  <si>
    <t>1|10112</t>
  </si>
  <si>
    <t>100018|15</t>
  </si>
  <si>
    <t>100018|25</t>
  </si>
  <si>
    <t>100018|50</t>
  </si>
  <si>
    <t>100018|75</t>
  </si>
  <si>
    <t>1|10068</t>
  </si>
  <si>
    <t>1|10071</t>
  </si>
  <si>
    <t>1|10077</t>
  </si>
  <si>
    <t>1|10083</t>
  </si>
  <si>
    <t>100030|1</t>
  </si>
  <si>
    <t>1|10089</t>
  </si>
  <si>
    <t>1|10095</t>
  </si>
  <si>
    <t>100005|1</t>
  </si>
  <si>
    <t>1|10101</t>
  </si>
  <si>
    <t>1|10107</t>
  </si>
  <si>
    <t>1|10113</t>
  </si>
  <si>
    <t>1|10119</t>
  </si>
  <si>
    <t>100030|2</t>
  </si>
  <si>
    <t>1|10125</t>
  </si>
  <si>
    <t>1|10131</t>
  </si>
  <si>
    <t>100005|2</t>
  </si>
  <si>
    <t>100030|3</t>
  </si>
  <si>
    <t>100005|3</t>
  </si>
  <si>
    <t>100006|6</t>
  </si>
  <si>
    <t>100030|6</t>
  </si>
  <si>
    <t>100005|6</t>
  </si>
  <si>
    <t>100036|10</t>
  </si>
  <si>
    <t>1|10130</t>
  </si>
  <si>
    <t>1|10132</t>
  </si>
  <si>
    <t>1|10134</t>
  </si>
  <si>
    <t>1|10136</t>
  </si>
  <si>
    <t>100036|20</t>
  </si>
  <si>
    <t>1|10139</t>
  </si>
  <si>
    <t>1|10141</t>
  </si>
  <si>
    <t>1|10143</t>
  </si>
  <si>
    <t>1|10145</t>
  </si>
  <si>
    <t>100036|40</t>
  </si>
  <si>
    <t>100036|80</t>
  </si>
  <si>
    <t>登录{0}天</t>
    <phoneticPr fontId="2" type="noConversion"/>
  </si>
  <si>
    <t>角色达到{0}级</t>
    <phoneticPr fontId="2" type="noConversion"/>
  </si>
  <si>
    <t>通关关卡{0}</t>
    <phoneticPr fontId="2" type="noConversion"/>
  </si>
  <si>
    <t>1|10030</t>
    <phoneticPr fontId="2" type="noConversion"/>
  </si>
  <si>
    <t>1|10040</t>
    <phoneticPr fontId="2" type="noConversion"/>
  </si>
  <si>
    <t>领取{0}个速通宝箱</t>
    <phoneticPr fontId="2" type="noConversion"/>
  </si>
  <si>
    <t>拥有{0}个至少{1}级宝石</t>
    <phoneticPr fontId="2" type="noConversion"/>
  </si>
  <si>
    <t>6|4</t>
  </si>
  <si>
    <t>宠物等级达到{0}级</t>
    <phoneticPr fontId="2" type="noConversion"/>
  </si>
  <si>
    <t>装备强化总等级{0}级</t>
    <phoneticPr fontId="2" type="noConversion"/>
  </si>
  <si>
    <t>古董鉴定累计完成{0}次</t>
    <phoneticPr fontId="2" type="noConversion"/>
  </si>
  <si>
    <t>完成订单{0}次</t>
    <phoneticPr fontId="2" type="noConversion"/>
  </si>
  <si>
    <t>700008|1</t>
  </si>
  <si>
    <t>700009|1</t>
  </si>
  <si>
    <t>100016|100</t>
  </si>
  <si>
    <t>1|10060</t>
    <phoneticPr fontId="2" type="noConversion"/>
  </si>
  <si>
    <t>1|10070</t>
    <phoneticPr fontId="2" type="noConversion"/>
  </si>
  <si>
    <t>100006|50000</t>
  </si>
  <si>
    <t>12|4</t>
  </si>
  <si>
    <t>700012|1</t>
  </si>
  <si>
    <t>12|6</t>
  </si>
  <si>
    <t>装备铸造{0}次</t>
    <phoneticPr fontId="2" type="noConversion"/>
  </si>
  <si>
    <t>100006|5</t>
  </si>
  <si>
    <t>700011|1</t>
  </si>
  <si>
    <t>100018|20</t>
  </si>
  <si>
    <t>6|8</t>
  </si>
  <si>
    <t>100005|12</t>
  </si>
  <si>
    <t>100006|60000</t>
  </si>
  <si>
    <t>消耗{0}个{1}</t>
  </si>
  <si>
    <t>300|100036</t>
  </si>
  <si>
    <t>100006|10</t>
  </si>
  <si>
    <t>100013|3</t>
  </si>
  <si>
    <t>6|9</t>
  </si>
  <si>
    <t>500|100036</t>
  </si>
  <si>
    <t>100030|10</t>
  </si>
  <si>
    <t>100042|10</t>
  </si>
  <si>
    <t>100041|10</t>
  </si>
  <si>
    <t>800|100036</t>
  </si>
  <si>
    <t>每日登录</t>
    <phoneticPr fontId="2" type="noConversion"/>
  </si>
  <si>
    <t>100032|3000;100033|3000;100034|3000</t>
    <phoneticPr fontId="2" type="noConversion"/>
  </si>
  <si>
    <t>1分钟内通关{0}次关卡</t>
  </si>
  <si>
    <t>100013|5</t>
  </si>
  <si>
    <t>1|10001</t>
    <phoneticPr fontId="2" type="noConversion"/>
  </si>
  <si>
    <t>击败首领{0}{1}次</t>
    <phoneticPr fontId="2" type="noConversion"/>
  </si>
  <si>
    <t>10010|1</t>
    <phoneticPr fontId="2" type="noConversion"/>
  </si>
  <si>
    <t>通关关卡{0}</t>
  </si>
  <si>
    <t>1|10007</t>
    <phoneticPr fontId="2" type="noConversion"/>
  </si>
  <si>
    <t>击败首领{0}{1}次</t>
  </si>
  <si>
    <t>10013|1</t>
    <phoneticPr fontId="2" type="noConversion"/>
  </si>
  <si>
    <t>领取{0}个速通宝箱</t>
  </si>
  <si>
    <t>1|10015</t>
    <phoneticPr fontId="2" type="noConversion"/>
  </si>
  <si>
    <t>10016|1</t>
    <phoneticPr fontId="2" type="noConversion"/>
  </si>
  <si>
    <t>1|10025</t>
    <phoneticPr fontId="2" type="noConversion"/>
  </si>
  <si>
    <t>10019|1</t>
    <phoneticPr fontId="2" type="noConversion"/>
  </si>
  <si>
    <t>1|10037</t>
    <phoneticPr fontId="2" type="noConversion"/>
  </si>
  <si>
    <t>10023|1</t>
    <phoneticPr fontId="2" type="noConversion"/>
  </si>
  <si>
    <t>1|10053</t>
    <phoneticPr fontId="2" type="noConversion"/>
  </si>
  <si>
    <t>10027|1</t>
    <phoneticPr fontId="2" type="noConversion"/>
  </si>
  <si>
    <t>10030|1</t>
    <phoneticPr fontId="2" type="noConversion"/>
  </si>
  <si>
    <t>1|10087</t>
    <phoneticPr fontId="2" type="noConversion"/>
  </si>
  <si>
    <t>10034|1</t>
    <phoneticPr fontId="2" type="noConversion"/>
  </si>
  <si>
    <t>1|10105</t>
    <phoneticPr fontId="2" type="noConversion"/>
  </si>
  <si>
    <t>10038|1</t>
    <phoneticPr fontId="2" type="noConversion"/>
  </si>
  <si>
    <t>1|10024</t>
    <phoneticPr fontId="2" type="noConversion"/>
  </si>
  <si>
    <t>10039|1</t>
    <phoneticPr fontId="2" type="noConversion"/>
  </si>
  <si>
    <t>dropId=int</t>
  </si>
  <si>
    <t>groupId=int</t>
    <phoneticPr fontId="2" type="noConversion"/>
  </si>
  <si>
    <t>type=int[]</t>
    <phoneticPr fontId="2" type="noConversion"/>
  </si>
  <si>
    <t>weight=int</t>
    <phoneticPr fontId="2" type="noConversion"/>
  </si>
  <si>
    <t>dropLv=int</t>
    <phoneticPr fontId="2" type="noConversion"/>
  </si>
  <si>
    <t>minNum=curveType</t>
    <phoneticPr fontId="2" type="noConversion"/>
  </si>
  <si>
    <t>maxNum=curveType</t>
    <phoneticPr fontId="2" type="noConversion"/>
  </si>
  <si>
    <t>掉落ID</t>
    <phoneticPr fontId="2" type="noConversion"/>
  </si>
  <si>
    <t>掉落组ID</t>
    <phoneticPr fontId="2" type="noConversion"/>
  </si>
  <si>
    <t>掉落道具类型</t>
    <phoneticPr fontId="2" type="noConversion"/>
  </si>
  <si>
    <t>掉落物品id</t>
    <phoneticPr fontId="2" type="noConversion"/>
  </si>
  <si>
    <t>权重</t>
    <phoneticPr fontId="2" type="noConversion"/>
  </si>
  <si>
    <t>掉落等级要求</t>
  </si>
  <si>
    <t>最小值曲线</t>
    <phoneticPr fontId="2" type="noConversion"/>
  </si>
  <si>
    <t>最大值曲线</t>
    <phoneticPr fontId="2" type="noConversion"/>
  </si>
  <si>
    <t>{1;{100;0;0}}</t>
    <phoneticPr fontId="2" type="noConversion"/>
  </si>
  <si>
    <t>{1;{1;0;0}}</t>
    <phoneticPr fontId="2" type="noConversion"/>
  </si>
  <si>
    <t>{0;{1002}}</t>
    <phoneticPr fontId="2" type="noConversion"/>
  </si>
  <si>
    <t>icon=string</t>
  </si>
  <si>
    <t>occupation=int</t>
  </si>
  <si>
    <t>level=int[]</t>
    <phoneticPr fontId="2" type="noConversion"/>
  </si>
  <si>
    <t>levelSpan=int</t>
    <phoneticPr fontId="2" type="noConversion"/>
  </si>
  <si>
    <t>baseAttr=int</t>
  </si>
  <si>
    <t>baseAttrValue=curveType</t>
    <phoneticPr fontId="2" type="noConversion"/>
  </si>
  <si>
    <t>装备ID</t>
    <phoneticPr fontId="2" type="noConversion"/>
  </si>
  <si>
    <t>部位类型</t>
  </si>
  <si>
    <t>图标</t>
    <phoneticPr fontId="2" type="noConversion"/>
  </si>
  <si>
    <t>所属职业</t>
    <phoneticPr fontId="2" type="noConversion"/>
  </si>
  <si>
    <t>等级区间</t>
    <phoneticPr fontId="2" type="noConversion"/>
  </si>
  <si>
    <t>等级跨度</t>
    <phoneticPr fontId="2" type="noConversion"/>
  </si>
  <si>
    <t>基础属性类型</t>
    <phoneticPr fontId="2" type="noConversion"/>
  </si>
  <si>
    <t>黄符</t>
  </si>
  <si>
    <t>避毒符</t>
  </si>
  <si>
    <t>5|9</t>
    <phoneticPr fontId="2" type="noConversion"/>
  </si>
  <si>
    <t>收魂符</t>
  </si>
  <si>
    <t>10|14</t>
    <phoneticPr fontId="2" type="noConversion"/>
  </si>
  <si>
    <t>阴兵符</t>
  </si>
  <si>
    <t>15|20</t>
    <phoneticPr fontId="2" type="noConversion"/>
  </si>
  <si>
    <t>阴阳符</t>
  </si>
  <si>
    <t>20|29</t>
    <phoneticPr fontId="2" type="noConversion"/>
  </si>
  <si>
    <t>缚灵符</t>
  </si>
  <si>
    <t>30|39</t>
    <phoneticPr fontId="2" type="noConversion"/>
  </si>
  <si>
    <t>镇尸符</t>
  </si>
  <si>
    <t>40|50</t>
    <phoneticPr fontId="2" type="noConversion"/>
  </si>
  <si>
    <t>原生葫</t>
  </si>
  <si>
    <t>青藤葫</t>
  </si>
  <si>
    <t>铜叶葫</t>
  </si>
  <si>
    <t>紫砂葫</t>
  </si>
  <si>
    <t>白玉葫</t>
  </si>
  <si>
    <t>衔珠宝葫</t>
  </si>
  <si>
    <t>紫金宝葫</t>
  </si>
  <si>
    <t>麻布衫</t>
  </si>
  <si>
    <t>布衣</t>
  </si>
  <si>
    <t>红侠衣</t>
  </si>
  <si>
    <t>毛皮袄</t>
  </si>
  <si>
    <t>工装外套</t>
  </si>
  <si>
    <t>伏魔袍</t>
  </si>
  <si>
    <t>潜龙衣</t>
  </si>
  <si>
    <t>麻布帽</t>
  </si>
  <si>
    <t>头巾</t>
  </si>
  <si>
    <t>斗笠</t>
  </si>
  <si>
    <t>骨盔</t>
  </si>
  <si>
    <t>护眼帽</t>
  </si>
  <si>
    <t>驱邪面具</t>
  </si>
  <si>
    <t>避瘴罩</t>
  </si>
  <si>
    <t>粗布缠手</t>
  </si>
  <si>
    <t>黑手套</t>
  </si>
  <si>
    <t>轻便指套</t>
  </si>
  <si>
    <t>麝皮护腕</t>
  </si>
  <si>
    <t>行动护腕</t>
  </si>
  <si>
    <t>千钧护腕</t>
  </si>
  <si>
    <t>阴爪护腕</t>
  </si>
  <si>
    <t>草鞋</t>
  </si>
  <si>
    <t>布鞋</t>
  </si>
  <si>
    <t>夜行履</t>
  </si>
  <si>
    <t>麝皮靴</t>
  </si>
  <si>
    <t>行军靴</t>
  </si>
  <si>
    <t>踏陵靴</t>
  </si>
  <si>
    <t>匿踪履</t>
  </si>
  <si>
    <t>麻布腰带</t>
  </si>
  <si>
    <t>麻绳系带</t>
  </si>
  <si>
    <t>黑皮带</t>
  </si>
  <si>
    <t>麝皮腰带</t>
  </si>
  <si>
    <t>​​蹀躞带</t>
  </si>
  <si>
    <t>软甲腰带</t>
  </si>
  <si>
    <t>符篆腰封</t>
  </si>
  <si>
    <t>腐锈戒指</t>
  </si>
  <si>
    <t>古铜戒指</t>
  </si>
  <si>
    <t>耀银戒指</t>
  </si>
  <si>
    <t>玄铁戒指</t>
  </si>
  <si>
    <t>金光戒指</t>
  </si>
  <si>
    <t>白玉戒指</t>
  </si>
  <si>
    <t>四相戒指</t>
  </si>
  <si>
    <t>铜钱编绳</t>
  </si>
  <si>
    <t>鸡血藤镯</t>
  </si>
  <si>
    <t>桃木手串</t>
  </si>
  <si>
    <t>朱砂手串</t>
  </si>
  <si>
    <t>曜石手串</t>
  </si>
  <si>
    <t>赤金手串</t>
  </si>
  <si>
    <t>月光手镯</t>
  </si>
  <si>
    <t>三角符</t>
  </si>
  <si>
    <t>护心石</t>
  </si>
  <si>
    <t>平安扣</t>
  </si>
  <si>
    <t>红玉坠</t>
  </si>
  <si>
    <t>赤漩符</t>
  </si>
  <si>
    <t>朔风镜</t>
  </si>
  <si>
    <t>海澜镜</t>
  </si>
  <si>
    <t>colorType=int</t>
    <phoneticPr fontId="2" type="noConversion"/>
  </si>
  <si>
    <t>equipmentType=int</t>
    <phoneticPr fontId="2" type="noConversion"/>
  </si>
  <si>
    <t>attrType=int</t>
    <phoneticPr fontId="2" type="noConversion"/>
  </si>
  <si>
    <t>attrValue=curveType</t>
  </si>
  <si>
    <t>玉石ID</t>
    <phoneticPr fontId="2" type="noConversion"/>
  </si>
  <si>
    <t>language_玉石名称</t>
  </si>
  <si>
    <t>颜色类型</t>
    <phoneticPr fontId="2" type="noConversion"/>
  </si>
  <si>
    <t>装备部位</t>
    <phoneticPr fontId="2" type="noConversion"/>
  </si>
  <si>
    <t>属性类型</t>
    <phoneticPr fontId="2" type="noConversion"/>
  </si>
  <si>
    <t>属性曲线</t>
    <phoneticPr fontId="2" type="noConversion"/>
  </si>
  <si>
    <t>攻击玉石</t>
    <phoneticPr fontId="2" type="noConversion"/>
  </si>
  <si>
    <t>生命玉石</t>
    <phoneticPr fontId="2" type="noConversion"/>
  </si>
  <si>
    <t>攻速玉石</t>
    <phoneticPr fontId="2" type="noConversion"/>
  </si>
  <si>
    <t>移速玉石</t>
    <phoneticPr fontId="2" type="noConversion"/>
  </si>
  <si>
    <t>{2;{10;20;30;40;50;60;70;80;110;150}}</t>
  </si>
  <si>
    <t>减伤玉石</t>
    <phoneticPr fontId="2" type="noConversion"/>
  </si>
  <si>
    <t>格挡玉石</t>
    <phoneticPr fontId="2" type="noConversion"/>
  </si>
  <si>
    <t>挡伤玉石</t>
    <phoneticPr fontId="2" type="noConversion"/>
  </si>
  <si>
    <t>物伤玉石</t>
    <phoneticPr fontId="2" type="noConversion"/>
  </si>
  <si>
    <t>火伤玉石</t>
    <phoneticPr fontId="2" type="noConversion"/>
  </si>
  <si>
    <t>冰伤玉石</t>
    <phoneticPr fontId="2" type="noConversion"/>
  </si>
  <si>
    <t>电伤玉石</t>
    <phoneticPr fontId="2" type="noConversion"/>
  </si>
  <si>
    <t>毒伤玉石</t>
    <phoneticPr fontId="2" type="noConversion"/>
  </si>
  <si>
    <t>冷却玉石</t>
    <phoneticPr fontId="2" type="noConversion"/>
  </si>
  <si>
    <t>暴击玉石</t>
    <phoneticPr fontId="2" type="noConversion"/>
  </si>
  <si>
    <t>暴伤玉石</t>
    <phoneticPr fontId="2" type="noConversion"/>
  </si>
  <si>
    <t>attackType=int</t>
  </si>
  <si>
    <t>speed=int</t>
    <phoneticPr fontId="2" type="noConversion"/>
  </si>
  <si>
    <t>distance=int</t>
    <phoneticPr fontId="2" type="noConversion"/>
  </si>
  <si>
    <t>time=int</t>
    <phoneticPr fontId="2" type="noConversion"/>
  </si>
  <si>
    <t>rotaSpeed=int</t>
  </si>
  <si>
    <t>isEntity=int</t>
    <phoneticPr fontId="2" type="noConversion"/>
  </si>
  <si>
    <t>maxAngle=int</t>
    <phoneticPr fontId="2" type="noConversion"/>
  </si>
  <si>
    <t>angleParam=int</t>
    <phoneticPr fontId="2" type="noConversion"/>
  </si>
  <si>
    <t>ramifyAngle=int</t>
  </si>
  <si>
    <t>ramifyParam=int</t>
  </si>
  <si>
    <t>chainRange=int</t>
  </si>
  <si>
    <t>hitEffect=int</t>
  </si>
  <si>
    <t>子弹id</t>
    <phoneticPr fontId="2" type="noConversion"/>
  </si>
  <si>
    <t>#名称</t>
    <phoneticPr fontId="2" type="noConversion"/>
  </si>
  <si>
    <t>子弹命中类型</t>
  </si>
  <si>
    <t>攻击类型</t>
  </si>
  <si>
    <t>飞行速度</t>
    <phoneticPr fontId="2" type="noConversion"/>
  </si>
  <si>
    <t>飞行距离</t>
    <phoneticPr fontId="2" type="noConversion"/>
  </si>
  <si>
    <t>飞行时间</t>
    <phoneticPr fontId="2" type="noConversion"/>
  </si>
  <si>
    <t>旋转速度</t>
  </si>
  <si>
    <t>是否实体</t>
    <phoneticPr fontId="2" type="noConversion"/>
  </si>
  <si>
    <t>初始发射最大夹角</t>
  </si>
  <si>
    <t>初始发射夹角递减系数</t>
  </si>
  <si>
    <t>分叉夹角</t>
  </si>
  <si>
    <t>分叉夹角递减</t>
  </si>
  <si>
    <t>连锁范围</t>
  </si>
  <si>
    <t>client_受击特效</t>
    <phoneticPr fontId="2" type="noConversion"/>
  </si>
  <si>
    <t>红蔓-子弹</t>
  </si>
  <si>
    <t>腐僵-子弹</t>
  </si>
  <si>
    <t>锁魂灵-子弹</t>
  </si>
  <si>
    <t>古面舞师-子弹</t>
  </si>
  <si>
    <t>红嫁衣-子弹</t>
  </si>
  <si>
    <t>异香魔芋-子弹</t>
  </si>
  <si>
    <t>千手黑佛-子弹</t>
  </si>
  <si>
    <t>玉女-子弹</t>
  </si>
  <si>
    <t>乌头肉芝普攻-子弹</t>
  </si>
  <si>
    <t>雪疝-子弹</t>
  </si>
  <si>
    <t>晶女-子弹</t>
  </si>
  <si>
    <t>肉太岁-子弹</t>
  </si>
  <si>
    <t>巨海归-子弹</t>
  </si>
  <si>
    <t>珠母海魅-子弹</t>
  </si>
  <si>
    <t>毒公-子弹</t>
  </si>
  <si>
    <t>乌羊王-子弹</t>
  </si>
  <si>
    <t>乌头肉芝技能3-子弹</t>
  </si>
  <si>
    <t>散人烟瘴-子弹</t>
  </si>
  <si>
    <t>散人-旋风</t>
  </si>
  <si>
    <t>红灯笼-子弹</t>
  </si>
  <si>
    <t>僵王-子弹</t>
  </si>
  <si>
    <t>符法 技能发出来的子弹</t>
  </si>
  <si>
    <t>浮法 引雷技能发出的闪电链</t>
  </si>
  <si>
    <t>符法 技能发出来火弹</t>
  </si>
  <si>
    <t>撒豆成兵弹道</t>
  </si>
  <si>
    <t>判官弹道</t>
  </si>
  <si>
    <t>焰回弹道</t>
  </si>
  <si>
    <t>符法 引雷技能发出的弹道</t>
  </si>
  <si>
    <t>冰晶女王-技能4</t>
  </si>
  <si>
    <t>机关-弩箭</t>
  </si>
  <si>
    <t>equipmentType=int</t>
  </si>
  <si>
    <t>occupationType=int</t>
    <phoneticPr fontId="2" type="noConversion"/>
  </si>
  <si>
    <t>skill=int[]</t>
    <phoneticPr fontId="2" type="noConversion"/>
  </si>
  <si>
    <t>suitId=int</t>
    <phoneticPr fontId="2" type="noConversion"/>
  </si>
  <si>
    <t>时装id</t>
    <phoneticPr fontId="2" type="noConversion"/>
  </si>
  <si>
    <t>language_时装名字</t>
  </si>
  <si>
    <t>时装类型</t>
    <phoneticPr fontId="2" type="noConversion"/>
  </si>
  <si>
    <t>所属部位</t>
    <phoneticPr fontId="2" type="noConversion"/>
  </si>
  <si>
    <t>技能</t>
    <phoneticPr fontId="2" type="noConversion"/>
  </si>
  <si>
    <t>套装ID</t>
    <phoneticPr fontId="2" type="noConversion"/>
  </si>
  <si>
    <t>玄铁刀</t>
  </si>
  <si>
    <t>0|0</t>
    <phoneticPr fontId="2" type="noConversion"/>
  </si>
  <si>
    <t>装备时装</t>
  </si>
  <si>
    <t>金刚伞</t>
  </si>
  <si>
    <t>初始职业套装：配置在时装表，通过套装id和职业表的套装id关联，无道具ID</t>
  </si>
  <si>
    <t>连帽蓝衣</t>
  </si>
  <si>
    <t>免费装备时装：装备表icon就是id，无道具ID</t>
  </si>
  <si>
    <t>飘逸顺毛</t>
  </si>
  <si>
    <t>付费装备时装：装备表和道具表都有配置，有解锁奖励在GameConfig</t>
  </si>
  <si>
    <t>小黑鞋</t>
  </si>
  <si>
    <t>保命符</t>
  </si>
  <si>
    <t>宠物时装</t>
  </si>
  <si>
    <t>出山葫</t>
  </si>
  <si>
    <t>仅道具表有配置</t>
  </si>
  <si>
    <t>风骨袍</t>
  </si>
  <si>
    <t>木簪</t>
  </si>
  <si>
    <t>人字拖</t>
  </si>
  <si>
    <t>100000|101000</t>
    <phoneticPr fontId="2" type="noConversion"/>
  </si>
  <si>
    <t>100001|101001</t>
    <phoneticPr fontId="2" type="noConversion"/>
  </si>
  <si>
    <t>chapter=int</t>
    <phoneticPr fontId="2" type="noConversion"/>
  </si>
  <si>
    <t>group=int</t>
    <phoneticPr fontId="2" type="noConversion"/>
  </si>
  <si>
    <t>tag=int</t>
  </si>
  <si>
    <t>appearanceId=int</t>
    <phoneticPr fontId="2" type="noConversion"/>
  </si>
  <si>
    <t>attackType=int</t>
    <phoneticPr fontId="2" type="noConversion"/>
  </si>
  <si>
    <t>attackRange=int</t>
  </si>
  <si>
    <t>aggroRange=int</t>
    <phoneticPr fontId="2" type="noConversion"/>
  </si>
  <si>
    <t>pursuitRange=int</t>
    <phoneticPr fontId="2" type="noConversion"/>
  </si>
  <si>
    <t>bulletCount=int</t>
  </si>
  <si>
    <t>bulletId=int</t>
    <phoneticPr fontId="2" type="noConversion"/>
  </si>
  <si>
    <t>isBoss=int</t>
    <phoneticPr fontId="2" type="noConversion"/>
  </si>
  <si>
    <t>skills=int[]</t>
  </si>
  <si>
    <t>showSkills=int[]</t>
    <phoneticPr fontId="2" type="noConversion"/>
  </si>
  <si>
    <t>deathSkills=int[]</t>
  </si>
  <si>
    <t>modelSize=int</t>
    <phoneticPr fontId="2" type="noConversion"/>
  </si>
  <si>
    <t>attackSpeed=int</t>
  </si>
  <si>
    <t>strideLength=int</t>
  </si>
  <si>
    <t>baseMovementSpeed=int</t>
    <phoneticPr fontId="2" type="noConversion"/>
  </si>
  <si>
    <t>recallSpeed=int</t>
    <phoneticPr fontId="2" type="noConversion"/>
  </si>
  <si>
    <t>expPro=int</t>
    <phoneticPr fontId="2" type="noConversion"/>
  </si>
  <si>
    <t>bodySize=int[]</t>
    <phoneticPr fontId="2" type="noConversion"/>
  </si>
  <si>
    <t>attrTypeList=int[][]</t>
  </si>
  <si>
    <t>key_怪物id</t>
    <phoneticPr fontId="2" type="noConversion"/>
  </si>
  <si>
    <t>language_怪物名</t>
    <phoneticPr fontId="2" type="noConversion"/>
  </si>
  <si>
    <t>language_描述</t>
    <phoneticPr fontId="2" type="noConversion"/>
  </si>
  <si>
    <t>怪物类型</t>
    <phoneticPr fontId="2" type="noConversion"/>
  </si>
  <si>
    <t>怪物分组</t>
    <phoneticPr fontId="2" type="noConversion"/>
  </si>
  <si>
    <t>生成权重</t>
  </si>
  <si>
    <t>怪物标签类型</t>
    <phoneticPr fontId="2" type="noConversion"/>
  </si>
  <si>
    <t>怪物形象</t>
  </si>
  <si>
    <t>攻击方式</t>
    <phoneticPr fontId="2" type="noConversion"/>
  </si>
  <si>
    <t>攻击范围</t>
    <phoneticPr fontId="2" type="noConversion"/>
  </si>
  <si>
    <t>仇恨范围</t>
    <phoneticPr fontId="2" type="noConversion"/>
  </si>
  <si>
    <t>追击范围</t>
    <phoneticPr fontId="2" type="noConversion"/>
  </si>
  <si>
    <t>子弹数量</t>
  </si>
  <si>
    <t>子弹id编号</t>
    <phoneticPr fontId="2" type="noConversion"/>
  </si>
  <si>
    <t>是否为boss</t>
    <phoneticPr fontId="2" type="noConversion"/>
  </si>
  <si>
    <t>技能列表</t>
  </si>
  <si>
    <t>展示技能列表</t>
    <phoneticPr fontId="2" type="noConversion"/>
  </si>
  <si>
    <t>死亡技能列表</t>
  </si>
  <si>
    <t>模型大小</t>
    <phoneticPr fontId="2" type="noConversion"/>
  </si>
  <si>
    <t>攻击间隔</t>
    <phoneticPr fontId="2" type="noConversion"/>
  </si>
  <si>
    <t>步长</t>
  </si>
  <si>
    <t>基础移动速度</t>
    <phoneticPr fontId="2" type="noConversion"/>
  </si>
  <si>
    <t>召回速度</t>
    <phoneticPr fontId="2" type="noConversion"/>
  </si>
  <si>
    <t>经验值千分比</t>
  </si>
  <si>
    <t>体型参数</t>
    <phoneticPr fontId="2" type="noConversion"/>
  </si>
  <si>
    <t>属性列表</t>
  </si>
  <si>
    <t>默认木桩</t>
    <phoneticPr fontId="2" type="noConversion"/>
  </si>
  <si>
    <t>1000|1000|1000|1000</t>
    <phoneticPr fontId="2" type="noConversion"/>
  </si>
  <si>
    <t>场景物件</t>
    <phoneticPr fontId="2" type="noConversion"/>
  </si>
  <si>
    <t>1001|1</t>
  </si>
  <si>
    <t>小怪木桩</t>
    <phoneticPr fontId="2" type="noConversion"/>
  </si>
  <si>
    <t>首领木桩</t>
    <phoneticPr fontId="2" type="noConversion"/>
  </si>
  <si>
    <t>0</t>
  </si>
  <si>
    <t>血藤</t>
  </si>
  <si>
    <t>1000|1200|1400|1500</t>
  </si>
  <si>
    <t>尸蔓</t>
  </si>
  <si>
    <t>尸傀</t>
  </si>
  <si>
    <t>1000|1200|1400|1700</t>
  </si>
  <si>
    <t>腐僵</t>
  </si>
  <si>
    <t>腐甲虫</t>
  </si>
  <si>
    <t>1000|1500|2000|2500</t>
  </si>
  <si>
    <t>地缚灵</t>
  </si>
  <si>
    <t>1000|1300|1500|2000</t>
  </si>
  <si>
    <t>锁魂灵</t>
  </si>
  <si>
    <t>背棺人</t>
  </si>
  <si>
    <t>90010|90011</t>
  </si>
  <si>
    <t>1000|1000|1000|1100</t>
  </si>
  <si>
    <t>傩面巫师</t>
  </si>
  <si>
    <t>90020|90021</t>
  </si>
  <si>
    <t>1000|1000|1000|1000</t>
  </si>
  <si>
    <t>蜘蛛骨</t>
  </si>
  <si>
    <t>90030|90031|90032|90033|90034</t>
  </si>
  <si>
    <t>红嫁衣</t>
    <phoneticPr fontId="2" type="noConversion"/>
  </si>
  <si>
    <t>90000|90001|90002</t>
  </si>
  <si>
    <t>90000|90001</t>
  </si>
  <si>
    <t>魈面蝠</t>
  </si>
  <si>
    <t>1000|1300|1500|1800</t>
  </si>
  <si>
    <t>砺爪古兽</t>
  </si>
  <si>
    <t>1000|1100|1200|1500</t>
  </si>
  <si>
    <t>赤发活僵</t>
    <phoneticPr fontId="2" type="noConversion"/>
  </si>
  <si>
    <t>90040|90041|90042</t>
  </si>
  <si>
    <t>1000|1000|1000|1400</t>
  </si>
  <si>
    <t>赤潮劫蚁</t>
  </si>
  <si>
    <t>1000|1300|1600|2000</t>
  </si>
  <si>
    <t>黑狱王蛇</t>
  </si>
  <si>
    <t>迷梦妖花</t>
    <phoneticPr fontId="2" type="noConversion"/>
  </si>
  <si>
    <t>90050|90051|90052</t>
  </si>
  <si>
    <t>1000|1000|1000|1200</t>
  </si>
  <si>
    <t>鬼脸蜘蛛</t>
  </si>
  <si>
    <t>玄甲阴将</t>
    <phoneticPr fontId="2" type="noConversion"/>
  </si>
  <si>
    <t>90080|90081</t>
  </si>
  <si>
    <t>邪尊</t>
  </si>
  <si>
    <t>90060|90061|90062</t>
  </si>
  <si>
    <t>1000|1000|1000|1300</t>
  </si>
  <si>
    <t>金童</t>
  </si>
  <si>
    <t>玉女</t>
  </si>
  <si>
    <t>盘腹石蜃</t>
    <phoneticPr fontId="2" type="noConversion"/>
  </si>
  <si>
    <t>90100|90101|90102</t>
    <phoneticPr fontId="2" type="noConversion"/>
  </si>
  <si>
    <t>90100|90101</t>
  </si>
  <si>
    <t>玄首太岁</t>
    <phoneticPr fontId="2" type="noConversion"/>
  </si>
  <si>
    <t>90140|90141|90142</t>
  </si>
  <si>
    <t>饿狼</t>
  </si>
  <si>
    <t>覆鳞螈</t>
  </si>
  <si>
    <t>雪疝</t>
  </si>
  <si>
    <t>1000|1250|1500|1700</t>
  </si>
  <si>
    <t>晶女</t>
  </si>
  <si>
    <t>90180|90181|90182|90183</t>
  </si>
  <si>
    <t>泥胎童子</t>
  </si>
  <si>
    <t>散人</t>
    <phoneticPr fontId="2" type="noConversion"/>
  </si>
  <si>
    <t>90170|90171|90172</t>
  </si>
  <si>
    <t>腐生妖参</t>
    <phoneticPr fontId="2" type="noConversion"/>
  </si>
  <si>
    <t>90110|90111|90112</t>
  </si>
  <si>
    <t>食人鱼</t>
  </si>
  <si>
    <t>玄鳞海妖</t>
  </si>
  <si>
    <t>巨海龟</t>
    <phoneticPr fontId="2" type="noConversion"/>
  </si>
  <si>
    <t>90090|90091</t>
  </si>
  <si>
    <t>珠母海魅</t>
    <phoneticPr fontId="2" type="noConversion"/>
  </si>
  <si>
    <t>90120|90121|90123</t>
  </si>
  <si>
    <t>蝎子王</t>
  </si>
  <si>
    <t>1000|1250|1600|2000</t>
  </si>
  <si>
    <t>胄灵</t>
  </si>
  <si>
    <t>1000|1350|1700|2200</t>
  </si>
  <si>
    <t>蜈蚣王</t>
    <phoneticPr fontId="2" type="noConversion"/>
  </si>
  <si>
    <t>90150|90151|90152</t>
    <phoneticPr fontId="2" type="noConversion"/>
  </si>
  <si>
    <t>90150|90151</t>
  </si>
  <si>
    <t>百毒元君</t>
    <phoneticPr fontId="2" type="noConversion"/>
  </si>
  <si>
    <t>90160|90161|90162</t>
  </si>
  <si>
    <t>亥日人君</t>
    <phoneticPr fontId="2" type="noConversion"/>
  </si>
  <si>
    <t>90130|90131|90132</t>
  </si>
  <si>
    <t>铁头龙王</t>
  </si>
  <si>
    <t>雪怪</t>
  </si>
  <si>
    <t>90200|90201</t>
  </si>
  <si>
    <t>宝箱怪</t>
    <phoneticPr fontId="2" type="noConversion"/>
  </si>
  <si>
    <t>符文纸扎马</t>
  </si>
  <si>
    <t>玉石纸扎马</t>
  </si>
  <si>
    <t>钱币纸扎马</t>
  </si>
  <si>
    <t>玉羊</t>
  </si>
  <si>
    <t>木鸭</t>
  </si>
  <si>
    <t>陶猪</t>
  </si>
  <si>
    <t>牛头人</t>
  </si>
  <si>
    <t>90230|90231|90232</t>
  </si>
  <si>
    <t>紫僵</t>
    <phoneticPr fontId="2" type="noConversion"/>
  </si>
  <si>
    <t>1000|1150|1250|1500</t>
  </si>
  <si>
    <t>毛僵</t>
    <phoneticPr fontId="2" type="noConversion"/>
  </si>
  <si>
    <t>人皮灯笼</t>
  </si>
  <si>
    <t>纸人</t>
    <phoneticPr fontId="2" type="noConversion"/>
  </si>
  <si>
    <t>婴灵</t>
    <phoneticPr fontId="2" type="noConversion"/>
  </si>
  <si>
    <t>900|1050|1200|1500</t>
  </si>
  <si>
    <t>器傀</t>
    <phoneticPr fontId="2" type="noConversion"/>
  </si>
  <si>
    <t>冰晶女王</t>
    <phoneticPr fontId="2" type="noConversion"/>
  </si>
  <si>
    <t>90190|90191|90192|90193|90194</t>
  </si>
  <si>
    <t>冰狼</t>
  </si>
  <si>
    <t>90210|90211</t>
  </si>
  <si>
    <t>僵王</t>
  </si>
  <si>
    <t>90220|90221</t>
  </si>
  <si>
    <t>怨灵</t>
  </si>
  <si>
    <t>90190|90191|90195|90193|90194</t>
  </si>
  <si>
    <t>90190|90191|90193|90194</t>
  </si>
  <si>
    <t>触手怪</t>
    <phoneticPr fontId="2" type="noConversion"/>
  </si>
  <si>
    <t>撒豆成兵小鬼</t>
  </si>
  <si>
    <t>刀气</t>
  </si>
  <si>
    <t>闪电爆炸</t>
  </si>
  <si>
    <t>迅速雕像</t>
  </si>
  <si>
    <t>抗性雕像</t>
  </si>
  <si>
    <t>猛击雕像</t>
  </si>
  <si>
    <t>暴风雕像</t>
  </si>
  <si>
    <t>贪婪雕像</t>
  </si>
  <si>
    <t>喷火器</t>
  </si>
  <si>
    <t>地刺</t>
  </si>
  <si>
    <t>烙铁地板</t>
  </si>
  <si>
    <t>弩箭</t>
  </si>
  <si>
    <t>瘴气</t>
  </si>
  <si>
    <t>地雷</t>
  </si>
  <si>
    <t>落石</t>
  </si>
  <si>
    <t>魔芋藤曼</t>
  </si>
  <si>
    <t>鲛佬水球</t>
  </si>
  <si>
    <t>鲛佬水泡</t>
  </si>
  <si>
    <t>乌羊王石柱1</t>
  </si>
  <si>
    <t>乌羊王石柱2</t>
  </si>
  <si>
    <t>肉芝肉瘤</t>
  </si>
  <si>
    <t>内丹</t>
    <phoneticPr fontId="2" type="noConversion"/>
  </si>
  <si>
    <t>毒公虫群</t>
  </si>
  <si>
    <t>散人烟瘴</t>
    <phoneticPr fontId="2" type="noConversion"/>
  </si>
  <si>
    <t>尸参召唤物</t>
  </si>
  <si>
    <t>90113|90114|90115</t>
  </si>
  <si>
    <t>冰鬼虫</t>
  </si>
  <si>
    <t>火鬼虫</t>
  </si>
  <si>
    <t>复制体</t>
  </si>
  <si>
    <t>price=curveType[]</t>
    <phoneticPr fontId="2" type="noConversion"/>
  </si>
  <si>
    <t>dropLimit=int</t>
    <phoneticPr fontId="2" type="noConversion"/>
  </si>
  <si>
    <t>grid=int[]</t>
  </si>
  <si>
    <t>古董ID</t>
    <phoneticPr fontId="2" type="noConversion"/>
  </si>
  <si>
    <t>language_类型名称</t>
  </si>
  <si>
    <t>古董类型</t>
    <phoneticPr fontId="2" type="noConversion"/>
  </si>
  <si>
    <t>价值等级曲线</t>
    <phoneticPr fontId="2" type="noConversion"/>
  </si>
  <si>
    <t>掉落等级限制</t>
  </si>
  <si>
    <t>占格</t>
  </si>
  <si>
    <t>青花碗</t>
  </si>
  <si>
    <t>{1;{2670;50;0}}|{1;{13350;50;0}}</t>
  </si>
  <si>
    <t>金碗</t>
  </si>
  <si>
    <t>{1;{4190;50;0}}|{1;{20950;50;0}}</t>
  </si>
  <si>
    <t>玉碗</t>
  </si>
  <si>
    <t>{1;{3660;50;0}}|{1;{36600;50;0}}</t>
  </si>
  <si>
    <t>{1;{920;50;0}}|{1;{18400;50;0}}</t>
  </si>
  <si>
    <t>青铜剑</t>
  </si>
  <si>
    <t>{1;{1950;50;0}}|{1;{29250;50;0}}</t>
  </si>
  <si>
    <t>铁剑</t>
  </si>
  <si>
    <t>{1;{1510;50;0}}|{1;{15100;50;0}}</t>
  </si>
  <si>
    <t>青花瓶</t>
  </si>
  <si>
    <t>{1;{2150;50;0}}|{1;{21500;50;0}}</t>
  </si>
  <si>
    <t>红釉瓶</t>
  </si>
  <si>
    <t>{1;{1840;50;0}}|{1;{36800;50;0}}</t>
  </si>
  <si>
    <t>骨扳指</t>
  </si>
  <si>
    <t>玉扳指</t>
  </si>
  <si>
    <t>{1;{3440;50;0}}|{1;{34400;50;0}}</t>
  </si>
  <si>
    <t>金扳指</t>
  </si>
  <si>
    <t>{1;{4570;50;0}}|{1;{22850;50;0}}</t>
  </si>
  <si>
    <t>方章</t>
  </si>
  <si>
    <t>{1;{930;50;0}}|{1;{23250;50;0}}</t>
  </si>
  <si>
    <t>玉玺</t>
  </si>
  <si>
    <t>{1;{1960;50;0}}|{1;{58800;50;0}}</t>
  </si>
  <si>
    <t>手串</t>
  </si>
  <si>
    <t>{1;{3050;50;0}}|{1;{15250;50;0}}</t>
  </si>
  <si>
    <t>紫檀椅</t>
  </si>
  <si>
    <t>{1;{2370;50;0}}|{1;{23700;50;0}}</t>
  </si>
  <si>
    <t>黄花梨椅</t>
  </si>
  <si>
    <t>{1;{3010;50;0}}|{1;{30100;50;0}}</t>
  </si>
  <si>
    <t>红木椅</t>
  </si>
  <si>
    <t>{1;{2070;50;0}}|{1;{41400;50;0}}</t>
  </si>
  <si>
    <t>铜镜</t>
  </si>
  <si>
    <t>瓷杯</t>
  </si>
  <si>
    <t>青铜杯</t>
  </si>
  <si>
    <t>{1;{1800;50;0}}|{1;{27000;50;0}}</t>
  </si>
  <si>
    <t>青铜尊</t>
  </si>
  <si>
    <t>{1;{2050;50;0}}|{1;{51250;50;0}}</t>
  </si>
  <si>
    <t>param=int[][]</t>
    <phoneticPr fontId="2" type="noConversion"/>
  </si>
  <si>
    <t>鉴定部位ID</t>
    <phoneticPr fontId="2" type="noConversion"/>
  </si>
  <si>
    <t>language_鉴定部位名称</t>
  </si>
  <si>
    <t>影响参数</t>
    <phoneticPr fontId="2" type="noConversion"/>
  </si>
  <si>
    <t>底座</t>
  </si>
  <si>
    <t>30|50|-10|50|860;10|30|-20|40|900;-10|10|-30|30|1000;-30|-10|-40|20|1100;-50|-30|-50|10|1200</t>
  </si>
  <si>
    <t>碗口</t>
  </si>
  <si>
    <t>纹饰</t>
  </si>
  <si>
    <t>40|50|-50|30|860;30|40|-40|20|900;20|30|-30|10|1000;10|20|-20|5|1100;1|10|-10|5|1200</t>
  </si>
  <si>
    <t>光泽</t>
  </si>
  <si>
    <t>边缘</t>
  </si>
  <si>
    <t>钱文</t>
  </si>
  <si>
    <t>压印</t>
  </si>
  <si>
    <t>声音</t>
  </si>
  <si>
    <t>剑刃</t>
  </si>
  <si>
    <t>剑柄</t>
  </si>
  <si>
    <t>剑身</t>
  </si>
  <si>
    <t>瓶口</t>
  </si>
  <si>
    <t>工艺</t>
  </si>
  <si>
    <t>包浆</t>
  </si>
  <si>
    <t>底部</t>
  </si>
  <si>
    <t>印身</t>
  </si>
  <si>
    <t>造型</t>
  </si>
  <si>
    <t>质地</t>
  </si>
  <si>
    <t>材质</t>
  </si>
  <si>
    <t>品质</t>
  </si>
  <si>
    <t>椅腿</t>
  </si>
  <si>
    <t>椅面</t>
  </si>
  <si>
    <t>椅背</t>
  </si>
  <si>
    <t>保养</t>
  </si>
  <si>
    <t>锈色</t>
  </si>
  <si>
    <t>款式</t>
  </si>
  <si>
    <t>杯口</t>
  </si>
  <si>
    <t>樽口</t>
  </si>
  <si>
    <t>pieceNum=int</t>
  </si>
  <si>
    <t>attribute=int</t>
    <phoneticPr fontId="2" type="noConversion"/>
  </si>
  <si>
    <t>attrsCurve=curveType</t>
    <phoneticPr fontId="2" type="noConversion"/>
  </si>
  <si>
    <t>starUpCurve=curveType</t>
  </si>
  <si>
    <t>partNum=int[][]</t>
  </si>
  <si>
    <t>dropWeight=int</t>
  </si>
  <si>
    <t>藏品ID</t>
  </si>
  <si>
    <t>藏品名称</t>
    <phoneticPr fontId="2" type="noConversion"/>
  </si>
  <si>
    <t>language_词缀描述</t>
  </si>
  <si>
    <t>藏品类型</t>
    <phoneticPr fontId="2" type="noConversion"/>
  </si>
  <si>
    <t>藏品品质</t>
    <phoneticPr fontId="2" type="noConversion"/>
  </si>
  <si>
    <t>占格</t>
    <phoneticPr fontId="2" type="noConversion"/>
  </si>
  <si>
    <t>换算碎片数量</t>
    <phoneticPr fontId="2" type="noConversion"/>
  </si>
  <si>
    <t>属性|属性曲线</t>
    <phoneticPr fontId="2" type="noConversion"/>
  </si>
  <si>
    <t>升星曲线</t>
    <phoneticPr fontId="2" type="noConversion"/>
  </si>
  <si>
    <t>鉴定部位</t>
  </si>
  <si>
    <t>掉落权重</t>
  </si>
  <si>
    <t>九龙九凤冠</t>
    <phoneticPr fontId="2" type="noConversion"/>
  </si>
  <si>
    <t>该冠通高48.5厘米、冠高27厘米、径23.7厘米，重2320克。用漆竹扎成帽胎，面料以丝帛制成，前部饰有九条金龙，口衔珠滴，下有八只点翠金凤，后部也有一金凤，共九龙九凤。冠上共嵌未经加工的天然红宝石115块，珍珠4414颗。
该冠上面翠鸟的羽毛光泽感好，色彩艳丽，再配上金边，显得富丽堂皇，且永不褪色。该冠的点翠难度相当大，不仅点翠的面积大（有翠凤、翠云、翠叶、翠花），而且形状复杂。尤其是翠凤，均作展翅飞翔状，凤尾展开，羽毛舒展，富灵动感
金凤凤首朝下，口衔珠滴。珠滴可以在走动的时候，象步摇那样随步摇晃。翠凤下有3排以红蓝宝石为中心的珠宝钿，其间点缀着翠兰花叶，冠檐底部有翠口圈，上嵌宝石珠花，后侧下部左右各饰点翠地嵌金龙珠滴三博叠，博髯上嵌镂空金龙、珠花璆珞，似金龙奔腾在翠云之上，翠凤展翅翱翔于珠宝花丛之中，金翠交辉，富丽堂皇</t>
  </si>
  <si>
    <t>{1;{50;0;0};50;0;2}</t>
  </si>
  <si>
    <t>{1;{20;1000;0};20}</t>
    <phoneticPr fontId="2" type="noConversion"/>
  </si>
  <si>
    <t>1;2</t>
  </si>
  <si>
    <t>金凤衔珠簪</t>
  </si>
  <si>
    <t>该文物集中体现明初官造金银器的三大特征：累丝工艺、焊接技艺、錾刻技法。运用直径0.2毫米的金丝编织出凤身主体框架，通过粟米焊点固定羽毛、云纹等细节构件，在簪身錾刻文字时保持器形规整无变形。相较于嘉靖年间采用金片焊接的简化工艺，此件文物彰显永乐时期国力强盛背景下的精工细作。</t>
  </si>
  <si>
    <t>秦阳陵虎符</t>
  </si>
  <si>
    <t>秦阳陵虎符，秦代青铜器，是秦始皇颁发给阳陵守将使用的兵符，相传于山东省枣庄市临城出土，现藏于中国国家博物馆。
秦阳陵虎符长8.9厘米，宽2.1厘米，高3.4厘米，呈卧虎状，可中分为二，虎的左、右颈背各有相同的错金篆书铭文12字：“甲兵之符，右在皇帝，左在阳陵。”由于年代久远，对合处已经锈死，不能分开。</t>
  </si>
  <si>
    <t>吴王夫差矛</t>
  </si>
  <si>
    <t>吴王夫差青铜矛是一种春秋后期的刺击兵器。器身与剑身相似而稍短，中线起脊，脊上有血槽，两面血槽后端各铸一兽首。骹中空，骹口扁圆。通体满是菱形几何暗纹。基部有错金铭文两行八字，记器为吴王夫差自做。冶铸精良，花纹优雅，保存完好可与越王勾践剑媲美。
矛身中脊呈三棱形，满饰菱形花纹。正面近骹处有错金铭文：“吴王夫差自作用矛”。骹的横断面椭圆形，平视骹口呈凹字形，正背两面各有一刻纹精细的兽纹鼻。矛刃锋利，并将脊部铸出血槽，以提高杀伤力。花纹风格与越王勾践剑类似。其铸造工艺之精，可与勾践剑媲美，为同类兵器所少见，亦属不可多得的珍品。</t>
  </si>
  <si>
    <t>织锦护臂</t>
  </si>
  <si>
    <t>五星出东方利中国，为东汉织锦护臂，被誉为20世纪中国考古学最伟大的发现之一。该织锦呈圆角长方形，长18.5厘米，宽12.5厘米，用“五星出东方利中国”织锦为面料，边上用白绢镶边，两个长边上各缝缀有3条长约21厘米、宽1.5厘米的白色绢带，其中3条残断。织有八个篆体汉字：“五星出东方利中国”。
“五星出东方利中国”是中国古代占星用语，是古代先民观察五大行星运行变化而归纳总结出来的占辞术语。 五星指水、火、木、金、土五大行星；“东方”是中国古代星占术中特定的天穹位置，“中国”指黄河中下游的京畿地区及中原，是一个地理概念。而这句话的含义是，“金木水火土五颗星同时出现在东方的上空，有利于中原作战。”这是迄今为止在新疆境内发现年代最早的带有“中国”字样的文物。</t>
  </si>
  <si>
    <t>兽首玛瑙杯</t>
  </si>
  <si>
    <t>高6.5厘米，长15.6厘米，口径5.6厘米。杯体为角状兽首形，兽双角为杯柄，嘴部镶金帽，眼耳鼻刻画精确。系唐代唯一一件俏色玉雕，玉工巧妙利用缠丝玛瑙天然纹理与形状，依色取巧，随形变化。兽眼黑白分明，形神毕肖；兽嘴镶金既克服色泽太深之不足，又突出兽头造型。杯体模仿兽角形状，前端雕牛形兽首，双眼圆睁，羚羊角螺旋弯曲与杯身连接，口沿下饰两条圆凸弦。取下嘴部金帽，酒可从兽嘴流出。材质罕见珍贵，纹理细腻层次分明。</t>
  </si>
  <si>
    <t>骆驼载乐俑</t>
  </si>
  <si>
    <t>高58厘米，长43厘米，施蓝、绿、黄等单色釉。骆驼昂首直立于长方形座上，张口嘶鸣。驼背铺花边圆垫，上搭平台覆刻花毯，七名男乐俑盘腿坐于平台四周，手持笙、琵琶、排箫、拍板、箜篌、笛、箫演奏，中央立一体态丰腴女子载歌载舞。造型新颖，器形硕大，骆驼健壮，人物表情丰富，陶塑艺术精湛，色彩艳丽，被誉为唐三彩俑中的压卷之作。</t>
  </si>
  <si>
    <t>何尊</t>
  </si>
  <si>
    <t>高38.5厘米，口径28.8厘米，重14.6公斤。圆口棱方体，长颈腹微鼓，高圈足，腹足饰高浮雕兽面纹，角端突出器表，体侧四道扉棱。造型浑厚，工艺精美。尊内底铸铭文12行122字，现存119字，记载父辈与周成王功绩及王对自己的告诫，其中提到周武王灭商后告祭于天，周成王迁都洛邑为“天下的中心”，即“宅兹中国”。系西周第一件有纪年青铜器，铭文与《尚书》互证，为西周历史研究与青铜器断代提供重要实物。“中国”一词首次以文字形式出现于此。</t>
  </si>
  <si>
    <t>神人青铜头像</t>
  </si>
  <si>
    <t>商代青铜器，通高53厘米，面宽14.5至22厘米，呈倒置等腰梯形中空扁体，为迄今所见唯一的双面青铜头像。两面对称，眼球圆凸，张口露齿显两枚獠牙，头顶两侧卷云纹角饰，顶部圆管可插羽冠，下部方銎能装木柄，管銎相通合“天圆地方”理念。神秘诡异的半人半神形象，符合商周巫觋沟通人神的祭祀功能，反映商代南方独特信仰崇拜，象征王权法力无边与神性观察力。为江西省博物馆馆标设计原型。</t>
  </si>
  <si>
    <t>商后母戊鼎</t>
  </si>
  <si>
    <t>高133厘米，口长110厘米，口宽79厘米，重832.84千克。器厚立耳，折沿，腹部呈长方形，下承四柱足。器腹四转角、上下缘中部、足上部均置扉棱。器身与四足整体铸造，鼎耳为铸成后再装范浇铸而成。形制巨大，雄伟庄严，工艺精巧。鼎身四周铸盘龙纹和饕餮纹，足部饰蝉纹，线条清晰。腹内壁铸“后母戊”三字，笔势雄健，形体丰腴，起止显峰露芒。</t>
  </si>
  <si>
    <t>双龙抢宝纹银角</t>
  </si>
  <si>
    <t>整体呈巨大“U”形或扇面状，高度与宽度往往超过50厘米。银角两侧向上高耸，如水牛角造型，体现苗族对祖先图腾与力量的崇拜。主体由薄银片通过錾刻与焊接而成，边缘常缀细密银丝或流苏，走动时发出清脆撞击声。</t>
  </si>
  <si>
    <t>双龙戏珠银手镯</t>
  </si>
  <si>
    <t>清代银质文物，征集所得，保存完整。镂空工艺雕刻双龙戏珠纹样，直径7.5厘米，宽1.3厘米，重66.4克。</t>
  </si>
  <si>
    <t>扁形凸花银项圈</t>
  </si>
  <si>
    <t>清末湖南湘西苗族妇女制作，共四件项圈，直径由内至外逐层递增，总重1634克，为苗族妇女颈部重要装饰。靠近脖子部分呈扁平圆弧形，錾刻花瓣纹样，两端以银丝扭成绳索状缠绕，配环形扣子。纹饰简洁质朴，造型原始粗犷，制作技艺细腻，浮雕花瓣蕊心略凸，脉络清晰，布局繁简得当。佩戴时展现苗族妇女高雅气质与雍容华贵，体现苗族银饰以大、重、多为美的独特审美。</t>
  </si>
  <si>
    <t>大威德金刚</t>
  </si>
  <si>
    <t>明代永乐时期宫廷制作的鎏金铜质佛教造像，全称“明永乐铜鎏金八瓣莲花大威德金刚曼陀罗”，现藏西藏博物馆。主体呈八瓣莲花造型，主尊为大威德金刚，形制复杂，既体现明代藏传佛教艺术风格，又展现当时金属工艺最高水平，为永乐时期宫廷造像艺术典型代表。</t>
  </si>
  <si>
    <t>金奔巴瓶</t>
  </si>
  <si>
    <t>清代乾隆五十七年（1792年）清政府颁赐西藏拉萨大昭寺的宗教法器，通高34厘米，通体饰莲瓣纹、如意头纹与缠枝纹，外覆五色锦缎瓶衣。瓶内原有五支象牙签，另一同制金瓶存于北京雍和宫，专用于蒙藏地区大活佛转世灵童的金瓶掣签仪式。该制度由乾隆帝亲设，通过《藏内善后章程二十九条》确立规范，旨在防止蒙藏贵族操纵转世事务，强化中央对藏传佛教事务的直接管理，成为清代治理边疆政教事务的核心制度载体。</t>
  </si>
  <si>
    <t>观音鎏金铜像</t>
  </si>
  <si>
    <t>明代文物，现藏西藏博物馆。高18厘米，主体为十一面千手观音造像，属藏传佛教常见题材。造像分五层排列，主尊面容慈祥，裸露上身佩璎珞，下着刻花长裙，立于束腰仰覆莲台之上。八只主臂中，中间两臂双手合十，其余结不同手印持法器，身后千手千眼呈扇形排列，形成多重正圆形身光。形体小巧，工艺精湛，细节清晰，展现明代造像艺术高超技艺。</t>
  </si>
  <si>
    <t>鸟羽式萨满服</t>
  </si>
  <si>
    <t>清代蒙古族萨满教服饰，一级文物。对襟布绸长袍，衣长145厘米，两袖宽177厘米，征集自呼伦贝尔市陈巴尔虎旗。袍身缀饰彩布条，双臂伸展时布条呈倒扇面形，暗含羽翼崇拜意象；前胸后背配饰铜镜与铃铛，象征萨满通神法力。装饰布局直接体现蒙古萨满信仰中鸟类崇拜的核心特征，彩布条与金属饰物组合既具宗教象征意义。</t>
  </si>
  <si>
    <t>金镶宝乃琼冠</t>
  </si>
  <si>
    <t>法冠形制奇特，正面嵌五个骷髅银饰。材料多为金银与宝石组成，极为贵重，仅乃琼神巫降魔时由助手协助佩戴。</t>
  </si>
  <si>
    <t>萨满腰铃</t>
  </si>
  <si>
    <t>宫廷专用宗教法器，铁与皮革制成，清乾隆年间制造。以皮革缝制皮垫及宽腰带，皮垫上部安13个铁制六瓣梅花卡垫，中部用长皮条拴系53枚铁铃，铁铃均为长锥体，下口圆筒形。皮垫内衬蓝布。为清宫萨满教祭祀时主持者腰部所戴。</t>
  </si>
  <si>
    <t>贯耳弦纹瓶</t>
  </si>
  <si>
    <t>高31.5厘米，口径10厘米，足径11.7厘米。撇口，长颈，溜肩，鼓腹，圈足。颈部凸起弦纹4道，两侧对称置双耳，腹部阴刻弦纹2道。里外满釉，釉色青翠，釉层凝厚，足边无釉。耳呈圆管状称“贯耳”，器形仿古代青铜壶式样，瓶体硕大，古朴端庄，为龙泉青瓷名贵作品。</t>
  </si>
  <si>
    <t>花卉纹八棱执壶</t>
  </si>
  <si>
    <t>底径7.7厘米，高27.5厘米，重2300克。口沿及流部附大量凝结物，为出水文物特征。壶身分八层满饰青花纹饰：蕉叶纹、回纹、覆莲纹、卷草纹、八处开光各式花卉、花草纹、仰莲纹及卷草纹。柄部绘卷草纹，顶端附一系用于拴盖。整器造型修长优美，巧妙灵动，凝结物标志着曾深藏海底，参与海洋环境循环。</t>
  </si>
  <si>
    <t>椰枣纹瓷壶</t>
  </si>
  <si>
    <t>高22.2厘米，模印贴花装饰椰枣纹，施青釉褐斑，为典型唐代长沙窑外销产品。大口圆唇外卷，短直颈，八棱短流，三股曲柄双系，筒形深腹大平底，流与系下饰模印椰枣纹贴花并涂褐色斑块。1998年印度尼西亚勿里洞岛海域“黑石号”沉船发现，其八棱短流、三股曲柄等器型与国内常见长沙窑瓷器差异显著，椰枣纹印证阿拉伯商人定制需求，反映唐代海上丝绸之路中阿文化交融。</t>
  </si>
  <si>
    <t>错金铜博山炉</t>
  </si>
  <si>
    <t>由炉身、盖、柄及底座组成，通高26厘米。炉身半圆形，上部及盖作尖锥状山形，层峦叠嶂，山峦间有人物、走兽出没。炉身下承短柄及喇叭形座，通体满布错金纹饰，炉体饰云气纹，线条圆转，与起伏山峦相融，柄、座错细丝线，底缘饰金地卷云纹。汇合仙山、大海、神龙、异兽等多种元素，反映汉代人求仙与长生信仰体系，体现大汉王朝包举宇内之胸怀气度，展现汉代工匠高度智慧与非凡创造力。</t>
  </si>
  <si>
    <t>阳平治都功印</t>
  </si>
  <si>
    <t>汉张道陵创立道教时，其组织方式是以“治”教区，全国主要有二十四治，绝大多数都分布在今天的四川境内。“阳平”即指四川省青林县阳平山，其居道教“二十四治”管理中心之首。“治”是道家从事法事活动的场所；“都功”即道教的首领。
这枚“阳平治都功印”是道教正一派龙虎山天师及天师府使用的法印，与法剑、经箓一起，作为象征天师掌教权威的法器。道教文献记载历代天师均掌此印，并将其作为信物传授下一任天师。江西鹰潭龙虎山是道教重要的发祥地，尤其是对于道教正一派来说，它被视作“祖庭”。张道陵的后裔，历代天师，长期居住于此，使得龙虎山成为道教文化的重要中心，拥有深厚的道教文化遗产和众多的道观建筑。</t>
  </si>
  <si>
    <t>明代铜炼丹炉</t>
  </si>
  <si>
    <t>高32厘米，口径11.3厘米。炉盖顶部有一大圆孔，用于盛坩埚，四周排列十六个半月圆孔，盖边饰云纹，中有二龙戏珠。炉体沿口饰云纹，下有孔丁纹，两侧置铺首衔环，腹部麒麟张口为火门，炉脚为三兽足。</t>
  </si>
  <si>
    <t>星宿八卦纹镜</t>
  </si>
  <si>
    <t>唐代铜镜，边长24厘米，厚0.6厘米，重1.824千克。素边平沿，桥型方钮，八卦纹钮座外接半环形福禄寿纹，以双层方框分隔纹饰层。镜背主题纹饰为具象化二十八星宿图，系唐代八卦镜中唯一以星宿为核心主题的实物，纹饰布局突破传统框架，星宿图案占据主要画面，为研究唐代天文崇拜与铜镜艺术提供重要实物依据。</t>
  </si>
  <si>
    <t>吴鲁衡罗盘</t>
  </si>
  <si>
    <t>清代吴鲁衡罗经老店所制风水器具，属三合盘类型，指针至今运转灵活，为清代风水师堪舆点穴、镇宅化煞专业工具。作为传统堪舆文化实物载体，体现古代风水学说中方位测定与空间规划的技术特征，其精巧机械结构与符号系统，反映清代罗经制造业工艺水平，对研究风水器具发展史具有重要实物价值。</t>
  </si>
  <si>
    <t>金嵌珍珠天球仪</t>
    <phoneticPr fontId="2" type="noConversion"/>
  </si>
  <si>
    <t>清乾隆年间制，由座、支架和天球三部分组成。天球球体以珍珠镶嵌28星宿、300个星座和2200多颗星，并阴刻紫薇垣、天市垣和太薇垣。围绕球体装有赤道环和地平环，北极有时辰盘。九龙环绕的四足金支架支撑球体，下置四兽足环座，座上有东、南、西、北四象字，座心为罗盘（指南针）。</t>
  </si>
  <si>
    <t>玉璜</t>
  </si>
  <si>
    <t>璜身雕刻勾云纹，体扁平扇面状，有一穿孔，为组玉佩挂系佩饰。出廓透雕“S”形双龙，相向而视，龙首微抬口微张，尾下垂卷曲，龙身刻鳞纹。双龙造型生动传神，线条古朴简练，棱角婉转有力，构图活泼奇巧，布局对称均衡。采用透雕、阴线刻、浅浮雕等多种技法，层次分明，展现战国工匠精工细作的高超技艺。</t>
  </si>
  <si>
    <t>{1;{300;166;0};250;0;2}</t>
  </si>
  <si>
    <t>1|2|3|4;5|6</t>
  </si>
  <si>
    <t>玉带扣</t>
  </si>
  <si>
    <t>白玉制成，微透明光润无瑕，透雕工艺雕刻夔龙纹样，整体呈椭圆形，由钩环与扣舌组成。带板近尾部设插孔调节长度，钩体与扣体背面均带圆形纽，设计注重实用性。双体表面均透雕衔芝草夔龙纹。明代玉带为最高等级带具，材质颜色与使用者身份严格对应，玉带扣是构成礼仪制度的重要组件。</t>
  </si>
  <si>
    <t>1|2|3|4;5|6|7|8</t>
  </si>
  <si>
    <t>戈</t>
  </si>
  <si>
    <t>直援，援锋弧形尖削，长胡三穿，胡宽略大于援狭并向下斜出。长方形直内，内后下端角有小刺，上端略低于援部。援基部铸一浮雕羊首，羊首双角内卷轮廓分明，羊首连接处的内端有三条突棱，内末端两面饰卷曲夔纹。</t>
  </si>
  <si>
    <t>{1;{150;166;0};125;0;2}</t>
  </si>
  <si>
    <t>瓷盖罐</t>
  </si>
  <si>
    <t>口微敛平唇，屏风式弧腹，矮圈足。器盖中心贴塑龟形钮，钮座施两周弦纹，外部刻划莲瓣纹，花瓣内填篦划花。罐身纹饰呈屏风式布局，分四等分各刻开光牡丹纹，肩部贴塑四肢爬行状龟形系，龟底部刻花叶纹。通体施青釉，纹饰刀工精细，布局流畅。乌龟象征富贵长命，为五代北宋时期越窑常见装饰题材。</t>
  </si>
  <si>
    <t>陶盉</t>
  </si>
  <si>
    <t>袋状足结构与青铜盉一脉相承，主要承担温酒功能。集中发现于二里头遗址宫殿区及贵族墓葬区，与觚、爵等礼器构成完整酒器组合，印证夏代礼制中酒器的特殊地位。残留物分析显示其在酒礼仪式中承担加热酒液的技术环节，形制传播至三星堆等区域，为研究早期中原文化与周边文明交流提供重要实证。</t>
  </si>
  <si>
    <t>漆圆奁</t>
  </si>
  <si>
    <t>战国时期漆木妆具，薄木卷制胎体，盖与器身套合结构。内髹朱红色漆，外髹黑漆为地，器表以红、褐双色漆及金彩勾绘卷云纹与凤鸟纹组合图案。内部空间用于存放梳篦、铜镜等梳妆用具，出土状态反映古代贵族女性日常生活场景。</t>
  </si>
  <si>
    <t>五铢钱</t>
  </si>
  <si>
    <t>流通于汉朝西汉早期至唐朝初年的圆形方孔铜币，中国古代铜制通货的一种。因钱重五铢（约3.33克），且钱上铸“五铢”二篆字而得名。</t>
  </si>
  <si>
    <t>三孔布</t>
  </si>
  <si>
    <t>在圆足布基础上演变而来，因手足各有一圆孔得名。形制统一，面文记地，背文记值。从出土钱文分析，为战国时期赵国或中山国货币。先秦货币中最珍贵品种之一，为钱币界公认名珍。武阳“三孔布”通长60毫米，腰宽30毫米，重13克，大型布，老生坑传世品。文字清晰，铜质微红，面背周沿有边廓，浇口在首部，合范准确，铸造精美。面文“武阳”上下书写，背文“一两”字体稍倾斜，首穿孔上铸数字“十五”。</t>
  </si>
  <si>
    <t>博山刀</t>
  </si>
  <si>
    <t>刀身正面铸方折“明”字，背面多为三至四字铭文，常见“莒冶货”“齐化共金”等字样，形制与燕国明刀相似。存世稀少，为古钱币珍品。战国时期博山属齐国，但刀币特征与齐刀差异显著，经考证铸造于公元前284-279年燕国攻占齐地期间，主要用于燕军军需流通，又称“齐明刀”。背文“莒冶”表明铸造地为莒国故地（今山东莒县），1979年莒县故城遗址出土陶范进一步证实。燕军撤离后停铸，流通时间短暂致存世罕见。</t>
  </si>
  <si>
    <t>羽扇</t>
  </si>
  <si>
    <t>以禽鸟羽毛制成的中国传统工艺品，常见材料有鹅毛、雕翎、孔雀翎等，配竹、木、骨制扇柄。历史可追溯至周昭王时期，汉末盛行于江东，晋代陆机、傅咸曾撰《羽扇赋》，诸葛亮持白羽扇指挥军队的典故广为人知。东晋后扇羽数量由十减为八，扇柄改为长形。江苏高淳羽毛扇自明代为贡品，安徽三河镇自春秋时期便有制作工艺，湖州羽扇与苏州团扇、杭州折线扇并称中国三大名扇。</t>
  </si>
  <si>
    <t>屏风</t>
  </si>
  <si>
    <t>彩绘人物故事图漆屏风，北魏时期漆制家具。出土较完整5块，每块长80厘米、宽20厘米，双面均绘漆画，分层绘制四层人物故事。画面取材自汉代刘向《列女传》，采用铁线描技法黑色线条勾勒，肌肤涂铅白，服饰器具施黄、白、青、绿、橙红等多色渲染。人物服饰男性褒衣博带，女性宽袖长裙配披帛。题记文字朱漆底上髹黄再墨书，为现存北魏书法实物。集中体现北魏时期书法、绘画与雕刻工艺融合特征。</t>
  </si>
  <si>
    <t>牙雕</t>
  </si>
  <si>
    <t>以象牙或猛犸象牙化石等材料进行雕刻的中国传统工艺，技法涵盖圆雕、浮雕、透雕等，题材包括人物、动物、花卉及风景，制作过程涉及醋酸软化等传统工艺。技艺可追溯至新石器时代河姆渡遗址，明清时期进入鼎盛阶段形成地域风格。2006年列入第一批国家级非物质文化遗产名录，2018年中国大陆全面禁止象牙制品商业性加工销售后，从业者转向猛犸象牙化石、牛骨等替代材料延续技艺传承。</t>
  </si>
  <si>
    <t>玉圭</t>
  </si>
  <si>
    <t>中国古代玉制礼器，古称“珪”，长条形上尖下方，脱胎于新石器时代石铲或兵器，用于帝王诸侯朝聘、祭祀及丧葬活动。形制分尖首圭、平首圭两类，商代形成标准形制，周代《周礼》列为“六瑞”之一，按等级划分为镇圭、桓圭、信圭、躬圭等，标明身份并用于聘礼、觐礼等仪式。战国时期逐渐衰落，汉代仅王公贵族零星使用，宋明两代出现仿制品。</t>
  </si>
  <si>
    <t>{1;{30;166;0};25;0;2}</t>
  </si>
  <si>
    <t>弩机</t>
  </si>
  <si>
    <t>汉代青铜弩机，通体鎏金工艺，部分铭文刻制作年份，铸造精良，多作为礼仪装饰性佩弩使用。由弩臂后部铜质机件构成，含外框“郭”、钩弦部件“牙”、扳机“悬刀”及带刻度瞄准部件“望山”，通过机械装置实现扣弦发射。汉弩拉力可达3-6石，射程约300-400步，望山刻度可提升射击精度。</t>
  </si>
  <si>
    <t>钺</t>
  </si>
  <si>
    <t>中国古代长柄斧类冷兵器，形制较斧更宽大，刃部后侧延伸短矛尖刺，杆长约50厘米末端带钻，最早见于新石器时代良渚文化玉制钺，早期兼具武器与权力象征功能。商周时期青铜钺盛行，多用于仪仗并成为王权标志，君王赐钺象征授予征伐权，黄金装饰的黄钺专用帝王仪仗。春秋战国后因实战性能不足，逐渐转为仪仗、刑具或装饰品。唐宋时期改良后复兴为步兵对抗骑兵重要武器，核心技法含砍、劈、刺、钩等。宋代以后退出兵器序列，主要作为礼器、刑具或生产工具使用。</t>
  </si>
  <si>
    <t>彩绘陶鼎</t>
  </si>
  <si>
    <t>汉代彩绘陶器，多作为随葬明器使用，常以两壶、两盒、一鼎组合成套称“五供”。西汉时期制品多仿先秦铜器形制。泥质灰陶，子口承覆钵式盖，盖顶三组突起把手，腹下垂耳外撇，三足矮收，造型浑圆。彩绘以红、黑、黄、白、赭等色为主，盖面饰卷云纹或齿形纹，边缘绘流云纹、三角纹等，纹饰带间以红白弦纹分隔，部分图案点缀白色珍珠纹。彩绘采用未焙烧工艺，虽易脱落但部分器物保存较好，展现汉代彩绘陶器装饰风格。</t>
  </si>
  <si>
    <t>三彩马</t>
  </si>
  <si>
    <t>通体以白釉为主，鬃毛饰褐色釉，辔头与鞅秋采用绿褐釉相间。马头微倾，双目圆睁，双耳竖立，配鎏金马镫及雕花鞍鞯，四足立于方形底座，造型比例匀称。装饰包含络头、攀胸、杏叶形饰物等细节，鞍袱下衬雕花垫及障泥，尾部系花结，马镫设计体现隋唐金属马镫工艺特征。唐代墓葬中三彩马数量众多，反映马匹在当时社会的重要地位，印证其在丝绸之路文化交流及古代丧葬习俗研究中的代表性。</t>
  </si>
  <si>
    <t>魂瓶</t>
  </si>
  <si>
    <t>整体造型由五联罐主体与堆塑楼阁组合而成，腹部、盘口及楼阁内部贴塑20余尊结跏趺坐佛像。装饰体系融合佛教元素与中国传统神仙方术，佛像带有头光和背光，常与祥禽瑞兽并列出现，体现佛道混杂的信仰形态。作为佛教初传时期典型器物，其装饰特征反映佛像尚未形成独立宗教地位，而是依附于本土信仰体系进行传播的历史进程。</t>
  </si>
  <si>
    <t>三清铃</t>
  </si>
  <si>
    <t>道教斋醮科仪核心法器，别称帝钟、法铃，由黄铜铸造的带柄铃铛与铃舌构成，柄端呈“山”字形象征道教三清尊神。通过摇动实现宗教功能，铃身常刻符咒或神像，高功法师按“风吹铃子”“滴水铃子”等规制摇奏，配合经文吟诵与礼忏流程，具有召神遣将、震慑邪祟的作用。清代《子不语》记载其铃声可克制僵尸，印证民间对其驱邪功能的普遍认知。形制可追溯至古代祭祀所用铙，《道书援神契》明确记载为铙的演化版本。</t>
  </si>
  <si>
    <t>镇坛木</t>
  </si>
  <si>
    <t>道教法事法器，又称“震坛木”“奉旨”“净板”。朱红色长方体木块，顶面稍隆起刻“万神咸听”四字，两端饰乾坤坎离四卦或符箓，底面平坦。通常陈列于法坛供高功法师配合科仪使用。主要用于威慑邪祟，使用时以右手持握拍击桌面，凭借声响震慑恶鬼，功能与古代惊堂木类似，同时象征道士获“昊天上帝”授权发号施令调遣天兵神将。正一派授箓仪式亦授予新晋道士此类法器。选材以质地坚硬的红木为主，南方多用檀木、酸枝、黄花梨，北方偶用桑木、枣木或黑槐木，确保敲击声响亮。</t>
  </si>
  <si>
    <t>傩面具</t>
  </si>
  <si>
    <t>中国傩文化中用于傩仪、傩舞、傩戏的木雕道具，杨柳木或香樟木雕刻后敷彩上漆，兼具粗犷与华丽特征，具有驱鬼避邪、祈福佑吉等象征意义。造型按角色分正神、凶神及世俗人物三类，通过五官雕刻与色彩表现性格，雕刻遵循“三停五眼”“五岳”等传统技法。制作包含选材、砍坯、精雕、抛光等工序，采用镂空雕刻赋予面具生命力。</t>
  </si>
  <si>
    <t>陶鼓</t>
  </si>
  <si>
    <t>呈漏斗形，粗端喇叭口设乳钉固定兽皮鼓面，细端呈罐状中腔贯通起扩音平衡作用。器身两侧设扁桥形耳便于悬挂或携带演奏，罐形端可共振。器表饰折线纹、带状纹及弧线三角纹，并以白、红、褐三彩绘四瓣花图案，兼具实用性与装饰性。属单面鼓，敲击粗端皮革鼓面发声，罐形端共振扩音并保持鼓身平衡。</t>
  </si>
  <si>
    <t>七星剑</t>
  </si>
  <si>
    <t>道教重要法事器具，形制特征与北斗七星密切相关。剑柄刻古老花纹，剑身七星连缀纹样，主要用于官家祭祀活动。作为镇观之宝，具有驱邪除煞功能，道教实践中要求悬挂时剑锋朝外以引导气场。现存清代铁制七星剑被明确标注为“道家法器”，印证其作为宗教器物的传承脉络。</t>
  </si>
  <si>
    <t>{1;{48;166;0};40;0;2}</t>
  </si>
  <si>
    <t>商铜兽面</t>
  </si>
  <si>
    <t>主体以夔龙纹展开构成兽面造型，顶部卷角与下颌两侧设小圆孔，颌部由相向夔龙承托。特征包括方颐轮廓、延伸至龙尾的长眉、镂空大眼、长直鼻梁及阔口露齿，双耳亦采用夔龙造型。部分采用金面罩工艺，金皮捶拓后以生漆调和石灰为粘合剂贴合青铜头像。</t>
  </si>
  <si>
    <t>{1;{240;166;0};200;0;2}</t>
  </si>
  <si>
    <t>天珠</t>
  </si>
  <si>
    <t>藏语叫“斯”或“瑟”，又称“天降石”。古人用天然蚀花原材料对白玉髓珠表层进行黑白两次蚀染，获得黑色底上乳白色纹饰的蚀花玉髓珠。藏族认为其具有护身符功能。通常为橄榄形两头截平，或圆形、六方形等，中间有孔穿绳，纹饰圆圈纹称“眼”。象雄天珠由大成就者和高僧大德供奉加持装藏供佛或伏藏传世而来，现存世老天珠皆为古人遗存。</t>
  </si>
  <si>
    <t>编钟</t>
  </si>
  <si>
    <t>中国古代青铜打击乐器，中国是制造和使用乐钟最早的国家，兴起于周代，盛行于春秋战国至秦汉时期。大小不同的扁圆钟按音调高低悬挂于木制钟架，以丁字形木槌和长棒敲击发声，每个钟可发固定音高，主要用于祭祀、宴享等礼仪活动。西周早期多为3枚组合，春秋末期逐渐增至9枚或13枚一组。</t>
  </si>
  <si>
    <t>金杯</t>
  </si>
  <si>
    <t>外壁满饰宝相花，花蕊镶嵌珍珠及红蓝宝石，两侧配变形龙耳，三足象首式设计，制作使用黄金二十两、红宝石九粒、蓝宝石十二粒、珍珠十一粒、碧玺四粒，工艺集成锤揲、錾刻、掐丝、镶嵌及点翠等技法。</t>
  </si>
  <si>
    <t>{1;{60;166;0};50;0;2}</t>
  </si>
  <si>
    <t>青铜爵</t>
  </si>
  <si>
    <t>长流尖尾、束腰平底、三锥状细足，腹部五枚乳钉纹与流折处双钉形短柱构成典型装饰，器壁薄巧被称“美人爵”。为我国现存最早青铜容器之一，腰部凸棱反映复合范铸造技术创新，标志着中国青铜时代开端。器物呈“大长腿”“小蛮腰”造型，三足细长如锥，流口与尾尖45度上扬，器壁厚度仅0.1厘米。腰腹部横向凸棱清晰可见范块接缝痕迹，证实采用多块外范组合的复合范铸造技术，后世“模范”概念即源于此工艺。</t>
  </si>
  <si>
    <t>金面具</t>
  </si>
  <si>
    <t>面具以薄金片锤击成型，面部轮廓丰圆，眉目清秀，双眼圆睁，鼻梁狭长。两侧有小孔用于连接银丝网络葬衣，体现契丹贵族“形不灭，则神不散”的丧葬观念。为辽代工艺技术代表，研究契丹文化与中原文化融合的重要实物。</t>
  </si>
  <si>
    <t>{1;{90;166;0};75;0;2}</t>
  </si>
  <si>
    <t>骨笛</t>
  </si>
  <si>
    <t>由丹顶鹤尺骨制成，通体褐色，管身钻7个音孔及调音孔，可演奏七声音阶乐曲，为中国迄今发现年代最早且保存完整的管乐器，享有“中华第一笛”美誉。采用石器或水晶钻头钻孔工艺，经熏染处理，出土时断为三截留有修复痕迹。经测音研究采用斜吹法演奏，音域达两个八度，部分可演奏现代乐曲。</t>
  </si>
  <si>
    <t>古琴</t>
  </si>
  <si>
    <t>梧桐为面杉木为底，通体髹紫漆，发小蛇腹断纹，纯鹿角灰胎，底面葛布为基。形制浑厚，具圆首与内收双连弧形腰特征。音色温劲松透，被清代琴家视为“仙品”，腹内纳音微隆且开贯通圆沟的构造，印证雷威“声欲出而隘”的制琴精髓。</t>
  </si>
  <si>
    <t>琥珀杯</t>
  </si>
  <si>
    <t>由一整块深红色琥珀雕刻而成，材质通透润泽，内部可见天然黑色条纹。雕刻者根据琥珀原石形态特点，运用镂雕、浮雕相结合技法，塑造出荷叶翻卷的杯体与人物动态造型，整器无接驳痕迹。杯体呈不规则荷叶造型，边缘雕刻自然卷曲叶边肌理，四周环绕交错盘绕的荷茎纹饰。</t>
  </si>
  <si>
    <t>paramRange=int[]</t>
  </si>
  <si>
    <t>numCurve=curveType</t>
  </si>
  <si>
    <t>huntBoxParamRange=int[]</t>
    <phoneticPr fontId="2" type="noConversion"/>
  </si>
  <si>
    <t>掉落物ID</t>
  </si>
  <si>
    <t>描述</t>
  </si>
  <si>
    <t>换算物品Id</t>
    <phoneticPr fontId="2" type="noConversion"/>
  </si>
  <si>
    <t>换算</t>
    <phoneticPr fontId="2" type="noConversion"/>
  </si>
  <si>
    <t>换算数量曲线</t>
    <phoneticPr fontId="2" type="noConversion"/>
  </si>
  <si>
    <t>搜打撤价值参数范围</t>
    <phoneticPr fontId="2" type="noConversion"/>
  </si>
  <si>
    <t>碎瓷片</t>
  </si>
  <si>
    <t>曾是名窑出品的精细白瓷，虽已碎裂，但在火光映照下仍能显出其温润如玉的胎质。</t>
  </si>
  <si>
    <t>800|1200</t>
  </si>
  <si>
    <t>{0;{1003}}</t>
    <phoneticPr fontId="2" type="noConversion"/>
  </si>
  <si>
    <t>1600|2400</t>
  </si>
  <si>
    <t>陶药罐</t>
  </si>
  <si>
    <t>墓室角落最常见的粗陶，胎质疏松，罐底还残存着发黑的药渣。</t>
  </si>
  <si>
    <t>1800|2200</t>
  </si>
  <si>
    <t>14400|17600</t>
  </si>
  <si>
    <t>釉陶壶</t>
  </si>
  <si>
    <t>带有浓郁西域风格的容器，施绿釉。长期埋于沙下，釉面已发生风化。</t>
  </si>
  <si>
    <t>2800|3200</t>
  </si>
  <si>
    <t>33600|38400</t>
  </si>
  <si>
    <t>青砖</t>
  </si>
  <si>
    <t>古墓中最为坚实的建筑基石，质地致密压手，表面浸透了地底深处那股特有的湿冷土腥味。</t>
  </si>
  <si>
    <t>1000|1400</t>
  </si>
  <si>
    <t>4000|5600</t>
  </si>
  <si>
    <t>瓦当</t>
  </si>
  <si>
    <t>地下佛寺遗迹中的建筑残件，饰以宝相花纹。见证了时光的变迁。</t>
  </si>
  <si>
    <t>2000|2400</t>
  </si>
  <si>
    <t>16000|19200</t>
  </si>
  <si>
    <t>石刻</t>
  </si>
  <si>
    <t>刻有模糊云纹的沉重石块，曾静静屹立在墓道两侧，见证了数百年的死寂与尘封。</t>
  </si>
  <si>
    <t>3000|3400</t>
  </si>
  <si>
    <t>12000|13600</t>
  </si>
  <si>
    <t>碎银角子</t>
  </si>
  <si>
    <t>零散剪断的白银，虽然表面因发黑氧化而失去了原有的光泽。</t>
  </si>
  <si>
    <t>1200|1600</t>
  </si>
  <si>
    <t>2400|3200</t>
  </si>
  <si>
    <t>长命锁</t>
  </si>
  <si>
    <t>山谷古道上的银制铃铛。虽然残缺，但轻摇之下仍能发出清脆的余音。</t>
  </si>
  <si>
    <t>2200|2600</t>
  </si>
  <si>
    <t>17600|20800</t>
  </si>
  <si>
    <t>银壶</t>
  </si>
  <si>
    <t>造型优雅的酒器，壶身满布细密的錾花工艺，在漫长的密闭环境中生出了一层虹色的氧化膜。</t>
  </si>
  <si>
    <t>3200|3600</t>
  </si>
  <si>
    <t>38400|43200</t>
  </si>
  <si>
    <t>破竹简</t>
  </si>
  <si>
    <t>散落的竹制书页，连接简片的皮绳早已烂断。表面的墨迹在地下受潮浸染，变得模糊重叠，仿佛拓印着一段被尘封的往事。</t>
  </si>
  <si>
    <t>1400|1800</t>
  </si>
  <si>
    <t>11200|14400</t>
  </si>
  <si>
    <t>木梳</t>
  </si>
  <si>
    <t>由于年代久远，梳齿大多已经折断，仅余下带有精美浮雕的梳背。</t>
  </si>
  <si>
    <t>2400|2800</t>
  </si>
  <si>
    <t>9600|11200</t>
  </si>
  <si>
    <t>镇纸</t>
  </si>
  <si>
    <t>质地极密的木料，由于长期被把玩，表面有一层厚厚的油亮包浆，即便断裂也难掩其温润质感。</t>
  </si>
  <si>
    <t>3400|3800</t>
  </si>
  <si>
    <t>20400|22800</t>
  </si>
  <si>
    <t>棺钉</t>
  </si>
  <si>
    <t>银制表面被药水淬炼成黑色，用于压制凶尸。</t>
  </si>
  <si>
    <t>1600|2000</t>
  </si>
  <si>
    <t>3200|4000</t>
  </si>
  <si>
    <t>箭簇</t>
  </si>
  <si>
    <t>古战场遗留的箭镞，虽已锈迹斑斑，仍能透出几分肃杀之气。</t>
  </si>
  <si>
    <t>2600|3000</t>
  </si>
  <si>
    <t>10400|12000</t>
  </si>
  <si>
    <t>铺首</t>
  </si>
  <si>
    <t>墓门上的装饰物，兽首威严。衔环处因磨损而显得异常光滑，那么问题来了，是谁在开门……</t>
  </si>
  <si>
    <t>3600|4000</t>
  </si>
  <si>
    <t>64800|72000</t>
  </si>
  <si>
    <t>玛瑙原石</t>
  </si>
  <si>
    <t>产自北方山林的矿料，半透明状。表面包裹着一层粗糙的石皮。</t>
  </si>
  <si>
    <t>{0;{1004}}</t>
    <phoneticPr fontId="2" type="noConversion"/>
  </si>
  <si>
    <t>和田玉山料</t>
  </si>
  <si>
    <t>未经雕琢的和田大料，石皮厚重且带有褐红色的沁纹。唯有通过那道裂口，方能窥见内部如油脂般润泽的白玉本体。</t>
  </si>
  <si>
    <t>深山玉皮料</t>
  </si>
  <si>
    <t>带有厚重石皮的玉原石。只有通过边缘的切口，才能窥见其内部惊人的质地。</t>
  </si>
  <si>
    <t>3|3</t>
  </si>
  <si>
    <t>50400|57600</t>
  </si>
  <si>
    <t>玛瑙圆珠</t>
  </si>
  <si>
    <t>打磨极圆的赤红珠子，质地坚硬，内里隐约可见如云雾翻腾般的天然缠丝纹理。</t>
  </si>
  <si>
    <t>2000|2800</t>
  </si>
  <si>
    <t>残损玉佩</t>
  </si>
  <si>
    <t>断成两截的随身佩饰，断口处露出的玉质晶莹如油脂，令人不由感叹其昔日的珍贵。</t>
  </si>
  <si>
    <t>4000|4800</t>
  </si>
  <si>
    <t>琉璃耳珰</t>
  </si>
  <si>
    <t>深蓝色的半透明饰品，由于古法烧制工艺奇特，在幽暗环境中会折射出冷冽的微光。</t>
  </si>
  <si>
    <t>玉琮碎片</t>
  </si>
  <si>
    <t>祭地礼器“琮”的残角，内圆外方，虽仅余残片，却仍能感觉得到一股肃穆庄严的气息。</t>
  </si>
  <si>
    <t>9600|12800</t>
  </si>
  <si>
    <t>玉祭匙</t>
  </si>
  <si>
    <t>打磨极为平整、轻薄的玉质小匙，曾是王公贵族在祭祀大典上舀取香油的专用法器。</t>
  </si>
  <si>
    <t>13200|15600</t>
  </si>
  <si>
    <t>玉供杯</t>
  </si>
  <si>
    <t>成套祭器中的一件，玉质通透，杯底由于长期盛放祭品而沉淀出一层洗不掉的淡淡色泽。</t>
  </si>
  <si>
    <t>57600|64800</t>
  </si>
  <si>
    <t>咒文玉简</t>
  </si>
  <si>
    <t>薄如蝉翼的玉片上刻满了扭曲的赤色咒文，相传是古人用来沟通阴阳、传达遗愿的信物。</t>
  </si>
  <si>
    <t>5600|7200</t>
  </si>
  <si>
    <t>镇魂青石</t>
  </si>
  <si>
    <t>重若千钧的深黑色石块，表面刻有繁复的禁制符号，曾专门用于平息地底不安的煞气。</t>
  </si>
  <si>
    <t>43200|50400</t>
  </si>
  <si>
    <t>镇墓兽</t>
  </si>
  <si>
    <t>造型狰狞的神兽雕像，双目怒视，仿佛即便身陷地底万年，也要守护此地的绝对安宁。</t>
  </si>
  <si>
    <t>40800|45600</t>
  </si>
  <si>
    <t>土沁玉片</t>
  </si>
  <si>
    <t>出土自极深之地的古玉碎片。由于受地底矿物质长达千年的渗透，形成了如烟似雾的“土沁”纹路，是证明器物年份的铁证。</t>
  </si>
  <si>
    <t>6400|8000</t>
  </si>
  <si>
    <t>玉猪握</t>
  </si>
  <si>
    <t>雕成卧猪形状的圆润玉件，古人相信在亡者手中放置此物，可保其在死后亦拥有取之不尽的财富。</t>
  </si>
  <si>
    <t>玉枕</t>
  </si>
  <si>
    <t>由多块精选玉片镶嵌而成的奢华卧具，触感冰凉沁骨，唯有身份极高者方能以此随葬。</t>
  </si>
  <si>
    <t>21600|24000</t>
  </si>
  <si>
    <t>attribute=int[]</t>
    <phoneticPr fontId="2" type="noConversion"/>
  </si>
  <si>
    <t>attrValue=curveType[]</t>
  </si>
  <si>
    <t>skill=int[][]</t>
    <phoneticPr fontId="2" type="noConversion"/>
  </si>
  <si>
    <t>龙灵ID</t>
    <phoneticPr fontId="2" type="noConversion"/>
  </si>
  <si>
    <t>属性加成类型</t>
    <phoneticPr fontId="2" type="noConversion"/>
  </si>
  <si>
    <t>属性数值曲线</t>
    <phoneticPr fontId="2" type="noConversion"/>
  </si>
  <si>
    <t>等级阶段技能</t>
    <phoneticPr fontId="2" type="noConversion"/>
  </si>
  <si>
    <t>{1;{100;1000;0}}</t>
    <phoneticPr fontId="2" type="noConversion"/>
  </si>
  <si>
    <t>2|123000;6|123001;10|123002</t>
    <phoneticPr fontId="2" type="noConversion"/>
  </si>
  <si>
    <t>lvCondition=int[]</t>
  </si>
  <si>
    <t>entry=int</t>
    <phoneticPr fontId="2" type="noConversion"/>
  </si>
  <si>
    <t>套装名称</t>
    <phoneticPr fontId="2" type="noConversion"/>
  </si>
  <si>
    <t>类型</t>
  </si>
  <si>
    <t>套装等级要求</t>
  </si>
  <si>
    <t>套装加成词缀</t>
    <phoneticPr fontId="2" type="noConversion"/>
  </si>
  <si>
    <t>凤冠霞帔</t>
  </si>
  <si>
    <t>兵戈铁马</t>
  </si>
  <si>
    <t>大漠遗珍</t>
  </si>
  <si>
    <t>吉金铸史</t>
  </si>
  <si>
    <t>银饰琳琅</t>
  </si>
  <si>
    <t>雪域梵音</t>
  </si>
  <si>
    <t>巫风傩韵</t>
  </si>
  <si>
    <t>釉色千秋</t>
  </si>
  <si>
    <t>仙山问道</t>
  </si>
  <si>
    <t>推背演易</t>
  </si>
  <si>
    <t>琢玉成器</t>
  </si>
  <si>
    <t>0|3|5</t>
    <phoneticPr fontId="2" type="noConversion"/>
  </si>
  <si>
    <t>戎器锐刃</t>
  </si>
  <si>
    <t>古韵泥香</t>
  </si>
  <si>
    <t>货殖流金</t>
  </si>
  <si>
    <t>上清法演</t>
  </si>
  <si>
    <t>千面遗存</t>
  </si>
  <si>
    <t>余音缭绕</t>
  </si>
  <si>
    <t>觥筹交错</t>
  </si>
  <si>
    <t>english=string</t>
    <phoneticPr fontId="2" type="noConversion"/>
  </si>
  <si>
    <t>defaultValue=int</t>
    <phoneticPr fontId="2" type="noConversion"/>
  </si>
  <si>
    <t>limitType=int</t>
    <phoneticPr fontId="2" type="noConversion"/>
  </si>
  <si>
    <t>limitPar=int[]</t>
    <phoneticPr fontId="2" type="noConversion"/>
  </si>
  <si>
    <t>formatShow=int</t>
    <phoneticPr fontId="2" type="noConversion"/>
  </si>
  <si>
    <t>showType=int</t>
  </si>
  <si>
    <t>isServerAttr=int</t>
  </si>
  <si>
    <t>scoreParam=int</t>
    <phoneticPr fontId="2" type="noConversion"/>
  </si>
  <si>
    <t>scoreParam=int[]</t>
    <phoneticPr fontId="2" type="noConversion"/>
  </si>
  <si>
    <t>key_序号</t>
    <phoneticPr fontId="2" type="noConversion"/>
  </si>
  <si>
    <t>language_属性名称</t>
    <phoneticPr fontId="2" type="noConversion"/>
  </si>
  <si>
    <t>language_属性描述</t>
    <phoneticPr fontId="2" type="noConversion"/>
  </si>
  <si>
    <t>英文名词</t>
    <phoneticPr fontId="2" type="noConversion"/>
  </si>
  <si>
    <t>初始值</t>
    <phoneticPr fontId="2" type="noConversion"/>
  </si>
  <si>
    <t>数值限制类型</t>
    <phoneticPr fontId="2" type="noConversion"/>
  </si>
  <si>
    <t>数值限制参数</t>
    <phoneticPr fontId="2" type="noConversion"/>
  </si>
  <si>
    <t>显示格式类型</t>
    <phoneticPr fontId="2" type="noConversion"/>
  </si>
  <si>
    <t>显示类型</t>
  </si>
  <si>
    <t>服务端属性</t>
    <phoneticPr fontId="2" type="noConversion"/>
  </si>
  <si>
    <t>评分系数</t>
    <phoneticPr fontId="2" type="noConversion"/>
  </si>
  <si>
    <t>生命</t>
  </si>
  <si>
    <t>战斗结算的数值，为0时角色死亡。</t>
  </si>
  <si>
    <t>health</t>
    <phoneticPr fontId="2" type="noConversion"/>
  </si>
  <si>
    <t>1|10|0</t>
    <phoneticPr fontId="2" type="noConversion"/>
  </si>
  <si>
    <t>攻击</t>
  </si>
  <si>
    <t>造成伤害的基础数值</t>
    <phoneticPr fontId="2" type="noConversion"/>
  </si>
  <si>
    <t>attack</t>
    <phoneticPr fontId="2" type="noConversion"/>
  </si>
  <si>
    <t>能量</t>
  </si>
  <si>
    <t>释放技能的消耗数值，&lt;技能释放要求时无法释放技能。</t>
  </si>
  <si>
    <t>mana</t>
    <phoneticPr fontId="2" type="noConversion"/>
  </si>
  <si>
    <t>闪避率</t>
  </si>
  <si>
    <t>受到攻击时触发闪避的概率。</t>
    <phoneticPr fontId="2" type="noConversion"/>
  </si>
  <si>
    <t>evasion</t>
    <phoneticPr fontId="2" type="noConversion"/>
  </si>
  <si>
    <t>格挡率</t>
  </si>
  <si>
    <t>受到击中的攻击时触发格挡的概率。</t>
  </si>
  <si>
    <t>block</t>
  </si>
  <si>
    <t>格挡减伤</t>
  </si>
  <si>
    <t>触发格挡后减免的伤害百分比，基础为50%。</t>
  </si>
  <si>
    <t>blockResist</t>
  </si>
  <si>
    <t>暴击率</t>
  </si>
  <si>
    <t>触发暴击判定的概率，成功暴击时伤害将提高暴击伤害的倍率。</t>
  </si>
  <si>
    <t>critical</t>
    <phoneticPr fontId="2" type="noConversion"/>
  </si>
  <si>
    <t>3|30|0</t>
    <phoneticPr fontId="2" type="noConversion"/>
  </si>
  <si>
    <t>暴击伤害</t>
  </si>
  <si>
    <t>触发暴击后，伤害提升的放大比例。</t>
  </si>
  <si>
    <t>criticalDamage</t>
  </si>
  <si>
    <t>攻击速度</t>
  </si>
  <si>
    <t>缩短攻击之间的间隔时间。</t>
    <phoneticPr fontId="2" type="noConversion"/>
  </si>
  <si>
    <t>castSpeed</t>
  </si>
  <si>
    <t>4|40|0</t>
    <phoneticPr fontId="2" type="noConversion"/>
  </si>
  <si>
    <t>冷却速度</t>
  </si>
  <si>
    <t>缩短技能冷却时间的比例。</t>
  </si>
  <si>
    <t>coolDown</t>
  </si>
  <si>
    <t>移动速度</t>
  </si>
  <si>
    <t>玩家单位时间内移动距离的大小。</t>
  </si>
  <si>
    <t>movementSpeed</t>
    <phoneticPr fontId="2" type="noConversion"/>
  </si>
  <si>
    <t>物品掉落品质</t>
  </si>
  <si>
    <t>提升找到的物品的品质属性。</t>
  </si>
  <si>
    <t>itemQuality</t>
  </si>
  <si>
    <t>5|50|0</t>
    <phoneticPr fontId="2" type="noConversion"/>
  </si>
  <si>
    <t>物理伤害</t>
  </si>
  <si>
    <t>造成物理伤害的增幅比例。</t>
    <phoneticPr fontId="2" type="noConversion"/>
  </si>
  <si>
    <t>physicalDamage</t>
    <phoneticPr fontId="2" type="noConversion"/>
  </si>
  <si>
    <t>火焰伤害</t>
  </si>
  <si>
    <t>造成火焰伤害的增幅比例。</t>
    <phoneticPr fontId="2" type="noConversion"/>
  </si>
  <si>
    <t>fireDamage</t>
  </si>
  <si>
    <t>冰霜伤害</t>
  </si>
  <si>
    <t>造成冰霜伤害的增幅比例。</t>
    <phoneticPr fontId="2" type="noConversion"/>
  </si>
  <si>
    <t>coldDamage</t>
  </si>
  <si>
    <t>闪电伤害</t>
  </si>
  <si>
    <t>造成闪电伤害的增幅比例。</t>
    <phoneticPr fontId="2" type="noConversion"/>
  </si>
  <si>
    <t>lightningDamage</t>
  </si>
  <si>
    <t>毒素伤害</t>
  </si>
  <si>
    <t>造成毒素伤害的增幅比例。</t>
    <phoneticPr fontId="2" type="noConversion"/>
  </si>
  <si>
    <t>poisonDamage</t>
  </si>
  <si>
    <t>伤害加成</t>
  </si>
  <si>
    <t>玩家造成伤害的比例。</t>
    <phoneticPr fontId="2" type="noConversion"/>
  </si>
  <si>
    <t>damage</t>
    <phoneticPr fontId="2" type="noConversion"/>
  </si>
  <si>
    <t>伤害减免</t>
  </si>
  <si>
    <t>玩家承受伤害的减免比例，最大上限为90%。</t>
    <phoneticPr fontId="2" type="noConversion"/>
  </si>
  <si>
    <t>damageReduction</t>
    <phoneticPr fontId="2" type="noConversion"/>
  </si>
  <si>
    <t>能量上限</t>
  </si>
  <si>
    <t>玩家储存能量值的最大数量限制。</t>
  </si>
  <si>
    <t>maxMana</t>
    <phoneticPr fontId="2" type="noConversion"/>
  </si>
  <si>
    <t>人物经验</t>
    <phoneticPr fontId="2" type="noConversion"/>
  </si>
  <si>
    <t>玩家额外获得人物经验的比例。</t>
  </si>
  <si>
    <t>playerExp</t>
    <phoneticPr fontId="2" type="noConversion"/>
  </si>
  <si>
    <t>异常状态抗性</t>
  </si>
  <si>
    <t>对异常状态持续时间的缩短比例。</t>
    <phoneticPr fontId="2" type="noConversion"/>
  </si>
  <si>
    <t>ailmentResistance</t>
    <phoneticPr fontId="2" type="noConversion"/>
  </si>
  <si>
    <t>承受伤害</t>
    <phoneticPr fontId="2" type="noConversion"/>
  </si>
  <si>
    <t>玩家承受伤害的比例。</t>
    <phoneticPr fontId="2" type="noConversion"/>
  </si>
  <si>
    <t>takeDamage</t>
    <phoneticPr fontId="2" type="noConversion"/>
  </si>
  <si>
    <t>精英伤害</t>
    <phoneticPr fontId="2" type="noConversion"/>
  </si>
  <si>
    <t>对精英怪（包括首领）造成伤害的比例。</t>
    <phoneticPr fontId="2" type="noConversion"/>
  </si>
  <si>
    <t>bossDamage</t>
    <phoneticPr fontId="2" type="noConversion"/>
  </si>
  <si>
    <t>小怪伤害</t>
    <phoneticPr fontId="2" type="noConversion"/>
  </si>
  <si>
    <t>对小怪造成伤害的比例。</t>
    <phoneticPr fontId="2" type="noConversion"/>
  </si>
  <si>
    <t>monsterDamage</t>
    <phoneticPr fontId="2" type="noConversion"/>
  </si>
  <si>
    <t>持续时间</t>
    <phoneticPr fontId="2" type="noConversion"/>
  </si>
  <si>
    <t>技能持续时间比例</t>
    <phoneticPr fontId="2" type="noConversion"/>
  </si>
  <si>
    <t>durationRate</t>
    <phoneticPr fontId="2" type="noConversion"/>
  </si>
  <si>
    <t>每秒回血</t>
    <phoneticPr fontId="2" type="noConversion"/>
  </si>
  <si>
    <t>每秒恢复生命的数值。</t>
  </si>
  <si>
    <t>healthRegeneration</t>
    <phoneticPr fontId="2" type="noConversion"/>
  </si>
  <si>
    <t>每秒回能</t>
    <phoneticPr fontId="2" type="noConversion"/>
  </si>
  <si>
    <t>每秒恢复能量的数值。</t>
  </si>
  <si>
    <t>manaRegeneration</t>
  </si>
  <si>
    <t>quality=int</t>
    <phoneticPr fontId="2" type="noConversion"/>
  </si>
  <si>
    <t>maxQuality=int</t>
    <phoneticPr fontId="2" type="noConversion"/>
  </si>
  <si>
    <t>random=int[][]</t>
    <phoneticPr fontId="2" type="noConversion"/>
  </si>
  <si>
    <t>minUnit=int[]</t>
    <phoneticPr fontId="2" type="noConversion"/>
  </si>
  <si>
    <t>descType=int[]</t>
    <phoneticPr fontId="2" type="noConversion"/>
  </si>
  <si>
    <t>descSign=int[]</t>
    <phoneticPr fontId="2" type="noConversion"/>
  </si>
  <si>
    <t>showSkill=int</t>
  </si>
  <si>
    <t>skill=int[]</t>
  </si>
  <si>
    <t>buffId=int[][]</t>
  </si>
  <si>
    <t>attrType=int[]</t>
  </si>
  <si>
    <t>weightKey=int[][]</t>
  </si>
  <si>
    <t>occupation=int[]</t>
    <phoneticPr fontId="2" type="noConversion"/>
  </si>
  <si>
    <t>词缀id</t>
    <phoneticPr fontId="2" type="noConversion"/>
  </si>
  <si>
    <t>词缀类型</t>
    <phoneticPr fontId="2" type="noConversion"/>
  </si>
  <si>
    <t>名称</t>
  </si>
  <si>
    <t>最小品质</t>
    <phoneticPr fontId="2" type="noConversion"/>
  </si>
  <si>
    <t>最大品质</t>
    <phoneticPr fontId="2" type="noConversion"/>
  </si>
  <si>
    <t>词缀值范围</t>
  </si>
  <si>
    <t>最小单位</t>
    <phoneticPr fontId="2" type="noConversion"/>
  </si>
  <si>
    <t>描述类型</t>
    <phoneticPr fontId="2" type="noConversion"/>
  </si>
  <si>
    <t>描述符号</t>
    <phoneticPr fontId="2" type="noConversion"/>
  </si>
  <si>
    <t>词缀组</t>
    <phoneticPr fontId="2" type="noConversion"/>
  </si>
  <si>
    <t>显示技能图标</t>
    <phoneticPr fontId="2" type="noConversion"/>
  </si>
  <si>
    <t>关联技能</t>
    <phoneticPr fontId="2" type="noConversion"/>
  </si>
  <si>
    <t>关联Buff</t>
    <phoneticPr fontId="2" type="noConversion"/>
  </si>
  <si>
    <t>索引属性</t>
    <phoneticPr fontId="2" type="noConversion"/>
  </si>
  <si>
    <t>权重池</t>
    <phoneticPr fontId="2" type="noConversion"/>
  </si>
  <si>
    <t>攻击{0}</t>
  </si>
  <si>
    <t>1|10</t>
    <phoneticPr fontId="2" type="noConversion"/>
  </si>
  <si>
    <t>1|800</t>
  </si>
  <si>
    <t>11|20</t>
    <phoneticPr fontId="2" type="noConversion"/>
  </si>
  <si>
    <t>1|1600</t>
  </si>
  <si>
    <t>21|30</t>
    <phoneticPr fontId="2" type="noConversion"/>
  </si>
  <si>
    <t>1|400</t>
  </si>
  <si>
    <t>31|50</t>
    <phoneticPr fontId="2" type="noConversion"/>
  </si>
  <si>
    <t>1|200</t>
  </si>
  <si>
    <t>51|70</t>
    <phoneticPr fontId="2" type="noConversion"/>
  </si>
  <si>
    <t>1|100</t>
  </si>
  <si>
    <t>71|100</t>
    <phoneticPr fontId="2" type="noConversion"/>
  </si>
  <si>
    <t>1|50</t>
  </si>
  <si>
    <t>2|800</t>
  </si>
  <si>
    <t>2|1600</t>
  </si>
  <si>
    <t>2|400</t>
  </si>
  <si>
    <t>2|200</t>
  </si>
  <si>
    <t>2|100</t>
  </si>
  <si>
    <t>2|50</t>
  </si>
  <si>
    <t>生命{0}</t>
  </si>
  <si>
    <t>3|800</t>
  </si>
  <si>
    <t>3|1600</t>
  </si>
  <si>
    <t>3|400</t>
  </si>
  <si>
    <t>3|200</t>
  </si>
  <si>
    <t>3|100</t>
  </si>
  <si>
    <t>3|50</t>
  </si>
  <si>
    <t>4|800</t>
  </si>
  <si>
    <t>4|1600</t>
  </si>
  <si>
    <t>4|400</t>
  </si>
  <si>
    <t>4|200</t>
  </si>
  <si>
    <t>4|100</t>
  </si>
  <si>
    <t>4|50</t>
  </si>
  <si>
    <t>攻击速度{0}</t>
    <phoneticPr fontId="2" type="noConversion"/>
  </si>
  <si>
    <t>1|15</t>
    <phoneticPr fontId="2" type="noConversion"/>
  </si>
  <si>
    <t>5|800</t>
  </si>
  <si>
    <t>16|30</t>
    <phoneticPr fontId="2" type="noConversion"/>
  </si>
  <si>
    <t>5|1600</t>
  </si>
  <si>
    <t>31|45</t>
    <phoneticPr fontId="2" type="noConversion"/>
  </si>
  <si>
    <t>5|400</t>
  </si>
  <si>
    <t>46|75</t>
    <phoneticPr fontId="2" type="noConversion"/>
  </si>
  <si>
    <t>5|200</t>
  </si>
  <si>
    <t>76|105</t>
    <phoneticPr fontId="2" type="noConversion"/>
  </si>
  <si>
    <t>5|100</t>
  </si>
  <si>
    <t>106|150</t>
    <phoneticPr fontId="2" type="noConversion"/>
  </si>
  <si>
    <t>5|50</t>
  </si>
  <si>
    <t>移动速度{0}</t>
    <phoneticPr fontId="2" type="noConversion"/>
  </si>
  <si>
    <t>6|800</t>
  </si>
  <si>
    <t>6|1600</t>
  </si>
  <si>
    <t>6|400</t>
  </si>
  <si>
    <t>6|200</t>
  </si>
  <si>
    <t>6|100</t>
  </si>
  <si>
    <t>6|50</t>
  </si>
  <si>
    <t>7|800</t>
  </si>
  <si>
    <t>7|1600</t>
  </si>
  <si>
    <t>7|400</t>
  </si>
  <si>
    <t>7|200</t>
  </si>
  <si>
    <t>7|100</t>
  </si>
  <si>
    <t>7|50</t>
  </si>
  <si>
    <t>8|800</t>
  </si>
  <si>
    <t>8|1600</t>
  </si>
  <si>
    <t>8|400</t>
  </si>
  <si>
    <t>8|200</t>
  </si>
  <si>
    <t>8|100</t>
  </si>
  <si>
    <t>8|50</t>
  </si>
  <si>
    <t>9|800</t>
  </si>
  <si>
    <t>9|1600</t>
  </si>
  <si>
    <t>9|400</t>
  </si>
  <si>
    <t>9|200</t>
  </si>
  <si>
    <t>9|100</t>
  </si>
  <si>
    <t>9|50</t>
  </si>
  <si>
    <t>冷却速度{0}</t>
    <phoneticPr fontId="2" type="noConversion"/>
  </si>
  <si>
    <t>10|800</t>
  </si>
  <si>
    <t>10|1600</t>
  </si>
  <si>
    <t>10|400</t>
  </si>
  <si>
    <t>10|200</t>
  </si>
  <si>
    <t>10|100</t>
  </si>
  <si>
    <t>10|50</t>
  </si>
  <si>
    <t>暴击率{0}</t>
  </si>
  <si>
    <t>3|800;4|800;5|800;6|800</t>
  </si>
  <si>
    <t>3|1600;4|1600;5|1600;6|1600</t>
  </si>
  <si>
    <t>3|400;4|400;5|400;6|400</t>
  </si>
  <si>
    <t>3|200;4|200;5|200;6|200</t>
  </si>
  <si>
    <t>3|100;4|100;5|100;6|100</t>
  </si>
  <si>
    <t>3|50;4|50;5|50;6|50</t>
  </si>
  <si>
    <t>格挡率{0}</t>
    <phoneticPr fontId="2" type="noConversion"/>
  </si>
  <si>
    <t>7|800;8|800;9|800;10|800</t>
  </si>
  <si>
    <t>7|1600;8|1600;9|1600;10|1600</t>
  </si>
  <si>
    <t>7|400;8|400;9|400;10|400</t>
  </si>
  <si>
    <t>7|200;8|200;9|200;10|200</t>
  </si>
  <si>
    <t>7|100;8|100;9|100;10|100</t>
  </si>
  <si>
    <t>7|50;8|50;9|50;10|50</t>
  </si>
  <si>
    <t>物理伤害{0}</t>
    <phoneticPr fontId="2" type="noConversion"/>
  </si>
  <si>
    <t>1|20</t>
    <phoneticPr fontId="2" type="noConversion"/>
  </si>
  <si>
    <t>21|40</t>
    <phoneticPr fontId="2" type="noConversion"/>
  </si>
  <si>
    <t>41|60</t>
    <phoneticPr fontId="2" type="noConversion"/>
  </si>
  <si>
    <t>61|100</t>
    <phoneticPr fontId="2" type="noConversion"/>
  </si>
  <si>
    <t>101|140</t>
    <phoneticPr fontId="2" type="noConversion"/>
  </si>
  <si>
    <t>141|200</t>
    <phoneticPr fontId="2" type="noConversion"/>
  </si>
  <si>
    <t>火焰伤害{0}</t>
    <phoneticPr fontId="2" type="noConversion"/>
  </si>
  <si>
    <t>冰霜伤害{0}</t>
    <phoneticPr fontId="2" type="noConversion"/>
  </si>
  <si>
    <t>闪电伤害{0}</t>
    <phoneticPr fontId="2" type="noConversion"/>
  </si>
  <si>
    <t>毒素伤害{0}</t>
    <phoneticPr fontId="2" type="noConversion"/>
  </si>
  <si>
    <t>锐意</t>
  </si>
  <si>
    <t>所有【普攻技能】伤害最终{0}。</t>
    <phoneticPr fontId="2" type="noConversion"/>
  </si>
  <si>
    <t>1000|2000|2750|3500</t>
    <phoneticPr fontId="2" type="noConversion"/>
  </si>
  <si>
    <t>1|1000</t>
  </si>
  <si>
    <t>雷动</t>
  </si>
  <si>
    <t>【雷罚】的雷罚次数增加{0}次。</t>
    <phoneticPr fontId="2" type="noConversion"/>
  </si>
  <si>
    <t>2|3|4|5</t>
    <phoneticPr fontId="2" type="noConversion"/>
  </si>
  <si>
    <t>镇岳</t>
  </si>
  <si>
    <t>【搬山】技能范围{0}，伤害最终{1}。</t>
    <phoneticPr fontId="2" type="noConversion"/>
  </si>
  <si>
    <t>300;500|1000|1500|2000</t>
    <phoneticPr fontId="2" type="noConversion"/>
  </si>
  <si>
    <t>20270|20271</t>
    <phoneticPr fontId="2" type="noConversion"/>
  </si>
  <si>
    <t>归焰</t>
  </si>
  <si>
    <t>【焰回】冷却速度最终{0}，伤害最终{1}。</t>
    <phoneticPr fontId="2" type="noConversion"/>
  </si>
  <si>
    <t>150|250|350|500;400|600|800|1000</t>
    <phoneticPr fontId="2" type="noConversion"/>
  </si>
  <si>
    <t>霜降</t>
  </si>
  <si>
    <t>【霜华】伤害最终{0}。</t>
    <phoneticPr fontId="2" type="noConversion"/>
  </si>
  <si>
    <t>500|1000|1500|2000</t>
    <phoneticPr fontId="2" type="noConversion"/>
  </si>
  <si>
    <t>点将</t>
  </si>
  <si>
    <t>【点兵点将】伤害最终{0}，对非贫血状态下的敌人效果翻倍。</t>
    <phoneticPr fontId="2" type="noConversion"/>
  </si>
  <si>
    <t>250|500|1000|1500;500|1000|2000|3000</t>
    <phoneticPr fontId="2" type="noConversion"/>
  </si>
  <si>
    <t>20290|20291</t>
    <phoneticPr fontId="2" type="noConversion"/>
  </si>
  <si>
    <t>百鬼</t>
  </si>
  <si>
    <t>【判官】发射咒令数量翻倍，伤害最终{0}。</t>
    <phoneticPr fontId="2" type="noConversion"/>
  </si>
  <si>
    <t>100|200|350|500</t>
    <phoneticPr fontId="2" type="noConversion"/>
  </si>
  <si>
    <t>20520|20521</t>
  </si>
  <si>
    <t>每次释放【普攻技能】使攻击速度最终{0}，持续{1}秒，最多叠加{2}层。</t>
    <phoneticPr fontId="2" type="noConversion"/>
  </si>
  <si>
    <t>40|70|100|130;10000;20</t>
    <phoneticPr fontId="2" type="noConversion"/>
  </si>
  <si>
    <t>2|11|1</t>
    <phoneticPr fontId="2" type="noConversion"/>
  </si>
  <si>
    <t>洪流</t>
  </si>
  <si>
    <t>所有【能量技能】伤害最终{0}。</t>
    <phoneticPr fontId="2" type="noConversion"/>
  </si>
  <si>
    <t>2|1000</t>
  </si>
  <si>
    <t>霹雳</t>
  </si>
  <si>
    <t>所有【引雷】伤害最终{0}。</t>
  </si>
  <si>
    <t>炎阳</t>
  </si>
  <si>
    <t>所有【离火】伤害最终{0}。</t>
  </si>
  <si>
    <t>玄兵</t>
  </si>
  <si>
    <t>所有【撒豆成兵】伤害最终{0}。</t>
  </si>
  <si>
    <t>连锁</t>
  </si>
  <si>
    <t>【雷符】连锁数量增加{0}；伤害最终{1}</t>
  </si>
  <si>
    <t>5;500|1000|1500|2000</t>
    <phoneticPr fontId="2" type="noConversion"/>
  </si>
  <si>
    <t>20530|20531</t>
  </si>
  <si>
    <t>集中</t>
  </si>
  <si>
    <t>【阵符】若只以1名敌人为目标时，伤害最终{1}。</t>
    <phoneticPr fontId="2" type="noConversion"/>
  </si>
  <si>
    <t>1;1250|2000|2750|3500</t>
    <phoneticPr fontId="2" type="noConversion"/>
  </si>
  <si>
    <t>炎爆</t>
  </si>
  <si>
    <t>【火符】爆炸有{0}概率额外造成{1}倍伤害。</t>
    <phoneticPr fontId="2" type="noConversion"/>
  </si>
  <si>
    <t>250;3000|5000|7000|9000</t>
    <phoneticPr fontId="2" type="noConversion"/>
  </si>
  <si>
    <t>2|11</t>
    <phoneticPr fontId="2" type="noConversion"/>
  </si>
  <si>
    <t>回春</t>
  </si>
  <si>
    <t>每秒恢复{0}生命值。</t>
    <phoneticPr fontId="2" type="noConversion"/>
  </si>
  <si>
    <t>25|50|75|100</t>
    <phoneticPr fontId="2" type="noConversion"/>
  </si>
  <si>
    <t>3|1000</t>
  </si>
  <si>
    <t>龟息</t>
  </si>
  <si>
    <t>受到致命伤害时，进入持续{0}秒的无敌状态并恢复{1}生命值，每{2}秒触发一次。</t>
    <phoneticPr fontId="2" type="noConversion"/>
  </si>
  <si>
    <t>3000;450|600|750|900;30000</t>
    <phoneticPr fontId="2" type="noConversion"/>
  </si>
  <si>
    <t>11|2|11</t>
    <phoneticPr fontId="2" type="noConversion"/>
  </si>
  <si>
    <t>凌波</t>
  </si>
  <si>
    <t>被击中时，有{0}概率使移动速度{1},持续{2}秒，最多叠加{3}层。</t>
    <phoneticPr fontId="2" type="noConversion"/>
  </si>
  <si>
    <t>250;50|100|150|200;5000;5</t>
    <phoneticPr fontId="2" type="noConversion"/>
  </si>
  <si>
    <t>2|2|11|1</t>
    <phoneticPr fontId="2" type="noConversion"/>
  </si>
  <si>
    <t>两仪</t>
  </si>
  <si>
    <t>生命大于50%时，伤害最终{0}；生命小于50%时，承受伤害最终{1}。</t>
    <phoneticPr fontId="2" type="noConversion"/>
  </si>
  <si>
    <t>500|1000|1500|2000;-50|-100|-200|-300</t>
    <phoneticPr fontId="2" type="noConversion"/>
  </si>
  <si>
    <t>20220|20221</t>
    <phoneticPr fontId="2" type="noConversion"/>
  </si>
  <si>
    <t>狂热</t>
  </si>
  <si>
    <t>拾取生命球后伤害最终{0}，持续{1}秒，最多{2}层。</t>
    <phoneticPr fontId="2" type="noConversion"/>
  </si>
  <si>
    <t>160|280|400|520;10000;5</t>
    <phoneticPr fontId="2" type="noConversion"/>
  </si>
  <si>
    <t>圣意</t>
  </si>
  <si>
    <t>【入圣】的技能效果{0}。</t>
    <phoneticPr fontId="2" type="noConversion"/>
  </si>
  <si>
    <t>250|500|750|1000</t>
    <phoneticPr fontId="2" type="noConversion"/>
  </si>
  <si>
    <t>4|1000</t>
  </si>
  <si>
    <t>圣裁</t>
  </si>
  <si>
    <t>【入圣】期间，能量技能伤害最终{0}。</t>
    <phoneticPr fontId="2" type="noConversion"/>
  </si>
  <si>
    <t>气盛</t>
  </si>
  <si>
    <t>生命高于50%时，伤害最终{0}。</t>
    <phoneticPr fontId="2" type="noConversion"/>
  </si>
  <si>
    <t>800|1400|2000|2600</t>
    <phoneticPr fontId="2" type="noConversion"/>
  </si>
  <si>
    <t>满盈</t>
  </si>
  <si>
    <t>能量高于50%时，伤害最终{0}。</t>
    <phoneticPr fontId="2" type="noConversion"/>
  </si>
  <si>
    <t>神佑</t>
  </si>
  <si>
    <t>击杀敌人有{0}概率获得随机祭坛效果，持续{1}秒。</t>
    <phoneticPr fontId="2" type="noConversion"/>
  </si>
  <si>
    <t>50|100|150|200;5000</t>
    <phoneticPr fontId="2" type="noConversion"/>
  </si>
  <si>
    <t>斩将</t>
  </si>
  <si>
    <t>对首领伤害{0}，对非首领伤害{1}</t>
    <phoneticPr fontId="2" type="noConversion"/>
  </si>
  <si>
    <t>1250|2000|2750|3500;-500|-500|-500|-500</t>
    <phoneticPr fontId="2" type="noConversion"/>
  </si>
  <si>
    <t>-1|-1</t>
  </si>
  <si>
    <t>5|1000</t>
  </si>
  <si>
    <t>破军</t>
  </si>
  <si>
    <t>对非首领伤害{0}，对首领伤害{1}</t>
  </si>
  <si>
    <t>550|1200|1850|2500;-500|-500|-500|-500</t>
    <phoneticPr fontId="2" type="noConversion"/>
  </si>
  <si>
    <t>舍身</t>
  </si>
  <si>
    <t>伤害{0}，承受伤害{1}</t>
  </si>
  <si>
    <t>550|1200|1850|2500;500|500|500|500</t>
    <phoneticPr fontId="2" type="noConversion"/>
  </si>
  <si>
    <t>铁壁</t>
  </si>
  <si>
    <t>承受伤害{0}，伤害{1}</t>
  </si>
  <si>
    <t>-250|-300|-350|-400;-300|-300|-300|-300</t>
    <phoneticPr fontId="2" type="noConversion"/>
  </si>
  <si>
    <t>死斗</t>
  </si>
  <si>
    <t>你每损失{0}生命值，伤害最终{1}，伤害减免最终{2}。</t>
    <phoneticPr fontId="2" type="noConversion"/>
  </si>
  <si>
    <t>100;80|140|200|260;5|10|15|20</t>
    <phoneticPr fontId="2" type="noConversion"/>
  </si>
  <si>
    <t>2|2|2</t>
    <phoneticPr fontId="2" type="noConversion"/>
  </si>
  <si>
    <t>0|1|1</t>
    <phoneticPr fontId="2" type="noConversion"/>
  </si>
  <si>
    <t>20140|20141</t>
    <phoneticPr fontId="2" type="noConversion"/>
  </si>
  <si>
    <t>追魂</t>
  </si>
  <si>
    <t>击杀敌人有{0}概率获得{1}移动速度，持续{2}秒，最多叠加{3}层</t>
    <phoneticPr fontId="2" type="noConversion"/>
  </si>
  <si>
    <t>150;25|50|75|100;60000;10</t>
    <phoneticPr fontId="2" type="noConversion"/>
  </si>
  <si>
    <t>6|1000</t>
  </si>
  <si>
    <t>踏风</t>
  </si>
  <si>
    <t>移动速度{0}</t>
  </si>
  <si>
    <t>150|300|450|600</t>
    <phoneticPr fontId="2" type="noConversion"/>
  </si>
  <si>
    <t>行气</t>
  </si>
  <si>
    <t>每移动{0}米，恢复{1}点能量。</t>
    <phoneticPr fontId="2" type="noConversion"/>
  </si>
  <si>
    <t>10;3|6|9|12</t>
    <phoneticPr fontId="2" type="noConversion"/>
  </si>
  <si>
    <t>15|1</t>
    <phoneticPr fontId="2" type="noConversion"/>
  </si>
  <si>
    <t>惊鸿</t>
  </si>
  <si>
    <t>每损失{0}生命值，移动速度{1}</t>
    <phoneticPr fontId="2" type="noConversion"/>
  </si>
  <si>
    <t>100;25|50|75|100</t>
    <phoneticPr fontId="2" type="noConversion"/>
  </si>
  <si>
    <t>福泽</t>
  </si>
  <si>
    <t>每移动{0}米，掉落{1}个生命球。</t>
    <phoneticPr fontId="2" type="noConversion"/>
  </si>
  <si>
    <t>70|60|50|40;1</t>
    <phoneticPr fontId="2" type="noConversion"/>
  </si>
  <si>
    <t>聚神</t>
  </si>
  <si>
    <t>伤害减免{0}，当你的{1}米内有敌人时，每秒回复{2}点能量。</t>
    <phoneticPr fontId="2" type="noConversion"/>
  </si>
  <si>
    <t>200;3;2|5|10|15</t>
    <phoneticPr fontId="2" type="noConversion"/>
  </si>
  <si>
    <t>2|1|1</t>
    <phoneticPr fontId="2" type="noConversion"/>
  </si>
  <si>
    <t>20090|20091</t>
    <phoneticPr fontId="2" type="noConversion"/>
  </si>
  <si>
    <t>7|1000</t>
  </si>
  <si>
    <t>莽夫</t>
  </si>
  <si>
    <t>【普攻技能】对生命值低于{0}的敌人造成的伤害最终{1}。</t>
    <phoneticPr fontId="2" type="noConversion"/>
  </si>
  <si>
    <t>700;700|1400|2100|2800</t>
    <phoneticPr fontId="2" type="noConversion"/>
  </si>
  <si>
    <t>夺元</t>
  </si>
  <si>
    <t>当你击杀敌人时，有{0}概率掉落生命球。</t>
    <phoneticPr fontId="2" type="noConversion"/>
  </si>
  <si>
    <t>100|150|200|300</t>
    <phoneticPr fontId="2" type="noConversion"/>
  </si>
  <si>
    <t>贯通</t>
  </si>
  <si>
    <t>每使用{0}次能量技能，获得{1}最终伤害加成，持续{2}秒。</t>
    <phoneticPr fontId="2" type="noConversion"/>
  </si>
  <si>
    <t>3;800|1400|2000|2600;10000</t>
    <phoneticPr fontId="2" type="noConversion"/>
  </si>
  <si>
    <t>1|2|11</t>
    <phoneticPr fontId="2" type="noConversion"/>
  </si>
  <si>
    <t>琳琅</t>
  </si>
  <si>
    <t>每个紫色词缀使伤害最终{0}；每个金色词缀使伤害最终{1}；每个红色词缀使伤害最终{2}</t>
    <phoneticPr fontId="2" type="noConversion"/>
  </si>
  <si>
    <t>45|60|75|90;60|80|100|120;75|100|125|150</t>
    <phoneticPr fontId="2" type="noConversion"/>
  </si>
  <si>
    <t>寒冰</t>
  </si>
  <si>
    <t>8|1000</t>
  </si>
  <si>
    <t>惊雷</t>
  </si>
  <si>
    <t>烈焰</t>
  </si>
  <si>
    <t>淬毒</t>
  </si>
  <si>
    <t>巨力</t>
  </si>
  <si>
    <t>蓄雷</t>
  </si>
  <si>
    <t>【能量技能】每次伤害提升{0}暴击概率直到触发暴击。</t>
    <phoneticPr fontId="2" type="noConversion"/>
  </si>
  <si>
    <t>25|50|100|150</t>
    <phoneticPr fontId="2" type="noConversion"/>
  </si>
  <si>
    <t>9|1000</t>
  </si>
  <si>
    <t>鸿运</t>
  </si>
  <si>
    <t>暴击时，有{0}概率额外造成{1}倍伤害，对首领时概率提升至{2}。</t>
    <phoneticPr fontId="2" type="noConversion"/>
  </si>
  <si>
    <t>500;2|3|4|5;750</t>
    <phoneticPr fontId="2" type="noConversion"/>
  </si>
  <si>
    <t>2|1|2</t>
    <phoneticPr fontId="2" type="noConversion"/>
  </si>
  <si>
    <t>蓄能</t>
  </si>
  <si>
    <t>能量技能每释放{0}次，第{1}次必定暴击</t>
    <phoneticPr fontId="2" type="noConversion"/>
  </si>
  <si>
    <t>4|3|2|1;5|4|3|2</t>
    <phoneticPr fontId="2" type="noConversion"/>
  </si>
  <si>
    <t>气定</t>
  </si>
  <si>
    <t>每{0}未损失的生命值，使冷却速度最终{1}。</t>
    <phoneticPr fontId="2" type="noConversion"/>
  </si>
  <si>
    <t>100;80|140|200|260</t>
    <phoneticPr fontId="2" type="noConversion"/>
  </si>
  <si>
    <t>摧枯</t>
  </si>
  <si>
    <t>对异常状态下的敌人造成的伤害最终{0}</t>
    <phoneticPr fontId="2" type="noConversion"/>
  </si>
  <si>
    <t>统御</t>
  </si>
  <si>
    <t>激活任一套装的四件套时，伤害最终{2}</t>
    <phoneticPr fontId="2" type="noConversion"/>
  </si>
  <si>
    <t>4;3018;2000|2600</t>
    <phoneticPr fontId="2" type="noConversion"/>
  </si>
  <si>
    <t>0|0|2</t>
    <phoneticPr fontId="2" type="noConversion"/>
  </si>
  <si>
    <t>0|0|1</t>
    <phoneticPr fontId="2" type="noConversion"/>
  </si>
  <si>
    <t>10|1000</t>
  </si>
  <si>
    <t>圆满</t>
  </si>
  <si>
    <t>激活任一套装的五件套时，伤害最终{2}</t>
    <phoneticPr fontId="2" type="noConversion"/>
  </si>
  <si>
    <t>5;3018;2750|3500</t>
    <phoneticPr fontId="2" type="noConversion"/>
  </si>
  <si>
    <t>幻相</t>
  </si>
  <si>
    <t>四相变持续时间内，元素伤害最终{0}</t>
    <phoneticPr fontId="2" type="noConversion"/>
  </si>
  <si>
    <t>极速</t>
  </si>
  <si>
    <t>聚炁持续时间内，攻击速度最终{0}</t>
    <phoneticPr fontId="2" type="noConversion"/>
  </si>
  <si>
    <t>轮转</t>
  </si>
  <si>
    <t>周天运转持续时间内，冷却速度最终{0}</t>
    <phoneticPr fontId="2" type="noConversion"/>
  </si>
  <si>
    <t>奔雷</t>
  </si>
  <si>
    <t>雷符套装</t>
  </si>
  <si>
    <t>2|4|5;500000|500001|500002</t>
    <phoneticPr fontId="2" type="noConversion"/>
  </si>
  <si>
    <t>3|1000;4|1000;5|1000;6|1000;7|1000</t>
  </si>
  <si>
    <t>符网</t>
  </si>
  <si>
    <t>阵符套装</t>
  </si>
  <si>
    <t>2|4|5;500100|500101|500102</t>
    <phoneticPr fontId="2" type="noConversion"/>
  </si>
  <si>
    <t>火海</t>
  </si>
  <si>
    <t>火符套装</t>
  </si>
  <si>
    <t>2|4|5;500200|500201|500202</t>
    <phoneticPr fontId="2" type="noConversion"/>
  </si>
  <si>
    <t>天威</t>
  </si>
  <si>
    <t>雷罚套装</t>
  </si>
  <si>
    <t>2|4|5;500300|500301|500302</t>
    <phoneticPr fontId="2" type="noConversion"/>
  </si>
  <si>
    <t>重峦</t>
  </si>
  <si>
    <t>搬山套装</t>
  </si>
  <si>
    <t>2|4|5;500400|500401|500402</t>
    <phoneticPr fontId="2" type="noConversion"/>
  </si>
  <si>
    <t>余烬</t>
  </si>
  <si>
    <t>焰回套装</t>
  </si>
  <si>
    <t>2|4|5;500500|500501|500502</t>
    <phoneticPr fontId="2" type="noConversion"/>
  </si>
  <si>
    <t>凝霜</t>
  </si>
  <si>
    <t>霜华套装</t>
  </si>
  <si>
    <t>2|4|5;500600|500601|500602</t>
    <phoneticPr fontId="2" type="noConversion"/>
  </si>
  <si>
    <t>60024|60026</t>
    <phoneticPr fontId="2" type="noConversion"/>
  </si>
  <si>
    <t>列阵</t>
  </si>
  <si>
    <t>点兵点将套装</t>
  </si>
  <si>
    <t>2|4|5;500700|500701|500702</t>
    <phoneticPr fontId="2" type="noConversion"/>
  </si>
  <si>
    <t>夺魂</t>
  </si>
  <si>
    <t>判官套装</t>
  </si>
  <si>
    <t>2|4|5;500800|500801|500802</t>
    <phoneticPr fontId="2" type="noConversion"/>
  </si>
  <si>
    <t>【雷符】伤害最终{0}、攻速最终{1}。</t>
  </si>
  <si>
    <t>2500;500</t>
    <phoneticPr fontId="2" type="noConversion"/>
  </si>
  <si>
    <t>【雷符】伤害最终{0}，连锁次数增加{1}。</t>
  </si>
  <si>
    <t>70000;5</t>
    <phoneticPr fontId="2" type="noConversion"/>
  </si>
  <si>
    <t>20540|20541</t>
  </si>
  <si>
    <t>伤害减免{0}</t>
  </si>
  <si>
    <t>【阵符】伤害最终{0}。</t>
  </si>
  <si>
    <t>【阵符】伤害最终{0}，锁定目标增加{1}个。</t>
  </si>
  <si>
    <t>1|0</t>
    <phoneticPr fontId="2" type="noConversion"/>
  </si>
  <si>
    <t>20550|20551</t>
  </si>
  <si>
    <t>【火符】伤害最终{0}、爆炸范围最终{1}。</t>
  </si>
  <si>
    <t>3500;300</t>
    <phoneticPr fontId="2" type="noConversion"/>
  </si>
  <si>
    <t>20570|20571</t>
  </si>
  <si>
    <t>【火符】伤害最终{0}，造成的暴击伤害最终{1}。</t>
  </si>
  <si>
    <t>5000;12500</t>
    <phoneticPr fontId="2" type="noConversion"/>
  </si>
  <si>
    <t>【雷罚】伤害最终{0}。</t>
  </si>
  <si>
    <t>【雷罚】伤害最终{0}，【诛邪】的伤害增益额外{1}。</t>
  </si>
  <si>
    <t>36000;400</t>
    <phoneticPr fontId="2" type="noConversion"/>
  </si>
  <si>
    <t>60011|60013</t>
  </si>
  <si>
    <t>20580;20581</t>
  </si>
  <si>
    <t>【搬山】伤害最终{0}，范围最终{1}。</t>
  </si>
  <si>
    <t>20370|20371</t>
    <phoneticPr fontId="2" type="noConversion"/>
  </si>
  <si>
    <t>【搬山】伤害最终{0}，落下巨大巨石时有{1}概率额外落下一个（可连续触发）。</t>
  </si>
  <si>
    <t>70000;200</t>
    <phoneticPr fontId="2" type="noConversion"/>
  </si>
  <si>
    <t>20610|20611</t>
  </si>
  <si>
    <t>【焰回】伤害最终{0}，冷却速度最终{1}。</t>
  </si>
  <si>
    <t>2500;400</t>
    <phoneticPr fontId="2" type="noConversion"/>
  </si>
  <si>
    <t>【焰回】伤害最终{0}，使【焚心】的伤害加成效果翻倍</t>
  </si>
  <si>
    <t>20390|20391</t>
  </si>
  <si>
    <t>【霜华】伤害最终{0}，对冰缓状态下的敌人伤害最终{1}。</t>
  </si>
  <si>
    <t>900;1800</t>
    <phoneticPr fontId="2" type="noConversion"/>
  </si>
  <si>
    <t>20400|20401</t>
    <phoneticPr fontId="2" type="noConversion"/>
  </si>
  <si>
    <t>【霜华】伤害最终{0}，【破镜】爆炸伤害最终{1}。</t>
  </si>
  <si>
    <t>70000;85000</t>
  </si>
  <si>
    <t>【点兵点将】伤害最终{0}，召唤的小鬼数量增加{1}个。</t>
    <phoneticPr fontId="2" type="noConversion"/>
  </si>
  <si>
    <t>2500;3</t>
    <phoneticPr fontId="2" type="noConversion"/>
  </si>
  <si>
    <t>20560|20561</t>
  </si>
  <si>
    <t>【点兵点将】伤害最终{0}，对首领伤害最终{1}。</t>
  </si>
  <si>
    <t>50000;800</t>
    <phoneticPr fontId="2" type="noConversion"/>
  </si>
  <si>
    <t>【判官】伤害最终{0}，持续时间最终{1}。</t>
  </si>
  <si>
    <t>【判官】伤害最终{0}，且带有斩杀效果。</t>
  </si>
  <si>
    <t>20430|20431</t>
    <phoneticPr fontId="2" type="noConversion"/>
  </si>
  <si>
    <t>坚韧</t>
    <phoneticPr fontId="2" type="noConversion"/>
  </si>
  <si>
    <t>极速</t>
    <phoneticPr fontId="2" type="noConversion"/>
  </si>
  <si>
    <t>腐液</t>
  </si>
  <si>
    <t>焰火</t>
  </si>
  <si>
    <t>流沙</t>
  </si>
  <si>
    <t>玄冰</t>
  </si>
  <si>
    <t>冥火</t>
    <phoneticPr fontId="2" type="noConversion"/>
  </si>
  <si>
    <t>业火</t>
    <phoneticPr fontId="2" type="noConversion"/>
  </si>
  <si>
    <t>攻击{0}</t>
    <phoneticPr fontId="2" type="noConversion"/>
  </si>
  <si>
    <t>生命{0}</t>
    <phoneticPr fontId="2" type="noConversion"/>
  </si>
  <si>
    <t>物理伤害{0}</t>
  </si>
  <si>
    <t>50|100|150</t>
  </si>
  <si>
    <t>火焰伤害{0}</t>
  </si>
  <si>
    <t>冰霜伤害{0}</t>
  </si>
  <si>
    <t>闪电伤害{0}</t>
  </si>
  <si>
    <t>毒素伤害{0}</t>
  </si>
  <si>
    <t>攻击速度{0}</t>
  </si>
  <si>
    <t>200|400|600</t>
  </si>
  <si>
    <t>伤害加成{0}</t>
  </si>
  <si>
    <t>240|480|720</t>
  </si>
  <si>
    <t>冷却速度{0}</t>
  </si>
  <si>
    <t>updateDesc=string</t>
    <phoneticPr fontId="2" type="noConversion"/>
  </si>
  <si>
    <t>descParam=string[]</t>
    <phoneticPr fontId="2" type="noConversion"/>
  </si>
  <si>
    <t>effectParam=curveType[]</t>
  </si>
  <si>
    <t>levelLimit=int</t>
  </si>
  <si>
    <t>showType=int</t>
    <phoneticPr fontId="2" type="noConversion"/>
  </si>
  <si>
    <t>preSkill=int</t>
  </si>
  <si>
    <t>serverEffect=int</t>
  </si>
  <si>
    <t>calcAttackValue=int[]</t>
  </si>
  <si>
    <t>manaConsume=int</t>
    <phoneticPr fontId="2" type="noConversion"/>
  </si>
  <si>
    <t>warnparams=int[]</t>
  </si>
  <si>
    <t>warnMagnify=int</t>
    <phoneticPr fontId="2" type="noConversion"/>
  </si>
  <si>
    <t>buffList=int[]</t>
    <phoneticPr fontId="2" type="noConversion"/>
  </si>
  <si>
    <t>slipUse=int</t>
  </si>
  <si>
    <t>condition=int[]</t>
  </si>
  <si>
    <t>resetCD=int</t>
  </si>
  <si>
    <t>castTime=int</t>
    <phoneticPr fontId="2" type="noConversion"/>
  </si>
  <si>
    <t>duration=int</t>
    <phoneticPr fontId="2" type="noConversion"/>
  </si>
  <si>
    <t>recoveryTime=int</t>
    <phoneticPr fontId="2" type="noConversion"/>
  </si>
  <si>
    <t>coolDown=int</t>
    <phoneticPr fontId="2" type="noConversion"/>
  </si>
  <si>
    <t>coolDownTiming=int</t>
    <phoneticPr fontId="2" type="noConversion"/>
  </si>
  <si>
    <t>state=int[]</t>
    <phoneticPr fontId="2" type="noConversion"/>
  </si>
  <si>
    <t>effectState=int[][]</t>
    <phoneticPr fontId="2" type="noConversion"/>
  </si>
  <si>
    <t>技能id</t>
  </si>
  <si>
    <t>技能图标</t>
    <phoneticPr fontId="2" type="noConversion"/>
  </si>
  <si>
    <t>language_技能名称</t>
  </si>
  <si>
    <t>language_技能描述</t>
  </si>
  <si>
    <t>language_升级描述</t>
    <phoneticPr fontId="2" type="noConversion"/>
  </si>
  <si>
    <t>技能描述参数</t>
  </si>
  <si>
    <t>技能效果参数</t>
    <phoneticPr fontId="2" type="noConversion"/>
  </si>
  <si>
    <t>技能等级上限</t>
    <phoneticPr fontId="2" type="noConversion"/>
  </si>
  <si>
    <t>技能类型</t>
    <phoneticPr fontId="2" type="noConversion"/>
  </si>
  <si>
    <t>所属板块</t>
    <phoneticPr fontId="2" type="noConversion"/>
  </si>
  <si>
    <t>前置技能ID</t>
    <phoneticPr fontId="2" type="noConversion"/>
  </si>
  <si>
    <t>服务端效果</t>
    <phoneticPr fontId="2" type="noConversion"/>
  </si>
  <si>
    <t>战力计算值</t>
  </si>
  <si>
    <t>释放消耗</t>
    <phoneticPr fontId="2" type="noConversion"/>
  </si>
  <si>
    <t>攻击范围</t>
  </si>
  <si>
    <t>预警范围参数</t>
  </si>
  <si>
    <t>预警范围放大</t>
    <phoneticPr fontId="2" type="noConversion"/>
  </si>
  <si>
    <t>技能参数</t>
  </si>
  <si>
    <t>buff列表</t>
    <phoneticPr fontId="2" type="noConversion"/>
  </si>
  <si>
    <t>技能是否脱手使用</t>
  </si>
  <si>
    <t>触发条件</t>
    <phoneticPr fontId="2" type="noConversion"/>
  </si>
  <si>
    <t>前置CD时间</t>
  </si>
  <si>
    <t>施放时间</t>
    <phoneticPr fontId="2" type="noConversion"/>
  </si>
  <si>
    <t>后摇时间</t>
    <phoneticPr fontId="2" type="noConversion"/>
  </si>
  <si>
    <t>冷却时间</t>
    <phoneticPr fontId="2" type="noConversion"/>
  </si>
  <si>
    <t>冷却时机</t>
    <phoneticPr fontId="2" type="noConversion"/>
  </si>
  <si>
    <t>表现状态参数</t>
    <phoneticPr fontId="2" type="noConversion"/>
  </si>
  <si>
    <t>效果状态参数</t>
    <phoneticPr fontId="2" type="noConversion"/>
  </si>
  <si>
    <t>特殊技能灵丹妙药</t>
  </si>
  <si>
    <t>使用后，恢复{0}生命值。</t>
  </si>
  <si>
    <t>1|600</t>
  </si>
  <si>
    <t>符法</t>
  </si>
  <si>
    <t>掷出一枚符咒，对命中的敌人造成{0}攻击的物理伤害</t>
  </si>
  <si>
    <t>{2;{1000}}</t>
    <phoneticPr fontId="2" type="noConversion"/>
  </si>
  <si>
    <t>20001|1000</t>
  </si>
  <si>
    <t>掷出一枚符咒，对命中的敌人造成{0}攻击的物理伤害，恢复{1}点能量。</t>
    <phoneticPr fontId="2" type="noConversion"/>
  </si>
  <si>
    <t>{0}%|10</t>
    <phoneticPr fontId="2" type="noConversion"/>
  </si>
  <si>
    <t>20001|99990|1|1|0|0</t>
  </si>
  <si>
    <t>引雷</t>
  </si>
  <si>
    <t>掐诀念咒，接引九天玄雷，在{0}名敌人头顶召唤天雷劈下，对小范围内的敌人造成{1}攻击的闪电伤害。</t>
    <phoneticPr fontId="2" type="noConversion"/>
  </si>
  <si>
    <t>造成{1}攻击的闪电伤害。</t>
    <phoneticPr fontId="2" type="noConversion"/>
  </si>
  <si>
    <t>1|{0}%</t>
    <phoneticPr fontId="2" type="noConversion"/>
  </si>
  <si>
    <t>{2;{3500;4300;5200;6100;7000}}</t>
    <phoneticPr fontId="2" type="noConversion"/>
  </si>
  <si>
    <t>200010|200011|1|0|0|0|0</t>
  </si>
  <si>
    <t>离火</t>
  </si>
  <si>
    <t>祭出葫芦释放离火向外扩散，对接触的敌人造成{0}攻击的火焰伤害。</t>
    <phoneticPr fontId="2" type="noConversion"/>
  </si>
  <si>
    <t>造成{0}攻击的火焰伤害。</t>
    <phoneticPr fontId="2" type="noConversion"/>
  </si>
  <si>
    <t>{0}%</t>
  </si>
  <si>
    <t>{2;{3000;3750;4500;5250;6000}}</t>
    <phoneticPr fontId="2" type="noConversion"/>
  </si>
  <si>
    <t>0|99990|1|2|60|2|0</t>
  </si>
  <si>
    <t>撒豆成兵</t>
  </si>
  <si>
    <t>撒下豆子，在周围随机位置召唤{0}个小鬼，小鬼冲向最近的敌人爆炸对范围内的敌人造成{1}攻击的闪电伤害。</t>
  </si>
  <si>
    <t>3|{0}%</t>
  </si>
  <si>
    <t>{2;{1000;1250;1500;1750;2000}}</t>
    <phoneticPr fontId="2" type="noConversion"/>
  </si>
  <si>
    <t>0|3|200030|4|0|5000|500</t>
  </si>
  <si>
    <t>镇魂</t>
  </si>
  <si>
    <t>施展镇魂咒法，以自身为中心展开无形气场，使周围的敌人气机凝滞，攻击速度、移动速度{0}，持续{1}秒。</t>
  </si>
  <si>
    <t>攻击速度、移动速度{0}。</t>
  </si>
  <si>
    <t>{*0}%|12</t>
    <phoneticPr fontId="2" type="noConversion"/>
  </si>
  <si>
    <t>{2;{-200;-300;-400}}</t>
  </si>
  <si>
    <t>九龙神火罩</t>
  </si>
  <si>
    <t>祭出法宝九龙神火罩笼罩全身，真龙盘绕，获得{0}伤害减免，持续{1}秒。</t>
    <phoneticPr fontId="2" type="noConversion"/>
  </si>
  <si>
    <t>获得{0}伤害减免。</t>
    <phoneticPr fontId="2" type="noConversion"/>
  </si>
  <si>
    <t>{0}%|10</t>
  </si>
  <si>
    <t>{2;{300;350;400}}</t>
    <phoneticPr fontId="2" type="noConversion"/>
  </si>
  <si>
    <t>入圣</t>
  </si>
  <si>
    <t>瞬间进入爆发状态，获得{0}伤害加成，持续{1}秒。</t>
  </si>
  <si>
    <t>{0}%|20</t>
  </si>
  <si>
    <t>{2;{300}}</t>
    <phoneticPr fontId="2" type="noConversion"/>
  </si>
  <si>
    <t>借法乾坤</t>
  </si>
  <si>
    <t>攻击最终{0}。</t>
    <phoneticPr fontId="2" type="noConversion"/>
  </si>
  <si>
    <t>{*0}%</t>
    <phoneticPr fontId="2" type="noConversion"/>
  </si>
  <si>
    <t>{2;{40;80;120;160;200}}</t>
    <phoneticPr fontId="2" type="noConversion"/>
  </si>
  <si>
    <t>天师道骨</t>
  </si>
  <si>
    <t>生命最终{0}。</t>
    <phoneticPr fontId="2" type="noConversion"/>
  </si>
  <si>
    <t>伏魔心经</t>
  </si>
  <si>
    <t>伤害加成{0}。</t>
  </si>
  <si>
    <t>五行御体</t>
  </si>
  <si>
    <t>伤害减免{0}。</t>
  </si>
  <si>
    <t>{2;{20;40;60;80;100}}</t>
    <phoneticPr fontId="2" type="noConversion"/>
  </si>
  <si>
    <t>法门精通</t>
  </si>
  <si>
    <t>能量技能冷却速度最终{0}。</t>
    <phoneticPr fontId="2" type="noConversion"/>
  </si>
  <si>
    <t>冷却速度最终{0}。</t>
    <phoneticPr fontId="2" type="noConversion"/>
  </si>
  <si>
    <t>{2;{60;120;180}}</t>
    <phoneticPr fontId="2" type="noConversion"/>
  </si>
  <si>
    <t>乘胜追击</t>
  </si>
  <si>
    <t>对存在异常状态的敌人的伤害最终{0}。</t>
    <phoneticPr fontId="2" type="noConversion"/>
  </si>
  <si>
    <t>伤害最终{0}。</t>
    <phoneticPr fontId="2" type="noConversion"/>
  </si>
  <si>
    <t>{2;{100;150;200;250;300}}</t>
    <phoneticPr fontId="2" type="noConversion"/>
  </si>
  <si>
    <t>道气长存</t>
  </si>
  <si>
    <t>伤害最终{0}，能量消耗增加{1}。</t>
    <phoneticPr fontId="2" type="noConversion"/>
  </si>
  <si>
    <t>{*0}%|30%</t>
    <phoneticPr fontId="2" type="noConversion"/>
  </si>
  <si>
    <t>500070|500071</t>
  </si>
  <si>
    <t>避凶趋吉</t>
  </si>
  <si>
    <t>受到存在异常状态的敌人的伤害最终{0}。</t>
    <phoneticPr fontId="2" type="noConversion"/>
  </si>
  <si>
    <t>{2;{-100;-150;-200;-250;-300}}</t>
    <phoneticPr fontId="2" type="noConversion"/>
  </si>
  <si>
    <t>金光护体</t>
  </si>
  <si>
    <t>受到首领的伤害最终{0}。</t>
    <phoneticPr fontId="2" type="noConversion"/>
  </si>
  <si>
    <t>法眼如炬</t>
  </si>
  <si>
    <t>暴击率{0}。</t>
    <phoneticPr fontId="2" type="noConversion"/>
  </si>
  <si>
    <t>{2;{50;75;100;125;150}}</t>
    <phoneticPr fontId="2" type="noConversion"/>
  </si>
  <si>
    <t>天演神算</t>
  </si>
  <si>
    <t>暴击时，能量技能冷却速度最终{0}，伤害最终{1}，持续{2}秒。</t>
    <phoneticPr fontId="2" type="noConversion"/>
  </si>
  <si>
    <t>伤害最终{1}。</t>
    <phoneticPr fontId="2" type="noConversion"/>
  </si>
  <si>
    <t>+20%|{*0}%|5</t>
    <phoneticPr fontId="2" type="noConversion"/>
  </si>
  <si>
    <t>涅槃</t>
  </si>
  <si>
    <t>受到致命伤害时，进入持续{0}秒的无敌状态并恢复{1}点能量，每{2}秒触发一次。</t>
    <phoneticPr fontId="2" type="noConversion"/>
  </si>
  <si>
    <t>恢复{1}点能量。</t>
    <phoneticPr fontId="2" type="noConversion"/>
  </si>
  <si>
    <t>3|{0}|30</t>
    <phoneticPr fontId="2" type="noConversion"/>
  </si>
  <si>
    <t>{2;{30;45;60}}</t>
    <phoneticPr fontId="2" type="noConversion"/>
  </si>
  <si>
    <t>回生</t>
  </si>
  <si>
    <t>触发无敌状态时，额外恢复{0}生命值。</t>
    <phoneticPr fontId="2" type="noConversion"/>
  </si>
  <si>
    <t>额外恢复{0}生命值。</t>
    <phoneticPr fontId="2" type="noConversion"/>
  </si>
  <si>
    <t>{2;{300;450;600}}</t>
    <phoneticPr fontId="2" type="noConversion"/>
  </si>
  <si>
    <t>生生不息</t>
  </si>
  <si>
    <t>拾取生命球时，使能量技能冷却时间{0}秒。</t>
  </si>
  <si>
    <t>冷却时间{0}秒。</t>
  </si>
  <si>
    <t>{0:0.##}</t>
    <phoneticPr fontId="2" type="noConversion"/>
  </si>
  <si>
    <t>{2;{-1000;-1500;-2000}}</t>
  </si>
  <si>
    <t>雷符</t>
  </si>
  <si>
    <t>引雷入符，可在敌人中连锁{0}次，伤害转换为闪电伤害。</t>
    <phoneticPr fontId="2" type="noConversion"/>
  </si>
  <si>
    <t>连锁{0}次。</t>
    <phoneticPr fontId="2" type="noConversion"/>
  </si>
  <si>
    <t>{0}</t>
  </si>
  <si>
    <t>{2;{3;5}}</t>
    <phoneticPr fontId="2" type="noConversion"/>
  </si>
  <si>
    <t>600010|600011</t>
  </si>
  <si>
    <t>天罡</t>
  </si>
  <si>
    <t>雷符的伤害最终{0}，有{1}概率使敌人感电：受到伤害最终{2}。</t>
    <phoneticPr fontId="2" type="noConversion"/>
  </si>
  <si>
    <t>{*0}%|100%|+30%</t>
    <phoneticPr fontId="2" type="noConversion"/>
  </si>
  <si>
    <t>{2;{1000;2000;3000}}</t>
    <phoneticPr fontId="2" type="noConversion"/>
  </si>
  <si>
    <t>600020|600021</t>
  </si>
  <si>
    <t>阵符</t>
  </si>
  <si>
    <t>同时对{0}名敌人掷出符咒。</t>
    <phoneticPr fontId="2" type="noConversion"/>
  </si>
  <si>
    <t>归元</t>
  </si>
  <si>
    <t>符法额外回复{0}点能量。</t>
  </si>
  <si>
    <t>额外回复{0}点能量。</t>
    <phoneticPr fontId="2" type="noConversion"/>
  </si>
  <si>
    <t>{2;{2;4;6}}</t>
    <phoneticPr fontId="2" type="noConversion"/>
  </si>
  <si>
    <t>化煞</t>
  </si>
  <si>
    <t>符法伤害最终{0}，符法击中的敌人造成的伤害最终{1}，持续{2}秒。</t>
    <phoneticPr fontId="2" type="noConversion"/>
  </si>
  <si>
    <t>{*0}%|-30%|3</t>
    <phoneticPr fontId="2" type="noConversion"/>
  </si>
  <si>
    <t>{2;{2000;3500;5000}}</t>
    <phoneticPr fontId="2" type="noConversion"/>
  </si>
  <si>
    <t>600050|600051</t>
  </si>
  <si>
    <t>火符</t>
  </si>
  <si>
    <t>纯阳之象，触敌即爆。命中时造成小范围爆炸，伤害最终{0}并转换为火焰伤害。</t>
    <phoneticPr fontId="2" type="noConversion"/>
  </si>
  <si>
    <t>{2;{1400;1800;2200}}</t>
    <phoneticPr fontId="2" type="noConversion"/>
  </si>
  <si>
    <t>600060|600061</t>
  </si>
  <si>
    <t>烈阳</t>
  </si>
  <si>
    <t>火符命中时有{0}概率触发大范围爆炸，伤害最终{1}。</t>
    <phoneticPr fontId="2" type="noConversion"/>
  </si>
  <si>
    <t>60%|{*0}%</t>
    <phoneticPr fontId="2" type="noConversion"/>
  </si>
  <si>
    <t>{2;{1800;3200}}</t>
    <phoneticPr fontId="2" type="noConversion"/>
  </si>
  <si>
    <t>600070|600071</t>
  </si>
  <si>
    <t>雷罚</t>
  </si>
  <si>
    <t>间隔降下{0}道天雷，伤害最终{1}。</t>
    <phoneticPr fontId="2" type="noConversion"/>
  </si>
  <si>
    <t>3|{*0}%</t>
    <phoneticPr fontId="2" type="noConversion"/>
  </si>
  <si>
    <t>{2;{-150;-50;50;150}}</t>
    <phoneticPr fontId="2" type="noConversion"/>
  </si>
  <si>
    <t>600110|600111</t>
  </si>
  <si>
    <t>连殛</t>
    <phoneticPr fontId="2" type="noConversion"/>
  </si>
  <si>
    <t>天雷数量翻倍</t>
  </si>
  <si>
    <t>{2;{2;3;4}}</t>
    <phoneticPr fontId="2" type="noConversion"/>
  </si>
  <si>
    <t>诛邪</t>
  </si>
  <si>
    <t>目标每次被天雷重复击中，伤害最终{0}。</t>
    <phoneticPr fontId="2" type="noConversion"/>
  </si>
  <si>
    <t>重复击中伤害最终{0}。</t>
    <phoneticPr fontId="2" type="noConversion"/>
  </si>
  <si>
    <t>{*0}%</t>
  </si>
  <si>
    <t>{2;{100;150;200}}</t>
    <phoneticPr fontId="2" type="noConversion"/>
  </si>
  <si>
    <t>搬山</t>
  </si>
  <si>
    <t>施展搬山秘术，在敌方头上落下山石，范围增大{0}，伤害最终{1}并转换为火焰伤害。</t>
    <phoneticPr fontId="2" type="noConversion"/>
  </si>
  <si>
    <t>50%|{*0}%</t>
    <phoneticPr fontId="2" type="noConversion"/>
  </si>
  <si>
    <t>{2;{600;800;1000;1200}}</t>
    <phoneticPr fontId="2" type="noConversion"/>
  </si>
  <si>
    <t>600140|600141</t>
  </si>
  <si>
    <t>遮天</t>
  </si>
  <si>
    <t>每第{0}个将变为巨大山石：（范围增加{1}，伤害最终{2}）。</t>
    <phoneticPr fontId="2" type="noConversion"/>
  </si>
  <si>
    <t>每第{0}个将变为巨大山石。</t>
    <phoneticPr fontId="2" type="noConversion"/>
  </si>
  <si>
    <t>{0}|50%|+30%</t>
    <phoneticPr fontId="2" type="noConversion"/>
  </si>
  <si>
    <t>{2;{3;2;1}}</t>
    <phoneticPr fontId="2" type="noConversion"/>
  </si>
  <si>
    <t>崩岳</t>
  </si>
  <si>
    <t>巨大山石将额外掉落{0}个。</t>
    <phoneticPr fontId="2" type="noConversion"/>
  </si>
  <si>
    <t>{2;{1}}</t>
    <phoneticPr fontId="2" type="noConversion"/>
  </si>
  <si>
    <t>焰回</t>
  </si>
  <si>
    <t>离火范围增加{0}，到达极限距离时返回造成等额伤害。</t>
    <phoneticPr fontId="2" type="noConversion"/>
  </si>
  <si>
    <t>范围增加{0}。</t>
    <phoneticPr fontId="2" type="noConversion"/>
  </si>
  <si>
    <t>{2;{200;400}}</t>
    <phoneticPr fontId="2" type="noConversion"/>
  </si>
  <si>
    <t>600210|600211</t>
  </si>
  <si>
    <t>连华</t>
  </si>
  <si>
    <t>释放离火时将连续释放{0}次,伤害最终{1}</t>
    <phoneticPr fontId="2" type="noConversion"/>
  </si>
  <si>
    <t>连续释放{0}次。</t>
  </si>
  <si>
    <t>{0}|-40%</t>
  </si>
  <si>
    <t>600220|600221</t>
  </si>
  <si>
    <t>焚心</t>
  </si>
  <si>
    <t>每击杀{0}名敌人，使范围增加{1}，伤害最终{2}，最多叠加{3}层。</t>
    <phoneticPr fontId="2" type="noConversion"/>
  </si>
  <si>
    <t>伤害最终{2}。</t>
    <phoneticPr fontId="2" type="noConversion"/>
  </si>
  <si>
    <t>1|{0}%|{*0}%|20</t>
    <phoneticPr fontId="2" type="noConversion"/>
  </si>
  <si>
    <t>{2;{40;60;80}}</t>
    <phoneticPr fontId="2" type="noConversion"/>
  </si>
  <si>
    <t>600230|600231</t>
  </si>
  <si>
    <t>霜华</t>
  </si>
  <si>
    <t>葫芦凝结成冰，从天而降，对地面造成范围伤害，伤害最终{0}并转换为冰霜伤害。</t>
    <phoneticPr fontId="2" type="noConversion"/>
  </si>
  <si>
    <t>{2;{1500;2000;2500;3000}}</t>
    <phoneticPr fontId="2" type="noConversion"/>
  </si>
  <si>
    <t>600240|600241</t>
  </si>
  <si>
    <t>凝滞</t>
  </si>
  <si>
    <t>被霜华命中的敌人受到冰缓效果：攻击速度、移动速度最终{0}。</t>
    <phoneticPr fontId="2" type="noConversion"/>
  </si>
  <si>
    <t>攻击速度、移动速度最终{0}。</t>
    <phoneticPr fontId="2" type="noConversion"/>
  </si>
  <si>
    <t>-30%|0</t>
    <phoneticPr fontId="2" type="noConversion"/>
  </si>
  <si>
    <t>破镜</t>
  </si>
  <si>
    <t>被霜华命中的区域将留下冰霜地面，{0}秒后爆炸造成{1}攻击的冰霜伤害。</t>
    <phoneticPr fontId="2" type="noConversion"/>
  </si>
  <si>
    <t>造成{1}攻击的冰霜伤害。</t>
  </si>
  <si>
    <t>{2;{30000;45000;60000}}</t>
    <phoneticPr fontId="2" type="noConversion"/>
  </si>
  <si>
    <t>点兵点将</t>
  </si>
  <si>
    <t>召唤小鬼的数量增加{0}个。</t>
  </si>
  <si>
    <t>小鬼数量增加{0}个。</t>
    <phoneticPr fontId="2" type="noConversion"/>
  </si>
  <si>
    <t>祭炼</t>
  </si>
  <si>
    <t>小鬼的爆炸范围增大{0}，伤害最终{1}。</t>
    <phoneticPr fontId="2" type="noConversion"/>
  </si>
  <si>
    <t>30%|{*0}%</t>
    <phoneticPr fontId="2" type="noConversion"/>
  </si>
  <si>
    <t>{2;{800;1200;1600}}</t>
    <phoneticPr fontId="2" type="noConversion"/>
  </si>
  <si>
    <t>600320|600321</t>
  </si>
  <si>
    <t>阴雷缠身</t>
  </si>
  <si>
    <t>被小鬼爆炸击中的敌人有{0}概率被感电，持续{1}秒，对感电的敌人造成的伤害最终{2}。</t>
    <phoneticPr fontId="2" type="noConversion"/>
  </si>
  <si>
    <t>有{0}概率被感电。</t>
    <phoneticPr fontId="2" type="noConversion"/>
  </si>
  <si>
    <t>{0}%|5|+30%</t>
    <phoneticPr fontId="2" type="noConversion"/>
  </si>
  <si>
    <t>{2;{500;1000}}</t>
    <phoneticPr fontId="2" type="noConversion"/>
  </si>
  <si>
    <t>600330|600331</t>
  </si>
  <si>
    <t>判官</t>
  </si>
  <si>
    <t>判官降临，法相悬浮于身后每{0}秒对敌人发射咒令，伤害最终{1}并转换为毒素伤害，持续{2}秒。</t>
    <phoneticPr fontId="2" type="noConversion"/>
  </si>
  <si>
    <t>0.5|{*0}%|10</t>
    <phoneticPr fontId="2" type="noConversion"/>
  </si>
  <si>
    <t>{2;{700;1050;1400}}</t>
    <phoneticPr fontId="2" type="noConversion"/>
  </si>
  <si>
    <t>600340|600341|600342</t>
  </si>
  <si>
    <t>固魂</t>
  </si>
  <si>
    <t>签订契约使法相的存在时间增加{0}秒。</t>
    <phoneticPr fontId="2" type="noConversion"/>
  </si>
  <si>
    <t>存在时间增加{0}秒。</t>
    <phoneticPr fontId="2" type="noConversion"/>
  </si>
  <si>
    <t>{0:0.##}</t>
  </si>
  <si>
    <t>{2;{2000;3000;4000}}</t>
    <phoneticPr fontId="2" type="noConversion"/>
  </si>
  <si>
    <t>共鸣</t>
  </si>
  <si>
    <t>法相攻击间隔缩短至{0}秒</t>
  </si>
  <si>
    <t>攻击间隔缩短至{0}秒。</t>
  </si>
  <si>
    <t>{2;{400;200}}</t>
  </si>
  <si>
    <t>夺魄</t>
  </si>
  <si>
    <t>位于气场中的敌人受到的伤害最终{0}。</t>
    <phoneticPr fontId="2" type="noConversion"/>
  </si>
  <si>
    <t>受到的伤害最终{0}。</t>
    <phoneticPr fontId="2" type="noConversion"/>
  </si>
  <si>
    <t>{2;{180;300}}</t>
    <phoneticPr fontId="2" type="noConversion"/>
  </si>
  <si>
    <t>法界</t>
  </si>
  <si>
    <t>气场的范围增大{0}。</t>
    <phoneticPr fontId="2" type="noConversion"/>
  </si>
  <si>
    <t>气场的范围增大{0}。</t>
  </si>
  <si>
    <t>{2;{700}}</t>
    <phoneticPr fontId="2" type="noConversion"/>
  </si>
  <si>
    <t>灵台通明</t>
  </si>
  <si>
    <t>九龙神火罩的冷却时间减少至{0}秒。</t>
    <phoneticPr fontId="2" type="noConversion"/>
  </si>
  <si>
    <t>冷却时间减少至{0}秒。</t>
  </si>
  <si>
    <t>{2;{12000}}</t>
    <phoneticPr fontId="2" type="noConversion"/>
  </si>
  <si>
    <t>枯木逢春</t>
  </si>
  <si>
    <t>九龙神火罩持续时间结束后，恢复{0}最大生命值。</t>
    <phoneticPr fontId="2" type="noConversion"/>
  </si>
  <si>
    <t>恢复{0}最大生命值。</t>
  </si>
  <si>
    <t>{2;{250;400}}</t>
    <phoneticPr fontId="2" type="noConversion"/>
  </si>
  <si>
    <t>四象变</t>
  </si>
  <si>
    <t>四象变持续时间内，获得{0}元素伤害加成。</t>
    <phoneticPr fontId="2" type="noConversion"/>
  </si>
  <si>
    <t>聚炁</t>
  </si>
  <si>
    <t>聚炁持续时间内，获得{0}移动速度、{1}攻击速度。</t>
  </si>
  <si>
    <t>{0}%|{1}%</t>
    <phoneticPr fontId="2" type="noConversion"/>
  </si>
  <si>
    <t>{2;{200}}|{2;{200}}</t>
    <phoneticPr fontId="2" type="noConversion"/>
  </si>
  <si>
    <t>周天运转</t>
  </si>
  <si>
    <t>周天运转持续时间内，获得{0}冷却速度、{1}能量回复速率。</t>
  </si>
  <si>
    <t>600630|600631</t>
  </si>
  <si>
    <t>红焰</t>
  </si>
  <si>
    <t>攻击最终{0}</t>
    <phoneticPr fontId="2" type="noConversion"/>
  </si>
  <si>
    <t>{1;{100;100;0}}</t>
    <phoneticPr fontId="2" type="noConversion"/>
  </si>
  <si>
    <t>溜溜球</t>
  </si>
  <si>
    <t>{1;{100;200;0}}</t>
    <phoneticPr fontId="2" type="noConversion"/>
  </si>
  <si>
    <t>怪人暴走</t>
  </si>
  <si>
    <t>暴击率{0}</t>
    <phoneticPr fontId="2" type="noConversion"/>
  </si>
  <si>
    <t>{1;{60;200;0}}</t>
    <phoneticPr fontId="2" type="noConversion"/>
  </si>
  <si>
    <t>回魂咒</t>
  </si>
  <si>
    <t>药剂冷却速度{0}</t>
    <phoneticPr fontId="2" type="noConversion"/>
  </si>
  <si>
    <t>+{0}%</t>
    <phoneticPr fontId="2" type="noConversion"/>
  </si>
  <si>
    <t>{1;{500;200;0}}</t>
    <phoneticPr fontId="2" type="noConversion"/>
  </si>
  <si>
    <t>蓝焰</t>
  </si>
  <si>
    <t>{1;{150;100;0}}</t>
    <phoneticPr fontId="2" type="noConversion"/>
  </si>
  <si>
    <t>旋风溜溜球</t>
  </si>
  <si>
    <t>{1;{150;200;0}}</t>
    <phoneticPr fontId="2" type="noConversion"/>
  </si>
  <si>
    <t>怪侠暴走</t>
  </si>
  <si>
    <t>{1;{90;200;0}}</t>
    <phoneticPr fontId="2" type="noConversion"/>
  </si>
  <si>
    <t>加强回魂咒</t>
  </si>
  <si>
    <t>{1;{750;200;0}}</t>
    <phoneticPr fontId="2" type="noConversion"/>
  </si>
  <si>
    <t>阴魂不散</t>
  </si>
  <si>
    <t>攻击最终{0}；穿透{1}元素减伤。</t>
    <phoneticPr fontId="2" type="noConversion"/>
  </si>
  <si>
    <t>{*0}%|{-1}%</t>
    <phoneticPr fontId="2" type="noConversion"/>
  </si>
  <si>
    <t>{1;{200;100;0}}|{1;{-50;1000;0}}</t>
    <phoneticPr fontId="2" type="noConversion"/>
  </si>
  <si>
    <t>700080|700081</t>
  </si>
  <si>
    <t>咕咕加急</t>
  </si>
  <si>
    <t>移动速度{0}；移动状态下伤害加成最终{1}。</t>
    <phoneticPr fontId="2" type="noConversion"/>
  </si>
  <si>
    <t>{*0}%|{*1}%</t>
    <phoneticPr fontId="2" type="noConversion"/>
  </si>
  <si>
    <t>{1;{200;200;0}}|{1;{50;1000;0}}</t>
    <phoneticPr fontId="2" type="noConversion"/>
  </si>
  <si>
    <t>700090|700091</t>
  </si>
  <si>
    <t>幸运之眼</t>
  </si>
  <si>
    <t>暴击率{0}；暴击伤害{1}；你的暴击变得{tag:3}。</t>
    <phoneticPr fontId="2" type="noConversion"/>
  </si>
  <si>
    <t>{*0}%|{*1}%|{2}%</t>
    <phoneticPr fontId="2" type="noConversion"/>
  </si>
  <si>
    <t>{1;{120;200;0}}|{1;{50;1000;0}}|{1;{1000;0;0}}</t>
    <phoneticPr fontId="2" type="noConversion"/>
  </si>
  <si>
    <t>700100|700101</t>
  </si>
  <si>
    <t>再来一葫</t>
  </si>
  <si>
    <t>药剂冷却速度{0}；药剂变成{1}次充能，每次恢复{2}。</t>
    <phoneticPr fontId="2" type="noConversion"/>
  </si>
  <si>
    <t>+{0}%|3|{1}%</t>
    <phoneticPr fontId="2" type="noConversion"/>
  </si>
  <si>
    <t>{1;{1000;200;0}}|{1;{200;200;0}}</t>
    <phoneticPr fontId="2" type="noConversion"/>
  </si>
  <si>
    <t>700110|700111</t>
  </si>
  <si>
    <t>铁罩壁垒</t>
  </si>
  <si>
    <t>元素减伤{0}</t>
  </si>
  <si>
    <t>{1;{80;200;0}}</t>
    <phoneticPr fontId="2" type="noConversion"/>
  </si>
  <si>
    <t>铜罩壁垒</t>
  </si>
  <si>
    <t>{1;{120;200;0}}</t>
    <phoneticPr fontId="2" type="noConversion"/>
  </si>
  <si>
    <t>镇守</t>
  </si>
  <si>
    <t>元素减伤{0}；物理伤害减免{1}。</t>
    <phoneticPr fontId="2" type="noConversion"/>
  </si>
  <si>
    <t>{1;{160;200;0}}|{1;{-250;200;0}}</t>
    <phoneticPr fontId="2" type="noConversion"/>
  </si>
  <si>
    <t>移动速度基础{0}、攻击速度基础{1}，持续{2}s。</t>
  </si>
  <si>
    <t>30%|50%|20</t>
    <phoneticPr fontId="2" type="noConversion"/>
  </si>
  <si>
    <t>抗性雕像</t>
    <phoneticPr fontId="2" type="noConversion"/>
  </si>
  <si>
    <t>承受伤害降低{0}，持续{1}s。</t>
  </si>
  <si>
    <t>50%|20</t>
  </si>
  <si>
    <t>伤害加成基础 {0}，持续{1}s。</t>
  </si>
  <si>
    <t>+50%|20</t>
  </si>
  <si>
    <t>你的周围持续落下闪电，对普通怪每{0}秒，造成{1}最大生命值的闪电伤害，对首领每{0}秒，造成{2}最大生命值的闪电伤害，持续{3}秒。</t>
  </si>
  <si>
    <t>0.5|25%|1%|20</t>
  </si>
  <si>
    <t>最大生命值最终{0}，技能范围放大{1}，击中目标体型{2}。</t>
  </si>
  <si>
    <t>+50%|50%|-30%</t>
    <phoneticPr fontId="2" type="noConversion"/>
  </si>
  <si>
    <t>820040|820041|820042</t>
  </si>
  <si>
    <t>怪物死亡后，在原地留下一个圆形范围腐液，范围内玩家每{0}秒受到{1}最大生命值的毒素伤害，持续{2}秒。</t>
  </si>
  <si>
    <t>0.5|3%|3</t>
    <phoneticPr fontId="2" type="noConversion"/>
  </si>
  <si>
    <t>1|2</t>
  </si>
  <si>
    <t>尸火</t>
  </si>
  <si>
    <t xml:space="preserve">怪物死亡后，在原地预警{0}秒后爆炸，对范围内玩家造成{1}最大生命值的火焰伤害。															</t>
  </si>
  <si>
    <t>2|10%</t>
    <phoneticPr fontId="2" type="noConversion"/>
  </si>
  <si>
    <t xml:space="preserve">怪物死亡后，在原地留下一个圆形范围流沙，范围内玩家攻击速度、移动速度减少{0}，持续{1}秒。															</t>
  </si>
  <si>
    <t>20%|3</t>
    <phoneticPr fontId="2" type="noConversion"/>
  </si>
  <si>
    <t xml:space="preserve">怪物死亡后，在原地预警{0}秒后凸起冰刺，对范围内玩家造成{tag:10}效果，持续{1}秒。														</t>
  </si>
  <si>
    <t>2|1.5</t>
    <phoneticPr fontId="2" type="noConversion"/>
  </si>
  <si>
    <t>射线1</t>
  </si>
  <si>
    <t>怪物死亡后，在原地留下一个以一点为圆形持续旋转的一条射线，对触碰到的玩家造成{0}最大生命值的闪电伤害，持续{1}秒。</t>
  </si>
  <si>
    <t>5%|5</t>
    <phoneticPr fontId="2" type="noConversion"/>
  </si>
  <si>
    <t>80004|50|500|5000|4</t>
  </si>
  <si>
    <t>射线2</t>
  </si>
  <si>
    <t>怪物死亡后，在原地留下一个以一点为圆形持续旋转的两条对称射线，对触碰到的玩家造成{0}最大生命值的闪电伤害，持续{1}秒。</t>
  </si>
  <si>
    <t>80005|50|500|5000|4</t>
  </si>
  <si>
    <t>怨魂索命</t>
  </si>
  <si>
    <t>以首领为圆心朝外射出绸缎，释放技能时，位于范围内的玩家将被束缚并受到一定伤害，且在绸缎收回时一起被拉回首领身侧。</t>
  </si>
  <si>
    <t>8|200%</t>
  </si>
  <si>
    <t>3|1|80</t>
  </si>
  <si>
    <t>65|1000|7|1000|90002|1000</t>
    <phoneticPr fontId="2" type="noConversion"/>
  </si>
  <si>
    <t>燃纸</t>
  </si>
  <si>
    <t>首领往自身周围的随机位置扔出多个纸人，纸人在{2}秒后自燃，对范围内的玩家造成一定伤害。</t>
  </si>
  <si>
    <t>6|5|1|2|100%</t>
  </si>
  <si>
    <t>60|4|1500|20|1500|50</t>
    <phoneticPr fontId="2" type="noConversion"/>
  </si>
  <si>
    <t>燃纸1</t>
  </si>
  <si>
    <t>往自身范围{0}随机位置扔出{1}个纸人，纸人周边出现圆形预警框，在{2}秒后自燃对范围{3}内的玩家造成{4}范围伤害。</t>
  </si>
  <si>
    <t>惯地</t>
  </si>
  <si>
    <t>蓄力一段时间后狠狠跺地，对范围内玩家造成一定伤害。</t>
  </si>
  <si>
    <t>1|100%</t>
  </si>
  <si>
    <t>40|2000|40</t>
    <phoneticPr fontId="2" type="noConversion"/>
  </si>
  <si>
    <t>冲击</t>
  </si>
  <si>
    <t>向锁定目标方向冲锋，对路径上的玩家造成一定伤害并击退。</t>
  </si>
  <si>
    <t>100%</t>
    <phoneticPr fontId="2" type="noConversion"/>
  </si>
  <si>
    <t>80|2000|80|30|40|9|60</t>
  </si>
  <si>
    <t>煞焰焚心</t>
  </si>
  <si>
    <t>首领举起法杖吟唱后，每隔一段时间会在玩家位置燃起煞焰造成伤害。</t>
  </si>
  <si>
    <t>0.5|2|1|100%|4</t>
  </si>
  <si>
    <t>1000|20|1200|4|900200</t>
  </si>
  <si>
    <t>阴魂震魄</t>
    <phoneticPr fontId="2" type="noConversion"/>
  </si>
  <si>
    <t>首领将法杖杵地后，分批向外散射出多个阴魂，每个阴魂击中玩家将造成一定伤害。</t>
  </si>
  <si>
    <t>2|0.5|4|100%</t>
  </si>
  <si>
    <t>13|1000|3|600|90021</t>
  </si>
  <si>
    <t>2|1000|600</t>
    <phoneticPr fontId="2" type="noConversion"/>
  </si>
  <si>
    <t>横扫</t>
  </si>
  <si>
    <t>蓄力一段时间后挥动武器，对周身一定范围内的玩家造成伤害。</t>
  </si>
  <si>
    <t>1|3|300%</t>
  </si>
  <si>
    <t>60|2000|10</t>
    <phoneticPr fontId="2" type="noConversion"/>
  </si>
  <si>
    <t>冲刺</t>
  </si>
  <si>
    <t>预警后朝玩家位置扔出斧头造成第一段伤害，随后朝斧头方向冲刺并对路径上的玩家造成第二段伤害。</t>
  </si>
  <si>
    <t>0.5|100%|1|500%</t>
  </si>
  <si>
    <t>1000|800|1500|40|400|40|50|600</t>
    <phoneticPr fontId="2" type="noConversion"/>
  </si>
  <si>
    <t>在地图中随机释放多个地刺，存在一段时间。存在期间，若玩家踩中地刺将受到伤害并减速。</t>
  </si>
  <si>
    <t>4|900320|900321|10000|50</t>
  </si>
  <si>
    <t>飞斧</t>
  </si>
  <si>
    <t>首领朝玩家身后扔出飞斧并造成伤害，随后快速冲刺到飞斧位置并对路径上的敌人造成伤害，随机朝四个方向扔出4把飞斧，飞斧飞行途中也会造成一定伤害。</t>
  </si>
  <si>
    <t>90031|2500|1500|120|140</t>
    <phoneticPr fontId="2" type="noConversion"/>
  </si>
  <si>
    <t>召回</t>
  </si>
  <si>
    <t>首领朝玩家身后扔出飞斧并造成伤害，随后快速冲刺到飞斧位置并对路径上的敌人造成伤害，在原地蓄力后横劈，并收回场上的飞斧，飞斧飞行途中也会造成一定伤害。</t>
  </si>
  <si>
    <t>90031|2500|90030|1500|500|1000|1500</t>
    <phoneticPr fontId="2" type="noConversion"/>
  </si>
  <si>
    <t>跳劈</t>
  </si>
  <si>
    <t>首领向前位移一段距离，并劈砍前方矩形范围内的敌人，造成一定伤害。</t>
  </si>
  <si>
    <t>200|100|50|10|2000</t>
    <phoneticPr fontId="2" type="noConversion"/>
  </si>
  <si>
    <t>1|40</t>
  </si>
  <si>
    <t>烈火焚身</t>
  </si>
  <si>
    <t>预警后，首领对前方一定范围内的敌人造成巨额伤害。</t>
  </si>
  <si>
    <t>1|4|300%</t>
  </si>
  <si>
    <t>120|50|10|2000|900410|26000</t>
  </si>
  <si>
    <t>天火</t>
  </si>
  <si>
    <t>首领举起大刀持续吟唱，朝玩家位置释放天火，命中玩家将造成一定伤害。</t>
  </si>
  <si>
    <t>0.5|6|100%</t>
  </si>
  <si>
    <t>700|3|1000|80|20|50|2|350|100|1000</t>
    <phoneticPr fontId="2" type="noConversion"/>
  </si>
  <si>
    <t>奇毒</t>
  </si>
  <si>
    <t>首领朝天上喷出毒液，一段时间后从天而降，对目标范围内的玩家造成一定伤害。</t>
  </si>
  <si>
    <t>500|900500|20</t>
    <phoneticPr fontId="2" type="noConversion"/>
  </si>
  <si>
    <t>异香奇袭</t>
  </si>
  <si>
    <t>朝四周发射多个异香花粉，对命中的玩家造成一定伤害。花粉命中玩家时，立即在玩家周围召唤{2}个藤蔓。</t>
  </si>
  <si>
    <t>7|80%|2</t>
    <phoneticPr fontId="2" type="noConversion"/>
  </si>
  <si>
    <t>7|800|10016|90051|60000|50|2</t>
  </si>
  <si>
    <t>藤蔓绞杀</t>
  </si>
  <si>
    <t>在指定位置随机出现藤蔓，当玩家进入藤蔓的攻击范围时，藤蔓将自动对玩家进行攻击。</t>
  </si>
  <si>
    <t>3|90051|60000|50</t>
  </si>
  <si>
    <t>藤曼鞭挞</t>
  </si>
  <si>
    <t>藤蔓，当玩家进入范围后，对玩家进行攻击。</t>
  </si>
  <si>
    <t>80|20|900530</t>
  </si>
  <si>
    <t>藤蔓绞杀-已复制</t>
  </si>
  <si>
    <t>3|90051|10000|50</t>
  </si>
  <si>
    <t>贪欲</t>
  </si>
  <si>
    <t>地面预警后从天而降一个掌印，造成一定伤害。</t>
  </si>
  <si>
    <t>30|900600|2000|1000</t>
  </si>
  <si>
    <t>嗔怒</t>
  </si>
  <si>
    <t>地面随机出现多个法器，法器与法器之间在一定时间的预警后，随机相连构成闪电链，触碰到的玩家将受到一定伤害。</t>
  </si>
  <si>
    <t>4|2|3|0.5|50%</t>
  </si>
  <si>
    <t>3|50|1000|6000|900610|2|3</t>
    <phoneticPr fontId="2" type="noConversion"/>
  </si>
  <si>
    <t>痴妄</t>
  </si>
  <si>
    <t>首领激活法器生成激光并朝玩家射去，将对路径上的玩家造成一定伤害。</t>
  </si>
  <si>
    <t>2|200%</t>
  </si>
  <si>
    <t>40|500|1000|900621|800|1000</t>
    <phoneticPr fontId="2" type="noConversion"/>
  </si>
  <si>
    <t>宝箱怪击退</t>
  </si>
  <si>
    <t>宝箱怪击退。</t>
  </si>
  <si>
    <t>50|20</t>
  </si>
  <si>
    <t>开山</t>
  </si>
  <si>
    <t>朝玩家举起巨斧并蓄力，预警随后重重地劈下去，对前方矩形范围内的敌人造成{0}攻击伤害。</t>
  </si>
  <si>
    <t>900800|150|50</t>
  </si>
  <si>
    <t>把开山斧竖着旋转着扔出去再收回，造成2次{0}攻击伤害。</t>
  </si>
  <si>
    <t>3|100|140|50|280|1000|0</t>
    <phoneticPr fontId="2" type="noConversion"/>
  </si>
  <si>
    <t>激流</t>
  </si>
  <si>
    <t>首领脚底水圈持续缩小至一定范围后，切换为船形态。船向玩家方向进行冲刺撞击，并对四周发射水弹，造成一定伤害。</t>
  </si>
  <si>
    <t>10000|120|2000|1000|800|10033|10|600|30|1000|900900|900901</t>
    <phoneticPr fontId="2" type="noConversion"/>
  </si>
  <si>
    <t>震地</t>
  </si>
  <si>
    <t>首领猛击地面召唤一道水柱，对范围内玩家持续造成伤害，直至脚底水圈消失。</t>
  </si>
  <si>
    <t>20|1000|900910</t>
  </si>
  <si>
    <t>首领朝玩家吐出3个毒液造成范围伤害。</t>
  </si>
  <si>
    <t>3|30|20|901000|100</t>
    <phoneticPr fontId="2" type="noConversion"/>
  </si>
  <si>
    <t>突击</t>
  </si>
  <si>
    <t>首领遁入地下并朝玩家方向移动，到达玩家位置后向上破土而出并造成一定伤害。</t>
  </si>
  <si>
    <t>80|1500|30|901010|0|60|3|901011|800</t>
  </si>
  <si>
    <t>突击2</t>
    <phoneticPr fontId="2" type="noConversion"/>
  </si>
  <si>
    <t>80|1500|30|901010|90101|60|3|901011|800</t>
  </si>
  <si>
    <t>1|100</t>
    <phoneticPr fontId="2" type="noConversion"/>
  </si>
  <si>
    <t>尖刺</t>
  </si>
  <si>
    <t>首领向四周射出多个尖刺，命中玩家将造成伤害，并且场景中已存在的尸茧将立刻孵化并获得移速加成。</t>
  </si>
  <si>
    <t>13|10030|600|901100</t>
    <phoneticPr fontId="2" type="noConversion"/>
  </si>
  <si>
    <t>落茧</t>
  </si>
  <si>
    <t>首领抖动身体落下多个尸茧。尸茧将在一定时间后孵化为小尸参，并追踪玩家，追上后将爆炸造成伤害。尸茧孵化之前被玩家踩到可以直接破坏。</t>
  </si>
  <si>
    <t>3|5|200|90113</t>
  </si>
  <si>
    <t>藤曼</t>
  </si>
  <si>
    <t>地面上生成藤蔓陷阱，玩家进入陷阱范围后将被减速一定时间，并且在地面上随机位置产生多个尸茧。</t>
  </si>
  <si>
    <t>0|0|901120|90113|30|3|4</t>
  </si>
  <si>
    <t>追踪爆炸</t>
  </si>
  <si>
    <t>持续朝玩家移动，追上后，0.5秒延迟爆炸产生伤害</t>
  </si>
  <si>
    <t>901130|70|901131</t>
  </si>
  <si>
    <t>茧踩到消失</t>
  </si>
  <si>
    <t>玩家移动经过后破损不产生尸参</t>
  </si>
  <si>
    <t>3|1|20</t>
  </si>
  <si>
    <t>茧孵化</t>
  </si>
  <si>
    <t>n秒后腐化并产生尸参</t>
  </si>
  <si>
    <t>90113|90114</t>
  </si>
  <si>
    <t>水球</t>
  </si>
  <si>
    <t>首领召唤多个水球缓慢追踪玩家，触碰将被减速，若一段时间后未脱离水球范围将被冰冻。</t>
  </si>
  <si>
    <t>3|2|5</t>
  </si>
  <si>
    <t>1|90120|10000</t>
  </si>
  <si>
    <t>归墟潮涌</t>
  </si>
  <si>
    <t>首领大幅度挥舞法杖，在地图中召唤多道巨浪，玩家被击中将会被击退一段距离，并造成伤害。</t>
  </si>
  <si>
    <t>-1|2500|200|50|70|1000|1500</t>
  </si>
  <si>
    <t>2|700</t>
  </si>
  <si>
    <t>水泡</t>
  </si>
  <si>
    <t>地图随机生成多个小水泡，玩家踩中后将爆炸并造成一定伤害。若一段时间没有被踩中，水泡会自动爆炸造成伤害，并在地面留下一滩水，玩家踩中后减速。</t>
  </si>
  <si>
    <t>100%|1|10|4</t>
  </si>
  <si>
    <t>4|90123|5000|40|901240|901241|5000|1000|20</t>
  </si>
  <si>
    <t>人物踩上后(1}秒后爆炸造成{0}攻击伤害</t>
  </si>
  <si>
    <t>901230|1000|20</t>
  </si>
  <si>
    <t>归墟潮涌-已复制</t>
  </si>
  <si>
    <t>5|2500|200|50|70|1000|1500</t>
  </si>
  <si>
    <t>投掷冲击</t>
  </si>
  <si>
    <t>首领朝玩家位置掷出锤子并造成一定伤害，随后跳跃至锤子落点处并造成伤害，若砸中石柱则使石柱破碎。</t>
  </si>
  <si>
    <t>100%|100%|1.5</t>
    <phoneticPr fontId="2" type="noConversion"/>
  </si>
  <si>
    <t>30|1000|901300|500|901301|500|100</t>
    <phoneticPr fontId="2" type="noConversion"/>
  </si>
  <si>
    <t>火墙</t>
  </si>
  <si>
    <t>首领朝玩家方向砸地，从地面隆起两道石墙造成阻挡，在一段时间后，对两道墙体内释放渐进的火焰爆炸，造成巨额伤害，若击中石柱则使石柱破碎。</t>
  </si>
  <si>
    <t>100%|1.5</t>
  </si>
  <si>
    <t>120|70|40|4|30|300|901310|700|1200|100</t>
    <phoneticPr fontId="2" type="noConversion"/>
  </si>
  <si>
    <t>石柱</t>
  </si>
  <si>
    <t>首领召唤多个石柱，场景内每存在1个石柱，将提升首领的伤害和减伤。最多存在{2}个石柱。</t>
  </si>
  <si>
    <t>10%|10%|6</t>
  </si>
  <si>
    <t>3|50|7|90133|20|1000|901320|1|90134|901330</t>
  </si>
  <si>
    <t>乌羊王石柱BUFF</t>
  </si>
  <si>
    <t>范围内友军伤害最终(0)、减伤最终(1).</t>
  </si>
  <si>
    <t>乌羊王石柱攻击</t>
  </si>
  <si>
    <t>螺旋释放弹道的柱子</t>
  </si>
  <si>
    <t>250|15|10039|500</t>
  </si>
  <si>
    <t>腐肉</t>
  </si>
  <si>
    <t>地面随机生成腐肉，当玩家触碰腐肉时，腐肉会在一定时间后爆炸并造成伤害。</t>
  </si>
  <si>
    <t>2|1|10%</t>
  </si>
  <si>
    <t>3|90140</t>
    <phoneticPr fontId="2" type="noConversion"/>
  </si>
  <si>
    <t>场景中随机落下腐液，对命中的玩家造成一定伤害。</t>
  </si>
  <si>
    <t>40|200|2|3|1000|901410|901411|100</t>
  </si>
  <si>
    <t>血手</t>
  </si>
  <si>
    <t>首领召唤血手向玩家方向突进，命中玩家将造成巨额伤害。</t>
  </si>
  <si>
    <t>1|20%</t>
  </si>
  <si>
    <t>10041|2000|1200|901420|5000|3|1500</t>
  </si>
  <si>
    <t>肉瘤</t>
  </si>
  <si>
    <t>当玩家触碰腐肉时，腐肉会在{0}秒后爆炸并造成{1}攻击伤害，并留下腐蚀地面</t>
  </si>
  <si>
    <t>1|10%</t>
  </si>
  <si>
    <t>901400|400|901401|99999</t>
  </si>
  <si>
    <t>吐丹</t>
  </si>
  <si>
    <t>首领吐出内丹进入狂暴状态（攻击速度、伤害、伤害减免、移速提高），内丹可被摧毁，摧毁后狂暴状态消失。</t>
  </si>
  <si>
    <t>100|90152|901500|901501</t>
    <phoneticPr fontId="2" type="noConversion"/>
  </si>
  <si>
    <t>1|2|3</t>
    <phoneticPr fontId="2" type="noConversion"/>
  </si>
  <si>
    <t>纳息</t>
  </si>
  <si>
    <t>将玩家想自身方向进行牵引，并每0.25秒造成{0}攻击伤害</t>
    <phoneticPr fontId="2" type="noConversion"/>
  </si>
  <si>
    <t>901510|901511|901512</t>
  </si>
  <si>
    <t>镇定</t>
  </si>
  <si>
    <t>内丹被摧毁后状态消失，技能1进入CD</t>
    <phoneticPr fontId="2" type="noConversion"/>
  </si>
  <si>
    <t>3|0|0</t>
    <phoneticPr fontId="2" type="noConversion"/>
  </si>
  <si>
    <t>飞虫</t>
  </si>
  <si>
    <t>首领召唤大量飞虫追踪玩家，触碰将造成多次伤害，每次伤害附加{2}层【侵蚀】。</t>
  </si>
  <si>
    <t>10|50%|1</t>
  </si>
  <si>
    <t>90160|8000</t>
  </si>
  <si>
    <t>蛇引</t>
  </si>
  <si>
    <t>首领召唤{5}个蛇棒插入地面，蛇棒间隔一段时间将对周围敌人造成伤害并附加1层【侵蚀】，且范围随时间逐渐扩大，一段时间后爆炸并造成一定的【侵蚀】伤害。</t>
  </si>
  <si>
    <t>0.5|1|20|5|20%|4</t>
  </si>
  <si>
    <t>5|901610|901611|500|1|2500|60|25|1000</t>
    <phoneticPr fontId="2" type="noConversion"/>
  </si>
  <si>
    <t>炼化</t>
  </si>
  <si>
    <t>首领引爆并清除玩家身上的【侵蚀】，若此时玩家在毒公一定距离外，则受到更多的【侵蚀】伤害。</t>
  </si>
  <si>
    <t>100|30|200</t>
    <phoneticPr fontId="2" type="noConversion"/>
  </si>
  <si>
    <t>毒公虫子</t>
  </si>
  <si>
    <t>造成{0}次{1}伤害，每次伤害附加{2}层侵蚀</t>
  </si>
  <si>
    <t>901630|901631</t>
  </si>
  <si>
    <t>毒烟</t>
  </si>
  <si>
    <t>首领朝玩家方向吐出黄色毒烟，造成多段伤害。</t>
  </si>
  <si>
    <t>5|40%</t>
    <phoneticPr fontId="2" type="noConversion"/>
  </si>
  <si>
    <t>瘾</t>
  </si>
  <si>
    <t>随机丢出{0}个烟杆，烟杆向四周发射n个子弹（必定有1个子弹瞄准玩家），击中造成{1}攻击伤害，持续{2}秒</t>
  </si>
  <si>
    <t>3|40%</t>
  </si>
  <si>
    <t>3|80|20000|90171|5</t>
  </si>
  <si>
    <t>1|2|3</t>
  </si>
  <si>
    <t>隐</t>
  </si>
  <si>
    <t>从黄皮子自身发出一道飓风，对路径上的玩家造成{0}攻击伤害，经过烟杆时会将烟杆摧毁。</t>
  </si>
  <si>
    <t>10051|1500</t>
  </si>
  <si>
    <t>散人烟杆</t>
  </si>
  <si>
    <t>向四周发射n个子弹（必定有1个子弹瞄准玩家），击中造成{1}攻击伤害</t>
  </si>
  <si>
    <t>3|500|180|2000|10050</t>
  </si>
  <si>
    <t>暴走</t>
  </si>
  <si>
    <t>首领最大生命值低于50%时，切换为红水晶形态。</t>
  </si>
  <si>
    <t>2|500</t>
  </si>
  <si>
    <t>召唤</t>
  </si>
  <si>
    <t>蓝水晶状态下召唤冰鬼虫，冰鬼虫被击杀后将爆炸，并对周围玩家附加冰缓效果；红水晶状态下召唤火鬼虫，火鬼虫被击杀后将爆炸，并对周围玩家造成伤害。</t>
  </si>
  <si>
    <t>90184|90185|3|700|80|10000</t>
  </si>
  <si>
    <t>晶棘</t>
  </si>
  <si>
    <t>预警后突起一圈水晶刺，水晶刺为环状地形，无法通过；红水晶状态下将同时释放3个水晶刺。</t>
  </si>
  <si>
    <t>1|3|1000|50|5000|1500</t>
  </si>
  <si>
    <t>水晶雨</t>
  </si>
  <si>
    <t>首领背后出现法阵，预警后向玩家射出多枚水晶；红水晶状态下，水晶数量增多。</t>
  </si>
  <si>
    <t>1|4|901830|1000|5|1</t>
  </si>
  <si>
    <t>鬼虫被击杀后会爆炸对周围玩家附加冰缓效果</t>
  </si>
  <si>
    <t>3|0|15</t>
  </si>
  <si>
    <t>鬼虫被击杀后会爆炸对周围玩家造成伤害</t>
  </si>
  <si>
    <t>鬼虫</t>
  </si>
  <si>
    <t>首领召唤鬼虫向玩家位置移动。</t>
  </si>
  <si>
    <t>35|160|80|1000|901900|901901</t>
  </si>
  <si>
    <t>激光眼</t>
  </si>
  <si>
    <t>首领使用魔眼发出激光攻击玩家。</t>
  </si>
  <si>
    <t>901910|901911|500|45</t>
  </si>
  <si>
    <t>冰火不容</t>
  </si>
  <si>
    <t>首领出场时，地面形成冰火隔绝区域，站在相同区域越久将受到越高的伤害。</t>
  </si>
  <si>
    <t>901920|901921</t>
  </si>
  <si>
    <t>冰锥</t>
  </si>
  <si>
    <t>首领召唤冰锥攻击玩家。</t>
  </si>
  <si>
    <t>冰晶女王技能4</t>
  </si>
  <si>
    <t>冰暴</t>
  </si>
  <si>
    <t>雪弥勒1</t>
  </si>
  <si>
    <t>902000|902001|80</t>
  </si>
  <si>
    <t>扑杀</t>
  </si>
  <si>
    <t>原地蓄力后跳到玩家处造成伤害。</t>
  </si>
  <si>
    <t>狼啸</t>
  </si>
  <si>
    <t>首领向天吼叫，在其周围落下冰锥。</t>
  </si>
  <si>
    <t>2|3|20|1000|1500|902110</t>
  </si>
  <si>
    <t>仆从</t>
  </si>
  <si>
    <t>首领身侧的魂灯飞到玩家身边爆炸。</t>
  </si>
  <si>
    <t>30|902200|1000</t>
  </si>
  <si>
    <t>示威</t>
  </si>
  <si>
    <t>魂灯朝指定方向飞行，路径中造成伤害并在地面留下火焰陷阱。</t>
  </si>
  <si>
    <t>30|600|80|60|600|60|902210</t>
    <phoneticPr fontId="2" type="noConversion"/>
  </si>
  <si>
    <t>震魂</t>
  </si>
  <si>
    <t>首领高举铃铛和铜棒，快速敲击后扩散出一道声波，对周围玩家造成少量伤害并施加减速效果。</t>
  </si>
  <si>
    <t>3|1|70</t>
  </si>
  <si>
    <t>902300|902301</t>
  </si>
  <si>
    <t>拘魂</t>
  </si>
  <si>
    <t>首领以自身为中心，摇铃召唤怪物跑来，怪物奔跑途中撞到玩家将造成伤害。</t>
  </si>
  <si>
    <t>100|50|600|6|1000|5|8</t>
    <phoneticPr fontId="2" type="noConversion"/>
  </si>
  <si>
    <t>撒币</t>
  </si>
  <si>
    <t>首领沿直线方向移动，对路径上的玩家造成伤害。首领移动过程中会从身上爆出铜钱并落在地面上，存在期间玩家踩踏将造成伤害。</t>
  </si>
  <si>
    <t>1000|40|100|30|1000|3000|600|902320</t>
    <phoneticPr fontId="2" type="noConversion"/>
  </si>
  <si>
    <t>溯回</t>
  </si>
  <si>
    <t>变异后的村长将随机溯回之前登场过的首领技能并施放。</t>
  </si>
  <si>
    <t>90000|90042|90054|90061|90141|90183|90110|90125|90161|90131</t>
  </si>
  <si>
    <t>嗜血重生</t>
    <phoneticPr fontId="2" type="noConversion"/>
  </si>
  <si>
    <t>受到致命伤害时，立刻恢复全部状态，每{0}秒触发一次</t>
    <phoneticPr fontId="2" type="noConversion"/>
  </si>
  <si>
    <t>{1;{60000;-100;0}}</t>
    <phoneticPr fontId="2" type="noConversion"/>
  </si>
  <si>
    <t>蝙蝠窃宝</t>
    <phoneticPr fontId="2" type="noConversion"/>
  </si>
  <si>
    <t>获得藏品时有{0}概率额外获得一件同品质藏品</t>
    <phoneticPr fontId="2" type="noConversion"/>
  </si>
  <si>
    <t>{1;{50;200;0}}</t>
    <phoneticPr fontId="2" type="noConversion"/>
  </si>
  <si>
    <t>3|700045|700046</t>
  </si>
  <si>
    <t>先制裁决</t>
    <phoneticPr fontId="2" type="noConversion"/>
  </si>
  <si>
    <t>击中满血敌人时，在击中的伤害生效前先移除{0}-{1}的生命。</t>
  </si>
  <si>
    <t>5%|{0}%</t>
  </si>
  <si>
    <t>神羽升华</t>
  </si>
  <si>
    <t>有{0}概率使掉落装备提升一个品质</t>
    <phoneticPr fontId="2" type="noConversion"/>
  </si>
  <si>
    <t>{0}%</t>
    <phoneticPr fontId="2" type="noConversion"/>
  </si>
  <si>
    <t>1100100|1500</t>
  </si>
  <si>
    <t>1100200|9000</t>
  </si>
  <si>
    <t>110030|1000</t>
  </si>
  <si>
    <t>10|1100400|8000|80</t>
  </si>
  <si>
    <t>1100600|2</t>
  </si>
  <si>
    <t>赤焰焚邪</t>
  </si>
  <si>
    <t>使用后，对小范围内的非首领和首领怪物分别造成{0}和{1}最大生命值的火焰伤害。</t>
  </si>
  <si>
    <t>50%|10%</t>
    <phoneticPr fontId="2" type="noConversion"/>
  </si>
  <si>
    <t>龙息燎原</t>
  </si>
  <si>
    <t>使用后，对大范围内的非首领和首领怪物分别造成{0}和{1}最大生命值的火焰伤害。</t>
  </si>
  <si>
    <t>75%|15%</t>
    <phoneticPr fontId="2" type="noConversion"/>
  </si>
  <si>
    <t>赤地千里</t>
  </si>
  <si>
    <t>使用后秒杀全屏范围内非首领怪物，对首领怪物造成{0}最大生命值的火焰伤害。</t>
  </si>
  <si>
    <t>20%|0</t>
  </si>
  <si>
    <t>ver秒ion_r</t>
  </si>
  <si>
    <t>road秒_0</t>
  </si>
  <si>
    <t>road秒_1</t>
  </si>
  <si>
    <t>road秒_2</t>
  </si>
  <si>
    <t>road秒_3</t>
  </si>
  <si>
    <t>road秒_4</t>
  </si>
  <si>
    <t>road秒_5</t>
  </si>
  <si>
    <t>road秒_6</t>
  </si>
  <si>
    <t>road秒_7</t>
  </si>
  <si>
    <t>road秒_8</t>
  </si>
  <si>
    <t>desc1=string</t>
    <phoneticPr fontId="2" type="noConversion"/>
  </si>
  <si>
    <t>targetType=int</t>
  </si>
  <si>
    <t>targetPar=int[]</t>
  </si>
  <si>
    <t>trigger=int</t>
  </si>
  <si>
    <t>triggerParam=int</t>
  </si>
  <si>
    <t>condition=int</t>
  </si>
  <si>
    <t>conditionParam=int[]</t>
  </si>
  <si>
    <t>effectDeltaTime=int</t>
  </si>
  <si>
    <t>delayTime=int</t>
  </si>
  <si>
    <t>durationType=int</t>
  </si>
  <si>
    <t>durationParam=int</t>
  </si>
  <si>
    <t>effectType=int</t>
    <phoneticPr fontId="2" type="noConversion"/>
  </si>
  <si>
    <t>extraParams=int[]</t>
  </si>
  <si>
    <t>isogenyType=int</t>
  </si>
  <si>
    <t>isogenyMaxNum=int</t>
  </si>
  <si>
    <t>isogenyParam=int[]</t>
  </si>
  <si>
    <t>buffId</t>
    <phoneticPr fontId="2" type="noConversion"/>
  </si>
  <si>
    <t>图标展示</t>
    <phoneticPr fontId="2" type="noConversion"/>
  </si>
  <si>
    <t>language_实际描述</t>
  </si>
  <si>
    <t>#描述</t>
    <phoneticPr fontId="2" type="noConversion"/>
  </si>
  <si>
    <t>目标类型</t>
  </si>
  <si>
    <t>目标类型参数</t>
  </si>
  <si>
    <t>触发类型</t>
  </si>
  <si>
    <t>触发类型参数</t>
  </si>
  <si>
    <t>条件类型</t>
  </si>
  <si>
    <t>条件触发参数</t>
  </si>
  <si>
    <t>buff类型</t>
    <phoneticPr fontId="2" type="noConversion"/>
  </si>
  <si>
    <t>buff参数列表</t>
  </si>
  <si>
    <t>buff生效间隔时长</t>
  </si>
  <si>
    <t>生效时机</t>
  </si>
  <si>
    <t>生效类型</t>
  </si>
  <si>
    <t>生效参数</t>
  </si>
  <si>
    <t>效果类型</t>
    <phoneticPr fontId="2" type="noConversion"/>
  </si>
  <si>
    <t>buff额外参数扩展</t>
  </si>
  <si>
    <t>同源buff编号</t>
    <phoneticPr fontId="2" type="noConversion"/>
  </si>
  <si>
    <t>同源buff最大层数</t>
  </si>
  <si>
    <t>同源buff参数</t>
  </si>
  <si>
    <t>进入无敌状态， 不受伤害</t>
  </si>
  <si>
    <t>每层攻击速度，移动速度-30%</t>
  </si>
  <si>
    <t>3011|-300|3009|-300</t>
  </si>
  <si>
    <t>移动速度-3%</t>
    <phoneticPr fontId="2" type="noConversion"/>
  </si>
  <si>
    <t>3011|-30</t>
    <phoneticPr fontId="2" type="noConversion"/>
  </si>
  <si>
    <t>使受到伤害最终+30%</t>
  </si>
  <si>
    <t>1019|-300</t>
  </si>
  <si>
    <t>四相变持续时间内，元素伤害最终{0}</t>
  </si>
  <si>
    <t>4|20001</t>
    <phoneticPr fontId="2" type="noConversion"/>
  </si>
  <si>
    <t>3014|99990|3015|99990|3016|99990|3017|99990</t>
  </si>
  <si>
    <t>聚炁持续时间内，攻击速度最终{0}</t>
  </si>
  <si>
    <t>4|20011</t>
    <phoneticPr fontId="2" type="noConversion"/>
  </si>
  <si>
    <t>3009|99990</t>
    <phoneticPr fontId="2" type="noConversion"/>
  </si>
  <si>
    <t>周天运转持续时间内，冷却速度最终{0}</t>
  </si>
  <si>
    <t>4|20021</t>
    <phoneticPr fontId="2" type="noConversion"/>
  </si>
  <si>
    <t>3010|99990</t>
  </si>
  <si>
    <t>2|99990|0|3010|99991</t>
    <phoneticPr fontId="2" type="noConversion"/>
  </si>
  <si>
    <t>2|20041|0|0|99991</t>
  </si>
  <si>
    <t>2|1007|10000</t>
    <phoneticPr fontId="2" type="noConversion"/>
  </si>
  <si>
    <t>暴击时，有{0}概率额外造成{1}倍伤害，对首领时概率提升至{2}%。</t>
    <phoneticPr fontId="2" type="noConversion"/>
  </si>
  <si>
    <t>10|99990|99991|99992</t>
    <phoneticPr fontId="2" type="noConversion"/>
  </si>
  <si>
    <t>每使用{0}次能量技能，获得{0}最终伤害加成，持续{1}秒。</t>
  </si>
  <si>
    <t>2|20061|0|0|99990</t>
    <phoneticPr fontId="2" type="noConversion"/>
  </si>
  <si>
    <t>获得{0}最终伤害加成，持续{1}秒。</t>
    <phoneticPr fontId="2" type="noConversion"/>
  </si>
  <si>
    <t>3018|99991</t>
    <phoneticPr fontId="2" type="noConversion"/>
  </si>
  <si>
    <t>当你击杀敌人时，有{4}概率掉落生命球。</t>
    <phoneticPr fontId="2" type="noConversion"/>
  </si>
  <si>
    <t>-1|20071|0|99990</t>
    <phoneticPr fontId="2" type="noConversion"/>
  </si>
  <si>
    <t>有{4}概率掉落生命球。</t>
    <phoneticPr fontId="2" type="noConversion"/>
  </si>
  <si>
    <t>7|99990|1|3018|99991</t>
    <phoneticPr fontId="2" type="noConversion"/>
  </si>
  <si>
    <t>伤害减免{0}</t>
    <phoneticPr fontId="2" type="noConversion"/>
  </si>
  <si>
    <t>3019|99990</t>
    <phoneticPr fontId="2" type="noConversion"/>
  </si>
  <si>
    <t>当你的{1}米内有敌人时，每秒回复{2}点能量。</t>
    <phoneticPr fontId="2" type="noConversion"/>
  </si>
  <si>
    <t>每移动{1}米，掉落{2}个生命球。</t>
    <phoneticPr fontId="2" type="noConversion"/>
  </si>
  <si>
    <t>99990|2|20101|0</t>
    <phoneticPr fontId="2" type="noConversion"/>
  </si>
  <si>
    <t>掉落{2}个生命球</t>
    <phoneticPr fontId="2" type="noConversion"/>
  </si>
  <si>
    <t>每损失{1}生命值，移动速度{2}</t>
    <phoneticPr fontId="2" type="noConversion"/>
  </si>
  <si>
    <t>1|99990|0|1011|99991</t>
    <phoneticPr fontId="2" type="noConversion"/>
  </si>
  <si>
    <t>99990|2|20121|0</t>
    <phoneticPr fontId="2" type="noConversion"/>
  </si>
  <si>
    <t>击杀敌人有{1}概率获得{2}移动速度，持续{3}秒，最多叠加{4}层</t>
    <phoneticPr fontId="2" type="noConversion"/>
  </si>
  <si>
    <t>-1|20131|0|99990</t>
    <phoneticPr fontId="2" type="noConversion"/>
  </si>
  <si>
    <t>获得{2}移动速度，持续{3}秒，最多叠加{4}层</t>
    <phoneticPr fontId="2" type="noConversion"/>
  </si>
  <si>
    <t>1011|99991</t>
    <phoneticPr fontId="2" type="noConversion"/>
  </si>
  <si>
    <t>你每损失{0}生命值，伤害最终{1}，</t>
    <phoneticPr fontId="2" type="noConversion"/>
  </si>
  <si>
    <t>1|99990|0|3018|99991</t>
    <phoneticPr fontId="2" type="noConversion"/>
  </si>
  <si>
    <t>你每损失{0}生命值，伤害减免最终{2}。</t>
    <phoneticPr fontId="2" type="noConversion"/>
  </si>
  <si>
    <t>1|99990|0|3019|99992</t>
    <phoneticPr fontId="2" type="noConversion"/>
  </si>
  <si>
    <t>-1|20151|0|99990</t>
    <phoneticPr fontId="2" type="noConversion"/>
  </si>
  <si>
    <t>获得随机祭坛效果，持续{1}秒。</t>
    <phoneticPr fontId="2" type="noConversion"/>
  </si>
  <si>
    <t>0|-15000</t>
    <phoneticPr fontId="2" type="noConversion"/>
  </si>
  <si>
    <t>0|1|0|0|3018|99990</t>
  </si>
  <si>
    <t>生命高于50%时，伤害最终{1}。</t>
  </si>
  <si>
    <t>1|500</t>
    <phoneticPr fontId="2" type="noConversion"/>
  </si>
  <si>
    <t>3018|99990</t>
    <phoneticPr fontId="2" type="noConversion"/>
  </si>
  <si>
    <t>能量高于50%时，伤害最终{1}。</t>
  </si>
  <si>
    <t>3|500</t>
    <phoneticPr fontId="2" type="noConversion"/>
  </si>
  <si>
    <t>【入圣】的技能效果{0}。</t>
  </si>
  <si>
    <t>4|99990</t>
    <phoneticPr fontId="2" type="noConversion"/>
  </si>
  <si>
    <t>【入圣】期间，能量技能伤害最终{0}。</t>
  </si>
  <si>
    <t>4|20201</t>
    <phoneticPr fontId="2" type="noConversion"/>
  </si>
  <si>
    <t>2|0|3018|99990</t>
    <phoneticPr fontId="2" type="noConversion"/>
  </si>
  <si>
    <t>20211|0|0</t>
    <phoneticPr fontId="2" type="noConversion"/>
  </si>
  <si>
    <t>生命大于50%时，伤害最终{2}</t>
    <phoneticPr fontId="2" type="noConversion"/>
  </si>
  <si>
    <t>生命小于50%时，承受伤害最终{3}。</t>
    <phoneticPr fontId="2" type="noConversion"/>
  </si>
  <si>
    <t>3023|99991</t>
    <phoneticPr fontId="2" type="noConversion"/>
  </si>
  <si>
    <t>20231|0|99990</t>
    <phoneticPr fontId="2" type="noConversion"/>
  </si>
  <si>
    <t>移动速度{1},持续{2}秒，最多叠加{3}层。</t>
    <phoneticPr fontId="2" type="noConversion"/>
  </si>
  <si>
    <t>1|99990</t>
    <phoneticPr fontId="2" type="noConversion"/>
  </si>
  <si>
    <t>1|0|3018|99990</t>
    <phoneticPr fontId="2" type="noConversion"/>
  </si>
  <si>
    <t>【搬山】技能范围{0}</t>
    <phoneticPr fontId="2" type="noConversion"/>
  </si>
  <si>
    <t>2|99990</t>
    <phoneticPr fontId="2" type="noConversion"/>
  </si>
  <si>
    <t>【搬山】伤害最终{1}</t>
    <phoneticPr fontId="2" type="noConversion"/>
  </si>
  <si>
    <t>2|0|3018|99991</t>
    <phoneticPr fontId="2" type="noConversion"/>
  </si>
  <si>
    <t>2|0|3010|99990|0|3018|99991</t>
    <phoneticPr fontId="2" type="noConversion"/>
  </si>
  <si>
    <t>1|0|2|3018|99990</t>
    <phoneticPr fontId="2" type="noConversion"/>
  </si>
  <si>
    <t>【点兵点将】伤害最终{0}，对非贫血状态下的敌人效果翻倍。</t>
  </si>
  <si>
    <t>5|0|2|3018|99991</t>
    <phoneticPr fontId="2" type="noConversion"/>
  </si>
  <si>
    <t>1|0|3018|99990|0|3009|99991</t>
    <phoneticPr fontId="2" type="noConversion"/>
  </si>
  <si>
    <t>1|0|3018|99990|0|3008|99991</t>
    <phoneticPr fontId="2" type="noConversion"/>
  </si>
  <si>
    <t>【搬山】伤害最终{0}</t>
    <phoneticPr fontId="2" type="noConversion"/>
  </si>
  <si>
    <t>【搬山】范围最终{1}</t>
    <phoneticPr fontId="2" type="noConversion"/>
  </si>
  <si>
    <t>2|99991</t>
    <phoneticPr fontId="2" type="noConversion"/>
  </si>
  <si>
    <t>2|0|3018|99990|0|3010|99991</t>
    <phoneticPr fontId="2" type="noConversion"/>
  </si>
  <si>
    <t>【焰回】伤害最终{0}。</t>
    <phoneticPr fontId="2" type="noConversion"/>
  </si>
  <si>
    <t>梵心伤害效果翻倍</t>
  </si>
  <si>
    <t>14|0</t>
  </si>
  <si>
    <t>200022|3018|99990|200023|3018|99990</t>
  </si>
  <si>
    <t>【霜华】对冰缓状态下的敌人伤害最终{1}。</t>
    <phoneticPr fontId="2" type="noConversion"/>
  </si>
  <si>
    <t>2|1|2|0|0|3018|99991</t>
    <phoneticPr fontId="2" type="noConversion"/>
  </si>
  <si>
    <t>2|0|3018|99990|0|3024|99991</t>
    <phoneticPr fontId="2" type="noConversion"/>
  </si>
  <si>
    <t>2|0|3018|99990|0|3026|99991</t>
    <phoneticPr fontId="2" type="noConversion"/>
  </si>
  <si>
    <t>【判官】伤害最终{0}。</t>
    <phoneticPr fontId="2" type="noConversion"/>
  </si>
  <si>
    <t>【判官】带有斩杀效果。</t>
    <phoneticPr fontId="2" type="noConversion"/>
  </si>
  <si>
    <t>3|99992|99990|99991|0</t>
    <phoneticPr fontId="2" type="noConversion"/>
  </si>
  <si>
    <t>每次释放【普攻技能】使攻击速度最终{0}%，持续{1}秒，最多叠加{2}层。</t>
    <phoneticPr fontId="2" type="noConversion"/>
  </si>
  <si>
    <t>1|20451</t>
    <phoneticPr fontId="2" type="noConversion"/>
  </si>
  <si>
    <t>攻击速度最终{0}%，持续{1}秒，最多叠加{2}层。</t>
    <phoneticPr fontId="2" type="noConversion"/>
  </si>
  <si>
    <t>【雷罚】的雷罚次数增加{0}次。</t>
    <phoneticPr fontId="1" type="noConversion"/>
  </si>
  <si>
    <t>2|1|2|99990</t>
  </si>
  <si>
    <t>【霜华】碎裂地面将冻结敌人</t>
  </si>
  <si>
    <t>2|6|2</t>
  </si>
  <si>
    <t>【霜华】伤害最终{0}。</t>
  </si>
  <si>
    <t>2|0|3018|99990</t>
  </si>
  <si>
    <t>【判官】纸人发射咒令数量翻倍</t>
  </si>
  <si>
    <t>2|0|4|1</t>
  </si>
  <si>
    <t>【判官】伤害最终{0}</t>
  </si>
  <si>
    <t>【雷符】连锁数量{0}</t>
  </si>
  <si>
    <t>1|4|0|99990|0</t>
  </si>
  <si>
    <t>【雷符】伤害最终{1}</t>
  </si>
  <si>
    <t>1|0|3018|99991</t>
  </si>
  <si>
    <t>【雷符】伤害最终{0}</t>
  </si>
  <si>
    <t>1|0|3018|99990</t>
  </si>
  <si>
    <t>【雷符】连锁次数增加{1}。</t>
  </si>
  <si>
    <t>1|4|0|99991|0</t>
  </si>
  <si>
    <t>【阵符】伤害最终{0}</t>
  </si>
  <si>
    <t>【阵符】锁定目标增加{1}个。</t>
  </si>
  <si>
    <t>1|1|2|99991</t>
  </si>
  <si>
    <t>【点兵点将】伤害最终{0}</t>
  </si>
  <si>
    <t>【点兵点将】召唤的纸人数量增加{1}个。</t>
  </si>
  <si>
    <t>2|1|1|99991</t>
  </si>
  <si>
    <t>【火符】伤害最终{0}</t>
  </si>
  <si>
    <t>【火符】爆炸范围最终{1}。</t>
  </si>
  <si>
    <t>1|99991</t>
  </si>
  <si>
    <t>【雷罚】伤害最终{0}</t>
  </si>
  <si>
    <t>【诛邪】的伤害增益额外{1}。</t>
  </si>
  <si>
    <t>2|3|3018|99991</t>
  </si>
  <si>
    <t>【阵符】若只命中1名敌人，伤害最终{0}。</t>
  </si>
  <si>
    <t>11|60003|99991</t>
  </si>
  <si>
    <t>【火符】爆炸有{0}概率造成{1}倍伤害。</t>
  </si>
  <si>
    <t>12|60006|99990|99991</t>
  </si>
  <si>
    <t>【搬山】伤害最终{0}</t>
  </si>
  <si>
    <t>【搬山】落下巨大巨石时有{1}概率额外落下一个（可连续触发）。</t>
  </si>
  <si>
    <t>13|60014|99991|1</t>
    <phoneticPr fontId="2" type="noConversion"/>
  </si>
  <si>
    <t>对首领伤害{0}，对非首领伤害{1}</t>
    <phoneticPr fontId="1" type="noConversion"/>
  </si>
  <si>
    <t>3024|99990|3025|99991</t>
  </si>
  <si>
    <t>3025|99990|3024|99991</t>
  </si>
  <si>
    <t>3018|99990|3023|99991</t>
  </si>
  <si>
    <t>3023|99990|3018|99991</t>
  </si>
  <si>
    <t>【霜华】伤害最终{1}，【破镜】爆炸伤害最终{3}。</t>
  </si>
  <si>
    <t>200022|3018|99990|200023|3018|99990|600260|3018|99991</t>
  </si>
  <si>
    <t>增加10点能量</t>
  </si>
  <si>
    <t>在范围内释放引雷</t>
  </si>
  <si>
    <t>88881|88882|5|88886</t>
  </si>
  <si>
    <t>对小范围内的敌人造成{1}攻击的闪电伤害。</t>
  </si>
  <si>
    <t>3|2|20</t>
  </si>
  <si>
    <t>99990|4|1|100</t>
  </si>
  <si>
    <t>引雷搬山机制， 在范围内释放搬山</t>
  </si>
  <si>
    <t>88881|88882|88883|88884|88885</t>
  </si>
  <si>
    <t>在敌方头上落下山石，范围增大{0}，伤害提高{1}并转换为火焰伤害。</t>
  </si>
  <si>
    <t>3|2|30</t>
  </si>
  <si>
    <t>99990|2|1|200</t>
  </si>
  <si>
    <t>巨大山石：（范围增加{1}，伤害提升{2}）。</t>
  </si>
  <si>
    <t>3|2|40</t>
  </si>
  <si>
    <t>99990|2|1|200|0|3018|300</t>
  </si>
  <si>
    <t>葫芦凝结成冰，从天而降，对地面造成范围伤害，</t>
  </si>
  <si>
    <t>50|99990|3|1|150</t>
  </si>
  <si>
    <t>小鬼对范围内的敌人造成{1}攻击的闪电伤害。</t>
  </si>
  <si>
    <t>99990|4|1|300</t>
  </si>
  <si>
    <t>小鬼对范围内增大的敌人造成{1}攻击的闪电伤害。</t>
  </si>
  <si>
    <t>99990|4</t>
  </si>
  <si>
    <t>判官降临，法相悬浮于身后每{0}秒对敌人发射咒令，伤害提高{1}并转换为毒素伤害，持续{2}秒。</t>
  </si>
  <si>
    <t>99990|20005|5|88884</t>
  </si>
  <si>
    <t>施展镇魂咒法，以自身为中心展开无形气场，使周围的敌人气机凝滞，攻击速度、移动速度降低{0}，持续{1}秒。</t>
  </si>
  <si>
    <t>30|99990|3009|99990|3011|99990</t>
  </si>
  <si>
    <t>祭出法宝九龙神火罩笼罩全身，真龙盘绕，获得{0}伤害减免，持续{1}秒。</t>
  </si>
  <si>
    <t>1019|99990</t>
    <phoneticPr fontId="2" type="noConversion"/>
  </si>
  <si>
    <r>
      <t>获得</t>
    </r>
    <r>
      <rPr>
        <sz val="11"/>
        <color rgb="FFFF0000"/>
        <rFont val="微软雅黑"/>
        <family val="2"/>
        <charset val="134"/>
      </rPr>
      <t>{0}</t>
    </r>
    <r>
      <rPr>
        <sz val="11"/>
        <color rgb="FF000000"/>
        <rFont val="微软雅黑"/>
        <family val="2"/>
        <charset val="134"/>
      </rPr>
      <t>%伤害加成，持续{1}秒。</t>
    </r>
  </si>
  <si>
    <t>3018|99990</t>
  </si>
  <si>
    <r>
      <t>攻击提高</t>
    </r>
    <r>
      <rPr>
        <sz val="11"/>
        <color rgb="FFFF0000"/>
        <rFont val="微软雅黑"/>
        <family val="2"/>
        <charset val="134"/>
      </rPr>
      <t>{0}</t>
    </r>
    <r>
      <rPr>
        <sz val="11"/>
        <color rgb="FF000000"/>
        <rFont val="微软雅黑"/>
        <family val="2"/>
        <charset val="134"/>
      </rPr>
      <t>%</t>
    </r>
  </si>
  <si>
    <t>3002|99990</t>
  </si>
  <si>
    <r>
      <t>生命提高</t>
    </r>
    <r>
      <rPr>
        <sz val="11"/>
        <color rgb="FFFF0000"/>
        <rFont val="微软雅黑"/>
        <family val="2"/>
        <charset val="1"/>
      </rPr>
      <t>{0}</t>
    </r>
    <r>
      <rPr>
        <sz val="11"/>
        <color rgb="FF000000"/>
        <rFont val="微软雅黑"/>
        <family val="2"/>
        <charset val="1"/>
      </rPr>
      <t>%</t>
    </r>
  </si>
  <si>
    <t>3|99990</t>
  </si>
  <si>
    <r>
      <t>伤害加成</t>
    </r>
    <r>
      <rPr>
        <sz val="11"/>
        <color rgb="FFFF0000"/>
        <rFont val="微软雅黑"/>
        <family val="2"/>
        <charset val="1"/>
      </rPr>
      <t>{0}</t>
    </r>
    <r>
      <rPr>
        <sz val="11"/>
        <color rgb="FF000000"/>
        <rFont val="微软雅黑"/>
        <family val="2"/>
        <charset val="1"/>
      </rPr>
      <t>%</t>
    </r>
  </si>
  <si>
    <r>
      <t>伤害减免</t>
    </r>
    <r>
      <rPr>
        <sz val="11"/>
        <color rgb="FFFF0000"/>
        <rFont val="微软雅黑"/>
        <family val="2"/>
        <charset val="1"/>
      </rPr>
      <t>{0}</t>
    </r>
    <r>
      <rPr>
        <sz val="11"/>
        <color rgb="FF000000"/>
        <rFont val="微软雅黑"/>
        <family val="2"/>
        <charset val="1"/>
      </rPr>
      <t>%</t>
    </r>
  </si>
  <si>
    <t>3019|99990</t>
  </si>
  <si>
    <t>能量技能冷却速度增加{0}%</t>
  </si>
  <si>
    <t>2|0|3010|99990</t>
  </si>
  <si>
    <t>对存在异常状态的敌人的伤害增加{0}%</t>
  </si>
  <si>
    <t>伤害加成{0}%</t>
  </si>
  <si>
    <t>能量消耗增加{1}%。</t>
  </si>
  <si>
    <t>受到存在异常状态的敌人的伤害降低{0}%</t>
  </si>
  <si>
    <t>1|1|0|1|3018|99990</t>
  </si>
  <si>
    <t>受到首领的伤害降低{0}%</t>
  </si>
  <si>
    <t>1|2|3|1|3018|99990</t>
  </si>
  <si>
    <t>暴击率{0}%</t>
  </si>
  <si>
    <t>3007|99990</t>
  </si>
  <si>
    <t>暴击时，能量技能冷却速度增加{0}%，伤害增加{1}%，持续{2}秒</t>
  </si>
  <si>
    <t>-1|500111</t>
  </si>
  <si>
    <t>3010|200|3018|99990</t>
  </si>
  <si>
    <t>2|30000|3000|0|0|99990</t>
  </si>
  <si>
    <t>触发无敌状态时，额外恢复{0}生命值。</t>
    <phoneticPr fontId="1" type="noConversion"/>
  </si>
  <si>
    <t>1|500131</t>
  </si>
  <si>
    <t>1|99990</t>
  </si>
  <si>
    <t>拾取生命球时，使能量技能冷却时间减{0}秒。</t>
  </si>
  <si>
    <t>2|4|99990</t>
  </si>
  <si>
    <t>符咒变成雷符，伤害转成闪电</t>
  </si>
  <si>
    <t>0|0|0|20007|0|3|4</t>
  </si>
  <si>
    <r>
      <t>可在敌人中弹射</t>
    </r>
    <r>
      <rPr>
        <sz val="11"/>
        <color rgb="FFFF0000"/>
        <rFont val="微软雅黑"/>
        <family val="2"/>
        <charset val="134"/>
      </rPr>
      <t>{0}</t>
    </r>
    <r>
      <rPr>
        <sz val="11"/>
        <color rgb="FF000000"/>
        <rFont val="微软雅黑"/>
        <family val="2"/>
        <charset val="134"/>
      </rPr>
      <t>次</t>
    </r>
  </si>
  <si>
    <t>0|4|0|99990|0|20002</t>
  </si>
  <si>
    <r>
      <t>雷符的伤害增加</t>
    </r>
    <r>
      <rPr>
        <sz val="11"/>
        <color rgb="FFFF0000"/>
        <rFont val="微软雅黑"/>
        <family val="2"/>
        <charset val="134"/>
      </rPr>
      <t>{0}</t>
    </r>
    <r>
      <rPr>
        <sz val="11"/>
        <color rgb="FF000000"/>
        <rFont val="微软雅黑"/>
        <family val="2"/>
        <charset val="134"/>
      </rPr>
      <t>%</t>
    </r>
  </si>
  <si>
    <t>0|0|3018|99990</t>
    <phoneticPr fontId="2" type="noConversion"/>
  </si>
  <si>
    <t>有{0}%概率使敌人感电</t>
  </si>
  <si>
    <t>0|3|2|1000</t>
  </si>
  <si>
    <t>同时对{0}名敌人掷出符咒。</t>
  </si>
  <si>
    <t>0|0|2|99990</t>
  </si>
  <si>
    <r>
      <t>符法额外回复</t>
    </r>
    <r>
      <rPr>
        <sz val="11"/>
        <color rgb="FFFF0000"/>
        <rFont val="微软雅黑"/>
        <family val="2"/>
        <charset val="1"/>
      </rPr>
      <t>{0}</t>
    </r>
    <r>
      <rPr>
        <sz val="11"/>
        <color rgb="FF000000"/>
        <rFont val="微软雅黑"/>
        <family val="2"/>
        <charset val="1"/>
      </rPr>
      <t>点能量。</t>
    </r>
  </si>
  <si>
    <r>
      <rPr>
        <sz val="11"/>
        <color rgb="FF000000"/>
        <rFont val="微软雅黑"/>
        <family val="2"/>
        <charset val="134"/>
      </rPr>
      <t>符法的伤害增加</t>
    </r>
    <r>
      <rPr>
        <sz val="11"/>
        <color rgb="FFFF0000"/>
        <rFont val="微软雅黑"/>
        <family val="2"/>
        <charset val="134"/>
      </rPr>
      <t>{0}</t>
    </r>
    <r>
      <rPr>
        <sz val="11"/>
        <color rgb="FF000000"/>
        <rFont val="微软雅黑"/>
        <family val="2"/>
        <charset val="134"/>
      </rPr>
      <t>%</t>
    </r>
  </si>
  <si>
    <t>0|0|3018|99990</t>
  </si>
  <si>
    <t>符法击中的敌人造成的伤害降低{1}%，持续{2}秒。</t>
  </si>
  <si>
    <t>0|600052|2</t>
  </si>
  <si>
    <t>3018|-300</t>
  </si>
  <si>
    <t>伤害提高{0}</t>
  </si>
  <si>
    <t>0|0|3018|99990|0|3|2</t>
  </si>
  <si>
    <t>子弹命中造成小范围伤害</t>
  </si>
  <si>
    <t>0|0|0|20003|0|4|600062</t>
  </si>
  <si>
    <r>
      <t>造成</t>
    </r>
    <r>
      <rPr>
        <sz val="11"/>
        <color rgb="FFFF0000"/>
        <rFont val="微软雅黑"/>
        <family val="2"/>
        <charset val="134"/>
      </rPr>
      <t>{0}</t>
    </r>
    <r>
      <rPr>
        <sz val="11"/>
        <color rgb="FF000000"/>
        <rFont val="微软雅黑"/>
        <family val="2"/>
        <charset val="134"/>
      </rPr>
      <t>%攻击的火焰伤害。</t>
    </r>
  </si>
  <si>
    <t>20|99990|2|300</t>
  </si>
  <si>
    <t>伤害增加{1}。</t>
  </si>
  <si>
    <t>0|0|5|99990</t>
  </si>
  <si>
    <t>命中时600 概率触发更大爆炸</t>
    <phoneticPr fontId="2" type="noConversion"/>
  </si>
  <si>
    <t>10|10001|600|600072</t>
    <phoneticPr fontId="2" type="noConversion"/>
  </si>
  <si>
    <t>30|99990|2|300|0|3018|88885</t>
  </si>
  <si>
    <t>对{0}名敌人降下雷罚</t>
  </si>
  <si>
    <t>0|0|2|3</t>
  </si>
  <si>
    <r>
      <t>伤害增加</t>
    </r>
    <r>
      <rPr>
        <sz val="11"/>
        <color rgb="FFFF0000"/>
        <rFont val="微软雅黑"/>
        <family val="2"/>
        <charset val="1"/>
      </rPr>
      <t>{1}</t>
    </r>
    <r>
      <rPr>
        <sz val="11"/>
        <color rgb="FF000000"/>
        <rFont val="微软雅黑"/>
        <family val="2"/>
        <charset val="1"/>
      </rPr>
      <t>%</t>
    </r>
  </si>
  <si>
    <t>0|0|6|1</t>
  </si>
  <si>
    <t>目标每次被天雷重复击中，伤害增加{0}。</t>
  </si>
  <si>
    <t>施展搬山秘术，在敌方头上落下山石，范围增大{0}，伤害提高{1}并转换为火焰伤害。</t>
  </si>
  <si>
    <t>0|0|0|200012|0|1|200013</t>
  </si>
  <si>
    <t>每第{0}个将变为巨大山石：（范围增加{1}，伤害提升{2}）。</t>
  </si>
  <si>
    <t>0|0|3|99990|0|4|200014</t>
  </si>
  <si>
    <t>巨大山石将额外掉落{0}个。</t>
    <phoneticPr fontId="1" type="noConversion"/>
  </si>
  <si>
    <t>离火范围增加{0}</t>
  </si>
  <si>
    <t>0|99990</t>
  </si>
  <si>
    <t>到达极限距离时返回造成等额伤害。</t>
  </si>
  <si>
    <t>释放离火时将连续释放{0}次。</t>
  </si>
  <si>
    <t>0|1|2|99990</t>
  </si>
  <si>
    <t>0|0|3018|-400</t>
  </si>
  <si>
    <t>每击杀{0}名敌人，使范围增加{1}，最多叠加{3}层。</t>
  </si>
  <si>
    <t>0|600232</t>
  </si>
  <si>
    <t>每击杀{0}名敌人，伤害增加{2}，最多叠加{3}层。</t>
  </si>
  <si>
    <t>0|600233</t>
  </si>
  <si>
    <t>葫芦凝结成冰，从天而降，对地面造成范围伤害，伤害提高{0}并转换为冰霜伤害。</t>
  </si>
  <si>
    <t>0|0|0|1|0|1|200022</t>
  </si>
  <si>
    <t>被霜华命中的敌人受到冰缓效果：攻击速度、移动速度降低{0}。</t>
  </si>
  <si>
    <t>0|2|2</t>
  </si>
  <si>
    <t>被霜华命中的区域将留下冰霜地面，{0}秒后爆炸造成{1}攻击的冰霜伤害。</t>
  </si>
  <si>
    <t>0|0|1|200023</t>
  </si>
  <si>
    <t>0|1|1|99990</t>
  </si>
  <si>
    <t>小鬼的爆炸范围增大{0}</t>
  </si>
  <si>
    <t>0|0|2|200031</t>
  </si>
  <si>
    <t>被小鬼爆炸击中的敌人有{0}概率被感电</t>
  </si>
  <si>
    <t>0|3|2|300</t>
  </si>
  <si>
    <t>对感电的敌人造成的伤害增加{2}。</t>
  </si>
  <si>
    <t>0|1|3|0|0|3018|300</t>
  </si>
  <si>
    <t>0|0|0|1|0|2|200032</t>
  </si>
  <si>
    <t>2|2|11000</t>
  </si>
  <si>
    <t>签订契约使法相的存在时间增加{0}秒。</t>
    <phoneticPr fontId="1" type="noConversion"/>
  </si>
  <si>
    <t>2|1|99990</t>
  </si>
  <si>
    <t>0|0|6|99990</t>
  </si>
  <si>
    <t>位于气场中的敌人受到的伤害提升{0}。</t>
  </si>
  <si>
    <t>-1|1|10|0|0|3018|99990</t>
  </si>
  <si>
    <t>九龙神火罩的冷却时间减少至{0}秒。</t>
  </si>
  <si>
    <t>0|3|99990</t>
  </si>
  <si>
    <t>九龙神火罩持续时间结束后，恢复{0}最大生命值。</t>
  </si>
  <si>
    <r>
      <t>XX</t>
    </r>
    <r>
      <rPr>
        <sz val="11"/>
        <color rgb="FF000000"/>
        <rFont val="微软雅黑"/>
        <family val="2"/>
        <charset val="134"/>
      </rPr>
      <t>持续时间内，获得</t>
    </r>
    <r>
      <rPr>
        <sz val="11"/>
        <color rgb="FFFF0000"/>
        <rFont val="微软雅黑"/>
        <family val="2"/>
        <charset val="134"/>
      </rPr>
      <t>{0}</t>
    </r>
    <r>
      <rPr>
        <sz val="11"/>
        <color rgb="FF000000"/>
        <rFont val="微软雅黑"/>
        <family val="2"/>
        <charset val="134"/>
      </rPr>
      <t>%元素伤害加成</t>
    </r>
  </si>
  <si>
    <t>3013|99990|3014|99990|3015|99990|3016|99990|3017|99990</t>
  </si>
  <si>
    <t>XX持续时间内，获得{0}%移动速度、{1}%攻击速度。</t>
  </si>
  <si>
    <t>3011|99990|3009|99991</t>
  </si>
  <si>
    <r>
      <rPr>
        <sz val="11"/>
        <color rgb="FFFFC000"/>
        <rFont val="微软雅黑"/>
        <family val="2"/>
        <charset val="134"/>
      </rPr>
      <t>XX</t>
    </r>
    <r>
      <rPr>
        <sz val="11"/>
        <color rgb="FF000000"/>
        <rFont val="微软雅黑"/>
        <family val="2"/>
        <charset val="134"/>
      </rPr>
      <t>持续时间内，获得</t>
    </r>
    <r>
      <rPr>
        <sz val="11"/>
        <color rgb="FFFF0000"/>
        <rFont val="微软雅黑"/>
        <family val="2"/>
        <charset val="134"/>
      </rPr>
      <t>{0}</t>
    </r>
    <r>
      <rPr>
        <sz val="11"/>
        <color rgb="FF000000"/>
        <rFont val="微软雅黑"/>
        <family val="2"/>
        <charset val="134"/>
      </rPr>
      <t>%冷却速度</t>
    </r>
  </si>
  <si>
    <r>
      <rPr>
        <sz val="11"/>
        <color rgb="FFFFC000"/>
        <rFont val="微软雅黑"/>
        <family val="2"/>
        <charset val="134"/>
      </rPr>
      <t>XX</t>
    </r>
    <r>
      <rPr>
        <sz val="11"/>
        <color rgb="FF000000"/>
        <rFont val="微软雅黑"/>
        <family val="2"/>
        <charset val="134"/>
      </rPr>
      <t>持续时间内，每秒回复{1}能量</t>
    </r>
  </si>
  <si>
    <t>所有攻击额外{0}</t>
    <phoneticPr fontId="2" type="noConversion"/>
  </si>
  <si>
    <t>2002|99990</t>
  </si>
  <si>
    <t>移动速度增加{0}</t>
  </si>
  <si>
    <t>1011|99990</t>
  </si>
  <si>
    <t>1007|99990</t>
  </si>
  <si>
    <t>药剂冷却速度{0}</t>
  </si>
  <si>
    <t>9|99990</t>
  </si>
  <si>
    <t>穿透{1}%元素减伤</t>
    <phoneticPr fontId="2" type="noConversion"/>
  </si>
  <si>
    <t>-1|1|1007|99991|1008|99991|1009|99991|1010|99991</t>
  </si>
  <si>
    <t>移动状态下伤害加成最终{0}%</t>
    <phoneticPr fontId="2" type="noConversion"/>
  </si>
  <si>
    <t>3018|99991</t>
  </si>
  <si>
    <t>暴击率{0}；暴击伤害{1}；</t>
    <phoneticPr fontId="2" type="noConversion"/>
  </si>
  <si>
    <t>1007|99990|1008|99991</t>
  </si>
  <si>
    <t>你的暴击有{0}概率变得幸运。</t>
  </si>
  <si>
    <t>4|99992</t>
    <phoneticPr fontId="2" type="noConversion"/>
  </si>
  <si>
    <t>灵丹妙药变成3次充能，每次恢复{0}，每10秒获得1层充能。</t>
  </si>
  <si>
    <t>1|99991|3|1|10000</t>
  </si>
  <si>
    <t>1007|99990|1008|99990|1009|99990|1010|99990</t>
  </si>
  <si>
    <t>元素减伤{0}；物理伤害减免{1}</t>
    <phoneticPr fontId="2" type="noConversion"/>
  </si>
  <si>
    <t>1007|99990|1008|99990|1009|99990|1010|99990|1058|99991</t>
    <phoneticPr fontId="2" type="noConversion"/>
  </si>
  <si>
    <t>在原地留下一个圆形范围腐液，范围内玩家每{0}秒受到{1}点纯粹伤害，持续{2}秒</t>
  </si>
  <si>
    <t>1|30|5</t>
  </si>
  <si>
    <t xml:space="preserve">在原地预警{0}秒后爆炸，对范围内玩家造成{1}点纯粹伤害	</t>
  </si>
  <si>
    <t>1|100|2</t>
  </si>
  <si>
    <t xml:space="preserve">在原地留下一个圆形范围流沙，范围内玩家施法速度、移动速度减少{0}，持续{1}秒						</t>
  </si>
  <si>
    <t>1000|800021</t>
  </si>
  <si>
    <t xml:space="preserve">玩家攻击速度、移动速度减少{0}，持续300m秒			</t>
  </si>
  <si>
    <t>1009|-200|1011|-200</t>
  </si>
  <si>
    <t xml:space="preserve">在原地预警{0}秒后凸起冰刺，对范围内玩家造成冰冻效果，持续{1}秒						</t>
  </si>
  <si>
    <t>3|2|15</t>
  </si>
  <si>
    <t>6|1500</t>
  </si>
  <si>
    <t>移动速度提升、攻击速度提升。</t>
  </si>
  <si>
    <t>迅速雕像 移动速度基础+{0}%、攻击速度基础+{0}%，持续20秒</t>
  </si>
  <si>
    <t>1011|300|1009|500</t>
  </si>
  <si>
    <t>承受伤害降低。</t>
  </si>
  <si>
    <t>承受伤害降低50%，持续20秒</t>
  </si>
  <si>
    <t>3023|-500</t>
  </si>
  <si>
    <t>伤害加成提升。</t>
  </si>
  <si>
    <t>猛击雕像 伤害加成基础 +{0}%，持续20秒</t>
  </si>
  <si>
    <t>1018|500</t>
  </si>
  <si>
    <t>你的周围持续落下闪电。</t>
  </si>
  <si>
    <t>你的周围持续落下闪电，对普通怪每{0}秒，造成{1}最大生命值的纯粹伤害，对首领每{0}秒，造成{2}最大生命值的纯粹伤害，持续{3}秒</t>
  </si>
  <si>
    <t>50|1|1|250|10|4</t>
  </si>
  <si>
    <t>最大生命值最终+30%;技能范围放大30%;命中敌人体型缩小。</t>
  </si>
  <si>
    <t>最大生命值最终+30%</t>
  </si>
  <si>
    <t>技能范围放大30%</t>
    <phoneticPr fontId="2" type="noConversion"/>
  </si>
  <si>
    <t>-1|500</t>
    <phoneticPr fontId="2" type="noConversion"/>
  </si>
  <si>
    <t>挂载击中触发buff效果</t>
  </si>
  <si>
    <t>-1|820043|2</t>
  </si>
  <si>
    <t>触发元素异常缩小效果</t>
  </si>
  <si>
    <t>寒冷值特殊buff</t>
  </si>
  <si>
    <t>100|300|100|-5|10000</t>
    <phoneticPr fontId="2" type="noConversion"/>
  </si>
  <si>
    <t>煞焰焚心:对范围内的敌人造成{0}伤害</t>
  </si>
  <si>
    <t>3|0|20</t>
  </si>
  <si>
    <t>对其上的敌人每0.25秒造成{0}攻击伤害</t>
  </si>
  <si>
    <t>对其上的敌人减速</t>
  </si>
  <si>
    <t>1000|900322</t>
  </si>
  <si>
    <t>减速</t>
  </si>
  <si>
    <t>1011|-500</t>
  </si>
  <si>
    <t>预警{0}后，对前方扇形{1}范围（或以刀落点为圆心的圆形）内的敌人造成{2}的攻击伤害</t>
  </si>
  <si>
    <t>1|10|0|120|15</t>
  </si>
  <si>
    <t>朝天上喷出毒，一段时间后在全部玩家头上落下，对目标范围内的玩家造成100%攻击伤害</t>
  </si>
  <si>
    <t>藤蔓，当玩家进入范围后，对玩家进行攻击</t>
  </si>
  <si>
    <t>1|0|0|80|20</t>
  </si>
  <si>
    <t>第一双手亮起（同时背后的光圈旋转得更快、变得更亮），在地面预警（预警框也是掌印？）后从天而降一个掌印，造成{0}攻击伤害</t>
    <phoneticPr fontId="2" type="noConversion"/>
  </si>
  <si>
    <t>3|0|30</t>
  </si>
  <si>
    <t>第二双手亮起（同时背后的光圈旋转得更快、变得更亮），在地面随机位置出现{0}个法器，在法器与法器之间随机生成虚线连线，{1}秒延迟后，虚线变为实线并持续{2}秒，每{3}秒对实线上的玩家造成{4}攻击伤害</t>
    <phoneticPr fontId="2" type="noConversion"/>
  </si>
  <si>
    <t>1|0|0|50|2</t>
  </si>
  <si>
    <t>第三双手亮起，从三个手的位置向人物{0}距离半径位置射出一道激光，激光朝玩家初始位置移动至2倍半径距离，对路径上的玩家造成{1}攻击伤害</t>
  </si>
  <si>
    <t>朝玩家举起巨斧并蓄力，预警随后重重地劈下去，对前方矩形范围内的敌人造成{0}攻击伤害</t>
  </si>
  <si>
    <t>1|0|0|150|50</t>
  </si>
  <si>
    <t>朝面前固定方向，喷射出三个水流，水流间存在25°夹角（调合适点就行），对命中的玩家造成{0}攻击伤害</t>
  </si>
  <si>
    <t>冰缓</t>
  </si>
  <si>
    <t>3|1|10</t>
  </si>
  <si>
    <t>用脚跺地，预警后从外向内依次释放3圈*6个水柱，对命中的玩家造成{0}攻击伤害（红毛尸煞反过来）</t>
  </si>
  <si>
    <t>朝玩家间歇吐出3个毒液，对圆形范围内玩家造成{0}攻击伤害</t>
  </si>
  <si>
    <t>遁入地下（不可被攻击），朝玩家方向移动，接触到玩家后，预警向上破土而出，对圆形范围内的玩家造成{0}攻击伤害</t>
  </si>
  <si>
    <t>3|1|20</t>
    <phoneticPr fontId="2" type="noConversion"/>
  </si>
  <si>
    <t>加速</t>
  </si>
  <si>
    <t>1011|500</t>
  </si>
  <si>
    <t>产生一个圆形地面，地面上的玩家移动速度减少50%</t>
  </si>
  <si>
    <t>3|0|25</t>
  </si>
  <si>
    <t>1000|901121</t>
  </si>
  <si>
    <t>动速度减少50%</t>
  </si>
  <si>
    <t>虫子持续加速</t>
  </si>
  <si>
    <t>1011|100</t>
  </si>
  <si>
    <t>虫子死亡伤害</t>
  </si>
  <si>
    <t>产生{0}个水球，缓慢飞行跟踪玩家，玩家进入水球范围后被减速，若{1}秒内没脱离水球范围将冰冻（或者直接用冰缓元素异常实现），持续{2}秒</t>
  </si>
  <si>
    <t>若没有被踩爆,则{2}秒后爆炸造成{0}攻击伤害</t>
  </si>
  <si>
    <t>并留下一滩水(减速地面)</t>
  </si>
  <si>
    <t>1000|901242</t>
  </si>
  <si>
    <t>1011|-300</t>
  </si>
  <si>
    <t>增加预警跟随玩家，一段时间后掷出锤子攻击玩家造成{0}攻击伤害，随后跳跃至锤子处造成{1}攻击伤害，若击中石柱则使石柱破碎</t>
  </si>
  <si>
    <t>3|0|30</t>
    <phoneticPr fontId="2" type="noConversion"/>
  </si>
  <si>
    <t>对玩家方向形成两道直线墙体，n秒后，对两道墙体内释放渐进的火焰爆炸，造成{0}攻击伤害，若击中石柱则使石柱破碎</t>
  </si>
  <si>
    <t>3|0|40</t>
  </si>
  <si>
    <t>召唤n个石柱对周围造成单次范围伤害，每有1个石柱，BOSS伤害最终(0)、减伤最终(1).最多存在(2}个石柱</t>
  </si>
  <si>
    <t>1018|100|1019|100</t>
  </si>
  <si>
    <t>当玩家触碰腐肉时，腐肉会在{0}秒后爆炸并造成{1}攻击伤害</t>
  </si>
  <si>
    <t>3|0|10</t>
  </si>
  <si>
    <t>腐蚀地面就是每{0}秒造成{1}伤害</t>
  </si>
  <si>
    <t>1000|901430</t>
  </si>
  <si>
    <t>周围随机落下腐液，对命中的玩家造成{0}攻击伤害</t>
  </si>
  <si>
    <t>腐蚀地面就是每{0}秒造成{1}伤害(同源)</t>
  </si>
  <si>
    <t>内丹存在期间怪物攻击速度提高，伤害提高，伤害减免提高，移动速度提高</t>
    <phoneticPr fontId="2" type="noConversion"/>
  </si>
  <si>
    <t>1009|600|1011|1000|3018|200|3019|300</t>
  </si>
  <si>
    <t>内丹存在期间怪物攻击速度提高</t>
    <phoneticPr fontId="2" type="noConversion"/>
  </si>
  <si>
    <t>将玩家想自身方向进行牵引</t>
    <phoneticPr fontId="2" type="noConversion"/>
  </si>
  <si>
    <t>3|0|60</t>
  </si>
  <si>
    <t>每0.25秒造成{0}攻击伤害</t>
    <phoneticPr fontId="2" type="noConversion"/>
  </si>
  <si>
    <t>末尾结算伤害</t>
  </si>
  <si>
    <t>造成{0}次{1}伤害</t>
  </si>
  <si>
    <t>3|1|25</t>
  </si>
  <si>
    <t>侵蚀</t>
  </si>
  <si>
    <t>每次伤害附加{2}层侵蚀</t>
  </si>
  <si>
    <t>猛吸烟斗，然后朝玩家方向突出扇形范围的黄色毒烟，造成{0}次{1}攻击伤害</t>
  </si>
  <si>
    <t>持续对周围每0.25秒造成40%攻击伤害</t>
    <phoneticPr fontId="2" type="noConversion"/>
  </si>
  <si>
    <t>3|3|20</t>
    <phoneticPr fontId="2" type="noConversion"/>
  </si>
  <si>
    <t>狂暴</t>
  </si>
  <si>
    <t>背后出现法阵，预警后向玩家射出{0}枚水晶，{1}轮；红水晶状态下，水晶数量，轮次增多</t>
  </si>
  <si>
    <t>火鬼虫爆炸</t>
  </si>
  <si>
    <t>冰鬼虫爆炸</t>
  </si>
  <si>
    <t>激光眼伤害</t>
  </si>
  <si>
    <t>激光眼地面残留伤害</t>
  </si>
  <si>
    <t>1000|901912</t>
  </si>
  <si>
    <t>激光眼地面残留实际触发伤害</t>
  </si>
  <si>
    <t>火地面</t>
  </si>
  <si>
    <t>1|0|0|500|500</t>
  </si>
  <si>
    <t>1000|901922</t>
  </si>
  <si>
    <t>冰地面</t>
  </si>
  <si>
    <t>1000|901923</t>
  </si>
  <si>
    <t>火地面实际BUFF</t>
  </si>
  <si>
    <t>1018|-50</t>
  </si>
  <si>
    <t>冰地面实际BUFF</t>
  </si>
  <si>
    <t>1019|-50</t>
  </si>
  <si>
    <t>抬手，目标地点出现一道冰锥攻击，可以是多道</t>
  </si>
  <si>
    <t>冰爆</t>
  </si>
  <si>
    <t>吐口水伤害</t>
  </si>
  <si>
    <t>口水减速</t>
  </si>
  <si>
    <t>1000|902002</t>
  </si>
  <si>
    <t>触手伤害</t>
  </si>
  <si>
    <t>2|160</t>
  </si>
  <si>
    <t>1000|902011</t>
  </si>
  <si>
    <t>扑杀，原地蓄力（要有蓄力准备跳跃的动作），然后跳到玩家处造成伤害</t>
  </si>
  <si>
    <t>狼啸，向天吼叫，同时周围落下冰锥</t>
  </si>
  <si>
    <t>身边的小弟飞出去，一左一右飞到玩家身边爆炸，蓄力爆炸</t>
  </si>
  <si>
    <t>召唤2个小弟，向指定方向飞行，飞行过程中击中会掉血，飞行路径会留下火焰地面几秒。</t>
  </si>
  <si>
    <t>1|0|0|50|20</t>
  </si>
  <si>
    <t>boss高举铃铛和铜棒，快速敲击后扩散出一道声波，对周围玩家造成少量{0}攻击伤害并施加减速效果</t>
  </si>
  <si>
    <t>3|0|70</t>
  </si>
  <si>
    <t>1000|902302</t>
  </si>
  <si>
    <t>一边邦邦邦敲钟一边朝直线方向快速跑去，对路径上的玩家造成{0}攻击伤害，在跑的过程中会从身上爆出铜钱，铜钱落下后存在n秒，期间踩踏每{0}秒造成{1}攻击伤害</t>
  </si>
  <si>
    <t>1|0|0|10|30</t>
  </si>
  <si>
    <t>1000|902321</t>
  </si>
  <si>
    <t>1|0|0|30|30</t>
  </si>
  <si>
    <t>-1|1000011|2|0|0|3</t>
  </si>
  <si>
    <t>1|50|99990</t>
  </si>
  <si>
    <t>使用后，对玩家小圆形范围内的非首领怪物造成{0}最大生命值的火焰伤害，对首领怪物造成{1}最大生命值的火焰伤害</t>
  </si>
  <si>
    <t>30|1|1|500|100|2</t>
  </si>
  <si>
    <t>使用后，对玩家大圆形范围内的非首领怪物造成{0}最大生命值的火焰伤害，对首领怪物造成{1}最大生命值的火焰伤害</t>
  </si>
  <si>
    <t>50|1|1|750|150|2</t>
  </si>
  <si>
    <t>使用后秒杀全屏范围内非首领怪物，对首领怪物造成{0}最大生命值的火焰伤害</t>
  </si>
  <si>
    <t>80|1|1|1000|200|2</t>
  </si>
  <si>
    <t>canMove=int</t>
  </si>
  <si>
    <t>canAttack=int</t>
  </si>
  <si>
    <t>canSkill=int</t>
  </si>
  <si>
    <t>scaleRate=int</t>
  </si>
  <si>
    <t>duration=int</t>
  </si>
  <si>
    <t>attackEffectBuff=int[]</t>
  </si>
  <si>
    <t>effectBuff=int[]</t>
    <phoneticPr fontId="2" type="noConversion"/>
  </si>
  <si>
    <t>状态类型id</t>
  </si>
  <si>
    <t>language_状态名称</t>
  </si>
  <si>
    <t>language_状态描述</t>
  </si>
  <si>
    <t>状态类型</t>
    <phoneticPr fontId="2" type="noConversion"/>
  </si>
  <si>
    <t>是否可移动</t>
  </si>
  <si>
    <t>是否可普攻</t>
  </si>
  <si>
    <t>是否可用技能</t>
  </si>
  <si>
    <t>体型变化百分比</t>
    <phoneticPr fontId="2" type="noConversion"/>
  </si>
  <si>
    <t>异常状态持续时间</t>
  </si>
  <si>
    <t>最大层数</t>
  </si>
  <si>
    <t>攻击者上的buff效果</t>
  </si>
  <si>
    <t>自身效果buff列表</t>
  </si>
  <si>
    <t>参数</t>
  </si>
  <si>
    <t>无敌</t>
  </si>
  <si>
    <t>使攻击速度、移动速度最终-30%。</t>
    <phoneticPr fontId="2" type="noConversion"/>
  </si>
  <si>
    <t>10010|10011</t>
  </si>
  <si>
    <t>使受到伤害最终+30%。</t>
    <phoneticPr fontId="2" type="noConversion"/>
  </si>
  <si>
    <t>不可攻击、施法、移动。</t>
  </si>
  <si>
    <t>束缚</t>
    <phoneticPr fontId="2" type="noConversion"/>
  </si>
  <si>
    <t>缩小</t>
    <phoneticPr fontId="2" type="noConversion"/>
  </si>
  <si>
    <t>体型缩小30%。</t>
  </si>
  <si>
    <t>击退</t>
  </si>
  <si>
    <t>气机凝滞</t>
  </si>
  <si>
    <t>用于标记</t>
  </si>
  <si>
    <t>毒公-侵蚀</t>
  </si>
  <si>
    <t>晶女-狂暴</t>
  </si>
  <si>
    <t>搜打撤-负重</t>
  </si>
  <si>
    <t>每层负重降低3%移动速度</t>
  </si>
  <si>
    <t>id=int</t>
    <phoneticPr fontId="1" type="noConversion"/>
  </si>
  <si>
    <t>prefix=string</t>
    <phoneticPr fontId="1" type="noConversion"/>
  </si>
  <si>
    <t>suffix=string</t>
    <phoneticPr fontId="1" type="noConversion"/>
  </si>
  <si>
    <t>id</t>
    <phoneticPr fontId="1" type="noConversion"/>
  </si>
  <si>
    <t>前缀词</t>
  </si>
  <si>
    <t>后缀词</t>
  </si>
  <si>
    <t>美丽的</t>
  </si>
  <si>
    <t>壮壮</t>
  </si>
  <si>
    <t>聪明的</t>
  </si>
  <si>
    <t>宗宗</t>
    <phoneticPr fontId="2" type="noConversion"/>
  </si>
  <si>
    <t>善良的</t>
  </si>
  <si>
    <t>大黄</t>
  </si>
  <si>
    <t>快乐的</t>
  </si>
  <si>
    <t>阿松</t>
  </si>
  <si>
    <t>乐观的</t>
  </si>
  <si>
    <t>阿丁</t>
  </si>
  <si>
    <t>自信的</t>
  </si>
  <si>
    <t>蛋总</t>
  </si>
  <si>
    <t>勇敢的</t>
  </si>
  <si>
    <t>昊昊</t>
  </si>
  <si>
    <t>温柔的</t>
  </si>
  <si>
    <t>奇奇</t>
  </si>
  <si>
    <t>平和的</t>
  </si>
  <si>
    <t>斌斌</t>
  </si>
  <si>
    <t>宽容的</t>
  </si>
  <si>
    <t>小全</t>
  </si>
  <si>
    <t>谦虚的</t>
  </si>
  <si>
    <t>小天</t>
  </si>
  <si>
    <t>诚实的</t>
  </si>
  <si>
    <t>小杰</t>
  </si>
  <si>
    <t>真诚的</t>
  </si>
  <si>
    <t>彬彬</t>
  </si>
  <si>
    <t>友好的</t>
  </si>
  <si>
    <t>阿文</t>
  </si>
  <si>
    <t>热情的</t>
  </si>
  <si>
    <t>阿龙</t>
  </si>
  <si>
    <t>慷慨的</t>
  </si>
  <si>
    <t>鑫鑫</t>
  </si>
  <si>
    <t>细心的</t>
  </si>
  <si>
    <t>琪琪</t>
  </si>
  <si>
    <t>机智的</t>
  </si>
  <si>
    <t>魔哥</t>
  </si>
  <si>
    <t>有趣的</t>
  </si>
  <si>
    <t>魔妹</t>
  </si>
  <si>
    <t>谨慎的</t>
  </si>
  <si>
    <t>坤坤</t>
    <phoneticPr fontId="1" type="noConversion"/>
  </si>
  <si>
    <t>勤奋的</t>
  </si>
  <si>
    <t>甜甜</t>
  </si>
  <si>
    <t>坚强的</t>
  </si>
  <si>
    <t>超超</t>
  </si>
  <si>
    <t>坚定的</t>
  </si>
  <si>
    <t>展展</t>
  </si>
  <si>
    <t>忍耐的</t>
  </si>
  <si>
    <t>鲨鱼</t>
  </si>
  <si>
    <t>胆大的</t>
  </si>
  <si>
    <t>企鹅</t>
  </si>
  <si>
    <t>调皮的</t>
  </si>
  <si>
    <t>鼠鼠</t>
  </si>
  <si>
    <t>聪慧的</t>
  </si>
  <si>
    <t>恐龙</t>
  </si>
  <si>
    <t>平静的</t>
  </si>
  <si>
    <t>二狗</t>
  </si>
  <si>
    <t>外向的</t>
  </si>
  <si>
    <t>喵喵</t>
  </si>
  <si>
    <t>内向的</t>
  </si>
  <si>
    <t>星星</t>
  </si>
  <si>
    <t>真实的</t>
  </si>
  <si>
    <t>宁宁</t>
  </si>
  <si>
    <t>敏捷的</t>
  </si>
  <si>
    <t>锅锅</t>
  </si>
  <si>
    <t>忠诚的</t>
  </si>
  <si>
    <t>酋酋</t>
  </si>
  <si>
    <t>独立的</t>
  </si>
  <si>
    <t>蝉蝉</t>
  </si>
  <si>
    <t>高大的</t>
  </si>
  <si>
    <t>果酱</t>
  </si>
  <si>
    <t>威猛的</t>
  </si>
  <si>
    <t>柚子</t>
  </si>
  <si>
    <t>机灵的</t>
  </si>
  <si>
    <t>铁子</t>
  </si>
  <si>
    <t>强壮的</t>
  </si>
  <si>
    <t>幂幂</t>
  </si>
  <si>
    <t>香甜的</t>
  </si>
  <si>
    <t>椰椰</t>
  </si>
  <si>
    <t>漂亮的</t>
  </si>
  <si>
    <t>晓山</t>
  </si>
  <si>
    <t>开怀的</t>
  </si>
  <si>
    <t>美伢</t>
  </si>
  <si>
    <t>神奇的</t>
  </si>
  <si>
    <t>末末</t>
  </si>
  <si>
    <t>忧愁的</t>
  </si>
  <si>
    <t>念念</t>
  </si>
  <si>
    <t>轻松的</t>
  </si>
  <si>
    <t>北鼻</t>
  </si>
  <si>
    <t>潇洒的</t>
  </si>
  <si>
    <t>月影</t>
  </si>
  <si>
    <t>大方的</t>
  </si>
  <si>
    <t>毛毛</t>
  </si>
  <si>
    <t>俏丽的</t>
  </si>
  <si>
    <t>元甲</t>
  </si>
  <si>
    <t>帅气的</t>
  </si>
  <si>
    <t>兜兜</t>
  </si>
  <si>
    <t>俊秀的</t>
  </si>
  <si>
    <t>豆豆</t>
  </si>
  <si>
    <t>迷人的</t>
  </si>
  <si>
    <t>吨吨</t>
  </si>
  <si>
    <t>陶醉的</t>
  </si>
  <si>
    <t>瓜瓜</t>
  </si>
  <si>
    <t>不凡的</t>
  </si>
  <si>
    <t>蛙蛙</t>
  </si>
  <si>
    <t>爽朗的</t>
  </si>
  <si>
    <t>秋秋</t>
  </si>
  <si>
    <t>坦荡的</t>
  </si>
  <si>
    <t>彦祖</t>
  </si>
  <si>
    <t>从容的</t>
  </si>
  <si>
    <t>亦菲</t>
  </si>
  <si>
    <t>悠然的</t>
  </si>
  <si>
    <t>京京</t>
  </si>
  <si>
    <t>无私的</t>
  </si>
  <si>
    <t>茂茂</t>
  </si>
  <si>
    <t>伟大的</t>
  </si>
  <si>
    <t>肚肚</t>
  </si>
  <si>
    <t>优秀的</t>
  </si>
  <si>
    <t>飞哥</t>
  </si>
  <si>
    <t>傲慢的</t>
  </si>
  <si>
    <t>阿寻</t>
  </si>
  <si>
    <t>倔强的</t>
  </si>
  <si>
    <t>羊羊</t>
  </si>
  <si>
    <t>脆弱的</t>
  </si>
  <si>
    <t>峰峰</t>
  </si>
  <si>
    <t>豪放的</t>
  </si>
  <si>
    <t>花生</t>
  </si>
  <si>
    <t>爱笑的</t>
  </si>
  <si>
    <t>树叶</t>
  </si>
  <si>
    <t>娇柔的</t>
  </si>
  <si>
    <t>阿魔</t>
  </si>
  <si>
    <t>活泼的</t>
  </si>
  <si>
    <t>小魔</t>
  </si>
  <si>
    <t>孤独的</t>
  </si>
  <si>
    <t>魔爷</t>
  </si>
  <si>
    <t>健谈的</t>
  </si>
  <si>
    <t>魔总</t>
  </si>
  <si>
    <t>机敏的</t>
  </si>
  <si>
    <t>鼠王</t>
  </si>
  <si>
    <t>兴奋的</t>
  </si>
  <si>
    <t>云云</t>
  </si>
  <si>
    <t>文雅的</t>
  </si>
  <si>
    <t>朝阳</t>
  </si>
  <si>
    <t>温和的</t>
  </si>
  <si>
    <t>泉泉</t>
  </si>
  <si>
    <t>知足的</t>
  </si>
  <si>
    <t>海燕</t>
  </si>
  <si>
    <t>果敢的</t>
  </si>
  <si>
    <t>飞鹏</t>
  </si>
  <si>
    <t>淡定的</t>
  </si>
  <si>
    <t>船长</t>
  </si>
  <si>
    <t>高雅的</t>
  </si>
  <si>
    <t>水手</t>
  </si>
  <si>
    <t>随和的</t>
  </si>
  <si>
    <t>板栗</t>
  </si>
  <si>
    <t>懵懂的</t>
  </si>
  <si>
    <t>花花</t>
  </si>
  <si>
    <t>萌萌的</t>
  </si>
  <si>
    <t>小新</t>
  </si>
  <si>
    <t>猛猛的</t>
  </si>
  <si>
    <t>叮当</t>
  </si>
  <si>
    <t>灵动的</t>
  </si>
  <si>
    <t>大熊</t>
  </si>
  <si>
    <t>伤感的</t>
  </si>
  <si>
    <t>灰灰</t>
  </si>
  <si>
    <t>体贴的</t>
  </si>
  <si>
    <t>强哥</t>
  </si>
  <si>
    <t>文静的</t>
  </si>
  <si>
    <t>班班</t>
  </si>
  <si>
    <t>任性的</t>
  </si>
  <si>
    <t>蜀蜀</t>
  </si>
  <si>
    <t>傲娇的</t>
  </si>
  <si>
    <t>小纣</t>
  </si>
  <si>
    <t>单纯的</t>
  </si>
  <si>
    <t>孔孔</t>
  </si>
  <si>
    <t>天真的</t>
  </si>
  <si>
    <t>阿雷</t>
  </si>
  <si>
    <t>高贵的</t>
  </si>
  <si>
    <t>大姜</t>
  </si>
  <si>
    <t>伶俐的</t>
  </si>
  <si>
    <t>师虎</t>
  </si>
  <si>
    <t>忧郁的</t>
  </si>
  <si>
    <t>小金</t>
  </si>
  <si>
    <t>率性的</t>
  </si>
  <si>
    <t>二哥</t>
  </si>
  <si>
    <t>绅士的</t>
  </si>
  <si>
    <t>三弟</t>
  </si>
  <si>
    <t>英俊的</t>
  </si>
  <si>
    <t>大哥</t>
  </si>
  <si>
    <t>魁梧的</t>
  </si>
  <si>
    <t>阿馗</t>
  </si>
  <si>
    <t>阳光的</t>
  </si>
  <si>
    <t>佗佗</t>
  </si>
  <si>
    <t>干练的</t>
  </si>
  <si>
    <t>尼尼</t>
  </si>
  <si>
    <t>睿智的</t>
  </si>
  <si>
    <t>莱特</t>
  </si>
  <si>
    <t>稳重的</t>
  </si>
  <si>
    <t>生生</t>
  </si>
  <si>
    <t>谦逊的</t>
  </si>
  <si>
    <t>包包</t>
  </si>
  <si>
    <t>执着的</t>
  </si>
  <si>
    <t>白白</t>
  </si>
  <si>
    <t>诚恳的</t>
  </si>
  <si>
    <t>阿甫</t>
  </si>
  <si>
    <t>幽默的</t>
  </si>
  <si>
    <t>亮亮</t>
  </si>
  <si>
    <t>霸气的</t>
  </si>
  <si>
    <t>卧龙</t>
  </si>
  <si>
    <t>风度的</t>
  </si>
  <si>
    <t>凤雏</t>
  </si>
  <si>
    <t>豪迈的</t>
  </si>
  <si>
    <t>霍霍</t>
  </si>
  <si>
    <t>痴心的</t>
  </si>
  <si>
    <t>藩藩</t>
  </si>
  <si>
    <t>健壮的</t>
  </si>
  <si>
    <t>狄狄</t>
  </si>
  <si>
    <t>豁达的</t>
  </si>
  <si>
    <t>年年</t>
  </si>
  <si>
    <t>仗义的</t>
  </si>
  <si>
    <t>阿修</t>
  </si>
  <si>
    <t>阳刚的</t>
  </si>
  <si>
    <t>阿蠡</t>
  </si>
  <si>
    <t>博学的</t>
  </si>
  <si>
    <t>温温</t>
  </si>
  <si>
    <t>乖巧的</t>
  </si>
  <si>
    <t>小颢</t>
  </si>
  <si>
    <t>乖乖的</t>
  </si>
  <si>
    <t>阿基</t>
  </si>
  <si>
    <t>怪怪的</t>
  </si>
  <si>
    <t>阿布</t>
  </si>
  <si>
    <t>活力的</t>
  </si>
  <si>
    <t>石头</t>
  </si>
  <si>
    <t>酷酷的</t>
  </si>
  <si>
    <t>小仲</t>
  </si>
  <si>
    <t>冷酷的</t>
  </si>
  <si>
    <t>小顺</t>
  </si>
  <si>
    <t>笨笨的</t>
  </si>
  <si>
    <t>青山</t>
  </si>
  <si>
    <t>敏锐的</t>
  </si>
  <si>
    <t>锦鲤</t>
  </si>
  <si>
    <t>端庄的</t>
  </si>
  <si>
    <t>小信</t>
  </si>
  <si>
    <t>仁慈的</t>
  </si>
  <si>
    <t>仔仔</t>
  </si>
  <si>
    <t>风趣的</t>
  </si>
  <si>
    <t>馒头</t>
  </si>
  <si>
    <t>害羞的</t>
  </si>
  <si>
    <t>饼饼</t>
  </si>
  <si>
    <t>慧质的</t>
  </si>
  <si>
    <t>迈迈</t>
  </si>
  <si>
    <t>积极的</t>
  </si>
  <si>
    <t>小轲</t>
  </si>
  <si>
    <t>上进的</t>
  </si>
  <si>
    <t>丛丛</t>
  </si>
  <si>
    <t>努力的</t>
  </si>
  <si>
    <t>渊渊</t>
  </si>
  <si>
    <t>躺平的</t>
  </si>
  <si>
    <t>谷谷</t>
  </si>
  <si>
    <t>摆烂的</t>
  </si>
  <si>
    <t>阿钦</t>
  </si>
  <si>
    <t>无语的</t>
  </si>
  <si>
    <t>阿宪</t>
  </si>
  <si>
    <t>幸运的</t>
  </si>
  <si>
    <t>阿桐</t>
  </si>
  <si>
    <t>幸福的</t>
  </si>
  <si>
    <t>彪哥</t>
  </si>
  <si>
    <t>好运的</t>
  </si>
  <si>
    <t>小禹</t>
  </si>
  <si>
    <t>走运的</t>
  </si>
  <si>
    <t>阿度</t>
  </si>
  <si>
    <t>有福的</t>
  </si>
  <si>
    <t>小谦</t>
  </si>
  <si>
    <t>发财的</t>
  </si>
  <si>
    <t>澈澈</t>
  </si>
  <si>
    <t>发达的</t>
  </si>
  <si>
    <t>阿涉</t>
  </si>
  <si>
    <t>富贵的</t>
  </si>
  <si>
    <t>苗苗</t>
  </si>
  <si>
    <t>暴富的</t>
  </si>
  <si>
    <t>煦煦</t>
  </si>
  <si>
    <t>侠义的</t>
  </si>
  <si>
    <t xml:space="preserve">芝芝 </t>
  </si>
  <si>
    <t>渊博的</t>
  </si>
  <si>
    <t>安安</t>
  </si>
  <si>
    <t>有才的</t>
  </si>
  <si>
    <t>小凯</t>
  </si>
  <si>
    <t>宽厚的</t>
  </si>
  <si>
    <t>阿陶</t>
  </si>
  <si>
    <t>尊贵的</t>
  </si>
  <si>
    <t>小毅</t>
  </si>
  <si>
    <t>如意的</t>
  </si>
  <si>
    <t>一波</t>
  </si>
  <si>
    <t>吉祥的</t>
  </si>
  <si>
    <t>鲸</t>
  </si>
  <si>
    <t>优雅的</t>
  </si>
  <si>
    <t>靖</t>
  </si>
  <si>
    <t>健康的</t>
  </si>
  <si>
    <t>宇</t>
  </si>
  <si>
    <t>自律的</t>
  </si>
  <si>
    <t>逵</t>
  </si>
  <si>
    <t>price=int</t>
  </si>
  <si>
    <t>iosId=string</t>
  </si>
  <si>
    <t>repeatReward=int[]</t>
  </si>
  <si>
    <t>vip=int</t>
  </si>
  <si>
    <t>treasurePrice=int</t>
  </si>
  <si>
    <t>付费项ID</t>
  </si>
  <si>
    <t>language_名字</t>
  </si>
  <si>
    <t>付费项商品id</t>
  </si>
  <si>
    <t>重复下单奖励</t>
  </si>
  <si>
    <t>vip经验</t>
  </si>
  <si>
    <t>通宝价格</t>
    <phoneticPr fontId="1" type="noConversion"/>
  </si>
  <si>
    <t>ph.app.gem600</t>
  </si>
  <si>
    <t>100000|6</t>
  </si>
  <si>
    <t>ph.app.gem1200</t>
  </si>
  <si>
    <t>100000|12</t>
  </si>
  <si>
    <t>ph.app.gem1800</t>
  </si>
  <si>
    <t>100000|18</t>
  </si>
  <si>
    <t>ph.app.gem3000</t>
  </si>
  <si>
    <t>100000|30</t>
  </si>
  <si>
    <t>ph.app.gem6800</t>
  </si>
  <si>
    <t>100000|68</t>
  </si>
  <si>
    <t>ph.app.gem8800</t>
  </si>
  <si>
    <t>100000|88</t>
  </si>
  <si>
    <t>ph.app.gem9800</t>
  </si>
  <si>
    <t>100000|98</t>
  </si>
  <si>
    <t>ph.app.gem12800</t>
  </si>
  <si>
    <t>100000|128</t>
  </si>
  <si>
    <t>ph.app.gem19800</t>
  </si>
  <si>
    <t>100000|198</t>
  </si>
  <si>
    <t>ph.app.gem32800</t>
  </si>
  <si>
    <t>100000|328</t>
  </si>
  <si>
    <t>ph.app.gem64800</t>
  </si>
  <si>
    <t>100000|648</t>
  </si>
  <si>
    <t>邮件id</t>
  </si>
  <si>
    <t>language_邮件标题</t>
    <phoneticPr fontId="2" type="noConversion"/>
  </si>
  <si>
    <t>language_邮件描述</t>
    <phoneticPr fontId="2" type="noConversion"/>
  </si>
  <si>
    <t>欢迎探险家的加入！</t>
  </si>
  <si>
    <t>欢迎新探险家的加入，逛逛村子熟悉下吧！</t>
  </si>
  <si>
    <t>重复购买商品</t>
  </si>
  <si>
    <t>您购买的{0}限购了，返还玉璧。</t>
  </si>
  <si>
    <t>终身卡每日福利</t>
  </si>
  <si>
    <t>尊敬的探险家，您购买的终身卡今日登录福利已发放，请查收。</t>
  </si>
  <si>
    <t>终身卡赛季福利</t>
  </si>
  <si>
    <t>尊敬的探险家，您购买的终身卡赛季福利已发放，请查收。</t>
  </si>
  <si>
    <t>{0}排行榜奖励</t>
  </si>
  <si>
    <t>恭喜探险家在{0}活动中获得第{1}名，特此发放排行奖励。</t>
  </si>
  <si>
    <t>skill=int</t>
    <phoneticPr fontId="2" type="noConversion"/>
  </si>
  <si>
    <t>blackList=int[]</t>
    <phoneticPr fontId="2" type="noConversion"/>
  </si>
  <si>
    <t>monsterLevel=int[]</t>
    <phoneticPr fontId="2" type="noConversion"/>
  </si>
  <si>
    <t>qualityRange=int[]</t>
  </si>
  <si>
    <t>occupationType=int[]</t>
  </si>
  <si>
    <t>符文ID</t>
    <phoneticPr fontId="2" type="noConversion"/>
  </si>
  <si>
    <t>language_符文名称</t>
  </si>
  <si>
    <t>对应技能</t>
    <phoneticPr fontId="2" type="noConversion"/>
  </si>
  <si>
    <t>黑名单</t>
    <phoneticPr fontId="2" type="noConversion"/>
  </si>
  <si>
    <t>掉落关卡掉落等级</t>
    <phoneticPr fontId="2" type="noConversion"/>
  </si>
  <si>
    <t>品质区间</t>
    <phoneticPr fontId="2" type="noConversion"/>
  </si>
  <si>
    <t>附加火焰</t>
  </si>
  <si>
    <t>28|10000</t>
  </si>
  <si>
    <t>附加冰霜</t>
  </si>
  <si>
    <t>附加闪电</t>
  </si>
  <si>
    <t>附加毒素</t>
  </si>
  <si>
    <t>转换火焰</t>
  </si>
  <si>
    <t>75|10000</t>
  </si>
  <si>
    <t>转换冰霜</t>
  </si>
  <si>
    <t>转换闪电</t>
  </si>
  <si>
    <t>转换毒素</t>
  </si>
  <si>
    <t>火焰穿透</t>
  </si>
  <si>
    <t>48|10000</t>
  </si>
  <si>
    <t>冰霜穿透</t>
  </si>
  <si>
    <t>闪电穿透</t>
  </si>
  <si>
    <t>毒素穿透</t>
  </si>
  <si>
    <t>元素穿透</t>
  </si>
  <si>
    <t>耗能</t>
  </si>
  <si>
    <t>3|10000</t>
  </si>
  <si>
    <t>快速冷却</t>
  </si>
  <si>
    <t>快速攻击</t>
  </si>
  <si>
    <t>持久</t>
  </si>
  <si>
    <t>迅速</t>
  </si>
  <si>
    <t>快速投射</t>
  </si>
  <si>
    <t>降速</t>
  </si>
  <si>
    <t>暴击概率</t>
  </si>
  <si>
    <t>引擎</t>
  </si>
  <si>
    <t>火焰异常</t>
  </si>
  <si>
    <t>冰霜异常</t>
  </si>
  <si>
    <t>闪电异常</t>
  </si>
  <si>
    <t>毒素异常</t>
  </si>
  <si>
    <t>残暴</t>
  </si>
  <si>
    <t>火焰灌注</t>
  </si>
  <si>
    <t>冰冷灌注</t>
  </si>
  <si>
    <t>闪电灌注</t>
  </si>
  <si>
    <t>广阔区域</t>
  </si>
  <si>
    <t>集中效应</t>
  </si>
  <si>
    <t>多重投射</t>
  </si>
  <si>
    <t>多重打击</t>
  </si>
  <si>
    <t>多重召唤</t>
  </si>
  <si>
    <t>仆从大军</t>
  </si>
  <si>
    <t>无耗</t>
  </si>
  <si>
    <t>10000|10000</t>
  </si>
  <si>
    <t>弹幕</t>
  </si>
  <si>
    <t>沙漏</t>
  </si>
  <si>
    <t>附加物理</t>
    <phoneticPr fontId="2" type="noConversion"/>
  </si>
  <si>
    <t>活力辅助</t>
  </si>
  <si>
    <t>清晰辅助</t>
  </si>
  <si>
    <t>技能专精</t>
  </si>
  <si>
    <t>融合</t>
  </si>
  <si>
    <t>牵引</t>
  </si>
  <si>
    <t>终极仿制</t>
  </si>
  <si>
    <t>积势</t>
  </si>
  <si>
    <t>冰霜爆破</t>
  </si>
  <si>
    <t>火焰爆破</t>
  </si>
  <si>
    <t>闪电爆破</t>
  </si>
  <si>
    <t>蓄力</t>
  </si>
  <si>
    <t>刀气连斩</t>
  </si>
  <si>
    <t>蓄能刀气</t>
  </si>
  <si>
    <t>熟能生巧</t>
  </si>
  <si>
    <t>刀气精通</t>
  </si>
  <si>
    <t>冰刺</t>
  </si>
  <si>
    <t>陨石</t>
  </si>
  <si>
    <t>电击</t>
  </si>
  <si>
    <t>死亡冲击</t>
  </si>
  <si>
    <t>毒素灌注</t>
  </si>
  <si>
    <t>集中操控</t>
  </si>
  <si>
    <t>多线操控</t>
  </si>
  <si>
    <t>强力操控</t>
  </si>
  <si>
    <t>急速操控</t>
  </si>
  <si>
    <t>符文5</t>
  </si>
  <si>
    <t>区域扩展</t>
  </si>
  <si>
    <t>环绕投射</t>
  </si>
  <si>
    <t>护盾辅助</t>
    <phoneticPr fontId="2" type="noConversion"/>
  </si>
  <si>
    <t>第一滴血</t>
  </si>
  <si>
    <t>剑走偏锋</t>
  </si>
  <si>
    <t>元素辅助</t>
  </si>
  <si>
    <t>充能辅助</t>
    <phoneticPr fontId="2" type="noConversion"/>
  </si>
  <si>
    <t>赋能持续</t>
  </si>
  <si>
    <t>赋能暴击</t>
  </si>
  <si>
    <t>赋能冷却</t>
  </si>
  <si>
    <t>一鼓作气</t>
  </si>
  <si>
    <t>符文17</t>
  </si>
  <si>
    <t>稳健施法</t>
  </si>
  <si>
    <t>能量返还</t>
  </si>
  <si>
    <t>XX技能精通</t>
  </si>
  <si>
    <t>流血感应</t>
  </si>
  <si>
    <t>点燃感应</t>
  </si>
  <si>
    <t>冰缓感应</t>
  </si>
  <si>
    <t>感电感应</t>
  </si>
  <si>
    <t>中毒感应</t>
  </si>
  <si>
    <t>致盲</t>
  </si>
  <si>
    <t>肉搏</t>
  </si>
  <si>
    <t>狙杀</t>
  </si>
  <si>
    <t>耐力辅助</t>
  </si>
  <si>
    <t>力量辅助</t>
  </si>
  <si>
    <t>充能射击</t>
    <phoneticPr fontId="2" type="noConversion"/>
  </si>
  <si>
    <t>斩杀</t>
  </si>
  <si>
    <t>药剂充能</t>
  </si>
  <si>
    <t>猎杀</t>
  </si>
  <si>
    <t>以下克上</t>
  </si>
  <si>
    <t>异常加剧</t>
  </si>
  <si>
    <t>火焰工厂</t>
  </si>
  <si>
    <t>周期积势</t>
  </si>
  <si>
    <t>元素赐福</t>
  </si>
  <si>
    <t>元素转换</t>
  </si>
  <si>
    <t>冰霜工厂</t>
  </si>
  <si>
    <t>闪电工厂</t>
  </si>
  <si>
    <t>穿透</t>
  </si>
  <si>
    <t>分叉</t>
  </si>
  <si>
    <t>弹射</t>
  </si>
  <si>
    <t>归返</t>
  </si>
  <si>
    <t>元素凝聚</t>
  </si>
  <si>
    <t>毒素工厂</t>
  </si>
  <si>
    <t>元素提取</t>
  </si>
  <si>
    <t>火焰强击</t>
  </si>
  <si>
    <t>冰霜强击</t>
  </si>
  <si>
    <t>闪电强击</t>
  </si>
  <si>
    <t>毒素强击</t>
  </si>
  <si>
    <t>暴击辅助</t>
  </si>
  <si>
    <t>爆伤辅助</t>
  </si>
  <si>
    <t>冷却辅助</t>
  </si>
  <si>
    <t>移速辅助</t>
  </si>
  <si>
    <t>火焰辅助</t>
  </si>
  <si>
    <t>冰霜辅助</t>
  </si>
  <si>
    <t>闪电辅助</t>
  </si>
  <si>
    <t>毒素辅助</t>
  </si>
  <si>
    <t>坚甲辅助</t>
  </si>
  <si>
    <t>灵敏辅助</t>
  </si>
  <si>
    <t>普攻精通</t>
  </si>
  <si>
    <t>能量精通</t>
  </si>
  <si>
    <t>终极精通</t>
  </si>
  <si>
    <t>伤害加成</t>
    <phoneticPr fontId="2" type="noConversion"/>
  </si>
  <si>
    <t>upId=int</t>
  </si>
  <si>
    <t>skillId=int</t>
    <phoneticPr fontId="2" type="noConversion"/>
  </si>
  <si>
    <t>entry=int[]</t>
    <phoneticPr fontId="2" type="noConversion"/>
  </si>
  <si>
    <t>effectLevelParam=int[]</t>
    <phoneticPr fontId="2" type="noConversion"/>
  </si>
  <si>
    <t>词条ID</t>
    <phoneticPr fontId="2" type="noConversion"/>
  </si>
  <si>
    <t>词条名称</t>
    <phoneticPr fontId="2" type="noConversion"/>
  </si>
  <si>
    <t>词条类型</t>
    <phoneticPr fontId="2" type="noConversion"/>
  </si>
  <si>
    <t>对应灵韵词条</t>
    <phoneticPr fontId="2" type="noConversion"/>
  </si>
  <si>
    <t>对应技能ID</t>
    <phoneticPr fontId="2" type="noConversion"/>
  </si>
  <si>
    <t>对应词缀</t>
    <phoneticPr fontId="2" type="noConversion"/>
  </si>
  <si>
    <t>影响等级参数</t>
    <phoneticPr fontId="2" type="noConversion"/>
  </si>
  <si>
    <t>600000|600001|600002|600003</t>
  </si>
  <si>
    <t>600010|600011|600012|600013</t>
  </si>
  <si>
    <t>闪光</t>
  </si>
  <si>
    <t>600020|600021|600022|600023</t>
  </si>
  <si>
    <t>600030|600031|600032|600033</t>
  </si>
  <si>
    <t>护甲</t>
  </si>
  <si>
    <t>600040|600041|600042|600043</t>
  </si>
  <si>
    <t>护盾</t>
  </si>
  <si>
    <t>600050|600051|600052|600053</t>
  </si>
  <si>
    <t>闪避</t>
  </si>
  <si>
    <t>600060|600061|600062|600063</t>
  </si>
  <si>
    <t>自然</t>
  </si>
  <si>
    <t>600070|600071|600072|600073</t>
  </si>
  <si>
    <t>广阔</t>
  </si>
  <si>
    <t>600080|600081|600082|600083</t>
  </si>
  <si>
    <t>聚能</t>
  </si>
  <si>
    <t>600090|600091|600092|600093</t>
  </si>
  <si>
    <t>神识</t>
  </si>
  <si>
    <t>600100|600101|600102|600103</t>
  </si>
  <si>
    <t>强弩</t>
  </si>
  <si>
    <t>600110|600111|600112|600113</t>
  </si>
  <si>
    <t>利刃</t>
    <phoneticPr fontId="2" type="noConversion"/>
  </si>
  <si>
    <t>600120|600121|600122|600123</t>
    <phoneticPr fontId="2" type="noConversion"/>
  </si>
  <si>
    <t>熔岩</t>
  </si>
  <si>
    <t>冰川</t>
  </si>
  <si>
    <t>剧毒</t>
  </si>
  <si>
    <t>坚甲</t>
  </si>
  <si>
    <t>守护</t>
  </si>
  <si>
    <t>灵活</t>
  </si>
  <si>
    <t>天成</t>
  </si>
  <si>
    <t>磅礴</t>
  </si>
  <si>
    <t>扩容</t>
  </si>
  <si>
    <t>永存</t>
  </si>
  <si>
    <t>双生</t>
  </si>
  <si>
    <t>强击</t>
    <phoneticPr fontId="2" type="noConversion"/>
  </si>
  <si>
    <t>绝不浪费</t>
  </si>
  <si>
    <t>不破</t>
  </si>
  <si>
    <t>强己</t>
  </si>
  <si>
    <t>扩散</t>
  </si>
  <si>
    <t>坚韧不拔</t>
  </si>
  <si>
    <t>元素吸收</t>
  </si>
  <si>
    <t>精炼</t>
  </si>
  <si>
    <t>3|0</t>
    <phoneticPr fontId="2" type="noConversion"/>
  </si>
  <si>
    <t>连营</t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</si>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</sst>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%"/>
  </numFmts>
  <fonts count="42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name val="等线"/>
      <family val="3"/>
      <charset val="134"/>
      <scheme val="minor"/>
    </font>
    <font>
      <sz val="10"/>
      <color indexed="8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0"/>
      <name val="等线"/>
      <family val="3"/>
      <charset val="134"/>
    </font>
    <font>
      <sz val="10"/>
      <color theme="0"/>
      <name val="等线"/>
      <family val="3"/>
      <charset val="134"/>
      <scheme val="minor"/>
    </font>
    <font>
      <sz val="10"/>
      <color theme="0" tint="-0.34998626667073579"/>
      <name val="等线"/>
      <family val="2"/>
      <scheme val="minor"/>
    </font>
    <font>
      <sz val="10"/>
      <color theme="0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18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2"/>
      <scheme val="minor"/>
    </font>
    <font>
      <sz val="11"/>
      <name val="等线"/>
      <family val="3"/>
      <charset val="134"/>
    </font>
    <font>
      <sz val="10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name val="等线"/>
      <family val="2"/>
      <scheme val="minor"/>
    </font>
    <font>
      <sz val="11"/>
      <name val="等线"/>
      <family val="2"/>
      <scheme val="minor"/>
    </font>
    <font>
      <sz val="11"/>
      <color theme="1"/>
      <name val="Calibri"/>
      <family val="2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000000"/>
      <name val="宋体"/>
      <family val="3"/>
      <charset val="134"/>
    </font>
    <font>
      <sz val="11"/>
      <color theme="4" tint="-0.499984740745262"/>
      <name val="等线"/>
      <family val="3"/>
      <charset val="134"/>
      <scheme val="minor"/>
    </font>
    <font>
      <sz val="11"/>
      <color rgb="FF182B50"/>
      <name val="等线"/>
      <family val="3"/>
      <charset val="134"/>
    </font>
    <font>
      <sz val="11"/>
      <color rgb="FFFF0000"/>
      <name val="等线"/>
      <family val="3"/>
      <charset val="134"/>
    </font>
    <font>
      <sz val="11"/>
      <color rgb="FF242424"/>
      <name val="等线"/>
      <family val="3"/>
      <charset val="134"/>
    </font>
    <font>
      <sz val="12"/>
      <color rgb="FF000000"/>
      <name val="宋体"/>
      <family val="3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微软雅黑"/>
      <family val="2"/>
      <charset val="1"/>
    </font>
    <font>
      <sz val="11"/>
      <color rgb="FF000000"/>
      <name val="微软雅黑"/>
      <family val="2"/>
      <charset val="1"/>
    </font>
    <font>
      <sz val="11"/>
      <color rgb="FF000000"/>
      <name val="微软雅黑"/>
      <family val="2"/>
      <charset val="134"/>
    </font>
    <font>
      <sz val="11"/>
      <color rgb="FFFFC00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2"/>
      <color rgb="FF000000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>
      <alignment vertical="center"/>
    </xf>
  </cellStyleXfs>
  <cellXfs count="197">
    <xf numFmtId="0" fontId="0" fillId="0" borderId="0" xfId="0"/>
    <xf numFmtId="0" fontId="4" fillId="0" borderId="0" xfId="0" applyFont="1"/>
    <xf numFmtId="0" fontId="3" fillId="0" borderId="0" xfId="0" applyFont="1"/>
    <xf numFmtId="0" fontId="8" fillId="0" borderId="0" xfId="0" applyFont="1"/>
    <xf numFmtId="0" fontId="9" fillId="4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5" borderId="0" xfId="0" applyFill="1"/>
    <xf numFmtId="0" fontId="0" fillId="5" borderId="1" xfId="0" applyFill="1" applyBorder="1"/>
    <xf numFmtId="0" fontId="11" fillId="0" borderId="0" xfId="0" applyFont="1"/>
    <xf numFmtId="0" fontId="12" fillId="0" borderId="0" xfId="0" applyFont="1"/>
    <xf numFmtId="14" fontId="8" fillId="2" borderId="1" xfId="0" applyNumberFormat="1" applyFont="1" applyFill="1" applyBorder="1"/>
    <xf numFmtId="0" fontId="8" fillId="0" borderId="1" xfId="0" applyFont="1" applyBorder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8" fillId="7" borderId="1" xfId="0" applyFont="1" applyFill="1" applyBorder="1"/>
    <xf numFmtId="0" fontId="8" fillId="6" borderId="1" xfId="0" applyFont="1" applyFill="1" applyBorder="1"/>
    <xf numFmtId="0" fontId="4" fillId="8" borderId="1" xfId="0" applyFont="1" applyFill="1" applyBorder="1" applyAlignment="1">
      <alignment horizontal="left"/>
    </xf>
    <xf numFmtId="0" fontId="1" fillId="0" borderId="0" xfId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4" fillId="0" borderId="3" xfId="0" applyFont="1" applyBorder="1"/>
    <xf numFmtId="0" fontId="4" fillId="0" borderId="4" xfId="0" applyFont="1" applyBorder="1"/>
    <xf numFmtId="0" fontId="3" fillId="2" borderId="1" xfId="0" applyFont="1" applyFill="1" applyBorder="1"/>
    <xf numFmtId="0" fontId="3" fillId="2" borderId="5" xfId="0" applyFont="1" applyFill="1" applyBorder="1"/>
    <xf numFmtId="0" fontId="3" fillId="5" borderId="1" xfId="0" applyFont="1" applyFill="1" applyBorder="1" applyAlignment="1">
      <alignment horizontal="left"/>
    </xf>
    <xf numFmtId="0" fontId="3" fillId="5" borderId="1" xfId="0" applyFont="1" applyFill="1" applyBorder="1"/>
    <xf numFmtId="0" fontId="3" fillId="0" borderId="1" xfId="0" applyFont="1" applyBorder="1"/>
    <xf numFmtId="0" fontId="3" fillId="0" borderId="6" xfId="0" applyFont="1" applyBorder="1"/>
    <xf numFmtId="0" fontId="3" fillId="0" borderId="1" xfId="0" quotePrefix="1" applyFont="1" applyBorder="1"/>
    <xf numFmtId="0" fontId="3" fillId="0" borderId="7" xfId="0" applyFont="1" applyBorder="1"/>
    <xf numFmtId="0" fontId="3" fillId="7" borderId="1" xfId="0" applyFont="1" applyFill="1" applyBorder="1" applyAlignment="1">
      <alignment horizontal="center" vertical="center"/>
    </xf>
    <xf numFmtId="176" fontId="3" fillId="0" borderId="1" xfId="0" applyNumberFormat="1" applyFont="1" applyBorder="1"/>
    <xf numFmtId="0" fontId="4" fillId="0" borderId="1" xfId="0" applyFont="1" applyBorder="1"/>
    <xf numFmtId="176" fontId="4" fillId="0" borderId="1" xfId="0" applyNumberFormat="1" applyFont="1" applyBorder="1"/>
    <xf numFmtId="0" fontId="5" fillId="0" borderId="1" xfId="0" applyFont="1" applyBorder="1"/>
    <xf numFmtId="49" fontId="3" fillId="0" borderId="1" xfId="0" applyNumberFormat="1" applyFont="1" applyBorder="1"/>
    <xf numFmtId="49" fontId="3" fillId="0" borderId="6" xfId="0" applyNumberFormat="1" applyFont="1" applyBorder="1"/>
    <xf numFmtId="0" fontId="18" fillId="5" borderId="0" xfId="0" applyFont="1" applyFill="1"/>
    <xf numFmtId="0" fontId="0" fillId="5" borderId="1" xfId="0" applyFill="1" applyBorder="1" applyAlignment="1">
      <alignment horizontal="left"/>
    </xf>
    <xf numFmtId="0" fontId="19" fillId="5" borderId="0" xfId="0" applyFont="1" applyFill="1"/>
    <xf numFmtId="0" fontId="10" fillId="5" borderId="0" xfId="0" applyFont="1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9" fillId="0" borderId="0" xfId="0" applyFont="1" applyAlignment="1">
      <alignment horizontal="left"/>
    </xf>
    <xf numFmtId="0" fontId="17" fillId="0" borderId="0" xfId="0" applyFont="1"/>
    <xf numFmtId="0" fontId="0" fillId="0" borderId="0" xfId="0" applyAlignment="1">
      <alignment wrapText="1"/>
    </xf>
    <xf numFmtId="0" fontId="20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0" fillId="3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20" fillId="3" borderId="0" xfId="0" applyFont="1" applyFill="1" applyAlignment="1">
      <alignment horizontal="center" vertical="center"/>
    </xf>
    <xf numFmtId="0" fontId="20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0" fontId="4" fillId="0" borderId="2" xfId="0" applyFont="1" applyBorder="1"/>
    <xf numFmtId="0" fontId="24" fillId="0" borderId="2" xfId="0" applyFont="1" applyBorder="1"/>
    <xf numFmtId="0" fontId="25" fillId="0" borderId="0" xfId="0" applyFont="1"/>
    <xf numFmtId="0" fontId="8" fillId="0" borderId="1" xfId="0" quotePrefix="1" applyFont="1" applyBorder="1"/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0" fillId="0" borderId="0" xfId="0" applyFont="1" applyAlignment="1">
      <alignment horizontal="center"/>
    </xf>
    <xf numFmtId="0" fontId="17" fillId="9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0" fillId="3" borderId="0" xfId="0" applyFont="1" applyFill="1"/>
    <xf numFmtId="0" fontId="20" fillId="0" borderId="0" xfId="0" applyFont="1"/>
    <xf numFmtId="0" fontId="19" fillId="0" borderId="0" xfId="0" applyFont="1"/>
    <xf numFmtId="9" fontId="0" fillId="0" borderId="0" xfId="2" applyFont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3" fillId="0" borderId="0" xfId="0" applyFont="1"/>
    <xf numFmtId="0" fontId="0" fillId="3" borderId="0" xfId="0" quotePrefix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3" fillId="0" borderId="0" xfId="0" applyFont="1" applyAlignment="1">
      <alignment horizontal="left"/>
    </xf>
    <xf numFmtId="0" fontId="10" fillId="0" borderId="0" xfId="0" applyFont="1" applyAlignment="1">
      <alignment wrapText="1"/>
    </xf>
    <xf numFmtId="49" fontId="20" fillId="3" borderId="0" xfId="0" applyNumberFormat="1" applyFont="1" applyFill="1" applyAlignment="1">
      <alignment horizontal="center" vertical="center"/>
    </xf>
    <xf numFmtId="0" fontId="29" fillId="0" borderId="0" xfId="0" applyFont="1"/>
    <xf numFmtId="0" fontId="20" fillId="7" borderId="0" xfId="0" applyFont="1" applyFill="1" applyAlignment="1">
      <alignment horizontal="center" vertical="center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9" fontId="0" fillId="0" borderId="0" xfId="0" applyNumberFormat="1"/>
    <xf numFmtId="177" fontId="0" fillId="0" borderId="0" xfId="0" applyNumberFormat="1"/>
    <xf numFmtId="0" fontId="26" fillId="0" borderId="0" xfId="0" applyFont="1" applyAlignment="1">
      <alignment horizontal="left"/>
    </xf>
    <xf numFmtId="0" fontId="30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9" fontId="28" fillId="0" borderId="0" xfId="0" applyNumberFormat="1" applyFont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28" fillId="0" borderId="0" xfId="0" quotePrefix="1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9" fontId="28" fillId="0" borderId="0" xfId="0" quotePrefix="1" applyNumberFormat="1" applyFont="1" applyAlignment="1">
      <alignment horizontal="center" vertical="center"/>
    </xf>
    <xf numFmtId="0" fontId="31" fillId="0" borderId="0" xfId="0" applyFont="1" applyAlignment="1">
      <alignment horizontal="center"/>
    </xf>
    <xf numFmtId="0" fontId="28" fillId="3" borderId="0" xfId="0" applyFont="1" applyFill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3" fillId="3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0" fillId="12" borderId="0" xfId="0" applyFill="1"/>
    <xf numFmtId="0" fontId="10" fillId="12" borderId="0" xfId="0" applyFont="1" applyFill="1"/>
    <xf numFmtId="0" fontId="0" fillId="12" borderId="0" xfId="0" applyFill="1" applyAlignment="1">
      <alignment horizontal="center"/>
    </xf>
    <xf numFmtId="0" fontId="10" fillId="12" borderId="0" xfId="0" applyFont="1" applyFill="1" applyAlignment="1">
      <alignment horizontal="center"/>
    </xf>
    <xf numFmtId="9" fontId="0" fillId="0" borderId="0" xfId="2" applyFont="1" applyAlignment="1"/>
    <xf numFmtId="0" fontId="34" fillId="0" borderId="0" xfId="0" applyFont="1"/>
    <xf numFmtId="0" fontId="21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10" fillId="7" borderId="0" xfId="0" applyFont="1" applyFill="1"/>
    <xf numFmtId="0" fontId="17" fillId="9" borderId="0" xfId="0" applyFont="1" applyFill="1"/>
    <xf numFmtId="0" fontId="0" fillId="7" borderId="0" xfId="0" applyFill="1"/>
    <xf numFmtId="0" fontId="0" fillId="2" borderId="0" xfId="0" applyFill="1"/>
    <xf numFmtId="0" fontId="10" fillId="2" borderId="0" xfId="0" applyFont="1" applyFill="1"/>
    <xf numFmtId="0" fontId="20" fillId="2" borderId="0" xfId="0" applyFont="1" applyFill="1"/>
    <xf numFmtId="0" fontId="17" fillId="13" borderId="0" xfId="0" applyFont="1" applyFill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left"/>
    </xf>
    <xf numFmtId="0" fontId="1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23" fillId="3" borderId="0" xfId="0" applyFont="1" applyFill="1"/>
    <xf numFmtId="0" fontId="28" fillId="7" borderId="0" xfId="0" applyFont="1" applyFill="1" applyAlignment="1">
      <alignment horizontal="center" vertical="center"/>
    </xf>
    <xf numFmtId="22" fontId="22" fillId="0" borderId="6" xfId="0" applyNumberFormat="1" applyFont="1" applyBorder="1"/>
    <xf numFmtId="0" fontId="22" fillId="0" borderId="6" xfId="0" applyFont="1" applyBorder="1"/>
    <xf numFmtId="22" fontId="0" fillId="0" borderId="8" xfId="0" applyNumberFormat="1" applyBorder="1"/>
    <xf numFmtId="0" fontId="0" fillId="0" borderId="8" xfId="0" applyBorder="1"/>
    <xf numFmtId="22" fontId="0" fillId="0" borderId="3" xfId="0" applyNumberFormat="1" applyBorder="1"/>
    <xf numFmtId="0" fontId="0" fillId="0" borderId="3" xfId="0" applyBorder="1"/>
    <xf numFmtId="0" fontId="20" fillId="12" borderId="0" xfId="0" applyFont="1" applyFill="1"/>
    <xf numFmtId="0" fontId="20" fillId="12" borderId="0" xfId="0" applyFont="1" applyFill="1" applyAlignment="1">
      <alignment horizontal="center"/>
    </xf>
    <xf numFmtId="0" fontId="28" fillId="5" borderId="0" xfId="0" applyFont="1" applyFill="1" applyAlignment="1">
      <alignment horizontal="center"/>
    </xf>
    <xf numFmtId="0" fontId="32" fillId="5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28" fillId="5" borderId="0" xfId="0" applyFont="1" applyFill="1" applyAlignment="1">
      <alignment horizontal="center" vertical="center"/>
    </xf>
    <xf numFmtId="0" fontId="28" fillId="7" borderId="0" xfId="0" quotePrefix="1" applyFont="1" applyFill="1" applyAlignment="1">
      <alignment horizontal="center" vertical="center"/>
    </xf>
    <xf numFmtId="0" fontId="28" fillId="7" borderId="0" xfId="0" applyFont="1" applyFill="1" applyAlignment="1">
      <alignment horizontal="center"/>
    </xf>
    <xf numFmtId="0" fontId="17" fillId="7" borderId="0" xfId="0" applyFont="1" applyFill="1" applyAlignment="1">
      <alignment horizontal="center" vertical="center"/>
    </xf>
    <xf numFmtId="0" fontId="21" fillId="0" borderId="0" xfId="0" quotePrefix="1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49" fontId="0" fillId="7" borderId="0" xfId="0" applyNumberFormat="1" applyFill="1" applyAlignment="1">
      <alignment horizontal="center" vertical="center"/>
    </xf>
    <xf numFmtId="0" fontId="17" fillId="14" borderId="0" xfId="0" applyFont="1" applyFill="1"/>
    <xf numFmtId="0" fontId="10" fillId="12" borderId="0" xfId="0" applyFont="1" applyFill="1" applyAlignment="1">
      <alignment horizontal="left"/>
    </xf>
    <xf numFmtId="0" fontId="10" fillId="0" borderId="0" xfId="0" quotePrefix="1" applyFont="1" applyAlignment="1">
      <alignment horizontal="left"/>
    </xf>
    <xf numFmtId="0" fontId="21" fillId="0" borderId="0" xfId="0" applyFont="1"/>
    <xf numFmtId="9" fontId="21" fillId="0" borderId="0" xfId="0" applyNumberFormat="1" applyFont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0" fillId="11" borderId="0" xfId="0" applyFill="1"/>
    <xf numFmtId="0" fontId="9" fillId="11" borderId="0" xfId="0" applyFont="1" applyFill="1" applyAlignment="1">
      <alignment horizontal="center"/>
    </xf>
    <xf numFmtId="0" fontId="19" fillId="11" borderId="0" xfId="0" applyFont="1" applyFill="1"/>
    <xf numFmtId="0" fontId="9" fillId="11" borderId="0" xfId="0" applyFont="1" applyFill="1"/>
    <xf numFmtId="0" fontId="9" fillId="11" borderId="0" xfId="0" applyFont="1" applyFill="1" applyAlignment="1">
      <alignment horizontal="left"/>
    </xf>
    <xf numFmtId="0" fontId="10" fillId="11" borderId="0" xfId="0" applyFont="1" applyFill="1"/>
    <xf numFmtId="0" fontId="10" fillId="3" borderId="0" xfId="0" applyFont="1" applyFill="1" applyAlignment="1">
      <alignment horizontal="left"/>
    </xf>
    <xf numFmtId="0" fontId="10" fillId="3" borderId="0" xfId="0" applyFont="1" applyFill="1"/>
    <xf numFmtId="0" fontId="40" fillId="15" borderId="5" xfId="0" applyFont="1" applyFill="1" applyBorder="1" applyAlignment="1">
      <alignment horizontal="center" vertical="center"/>
    </xf>
    <xf numFmtId="0" fontId="0" fillId="0" borderId="0" xfId="0" quotePrefix="1"/>
    <xf numFmtId="0" fontId="28" fillId="8" borderId="0" xfId="0" applyFont="1" applyFill="1" applyAlignment="1">
      <alignment horizontal="center"/>
    </xf>
    <xf numFmtId="0" fontId="0" fillId="16" borderId="0" xfId="0" applyFill="1" applyAlignment="1">
      <alignment horizontal="center" vertical="center"/>
    </xf>
    <xf numFmtId="49" fontId="0" fillId="3" borderId="0" xfId="0" applyNumberFormat="1" applyFill="1" applyAlignment="1">
      <alignment horizontal="center"/>
    </xf>
    <xf numFmtId="49" fontId="20" fillId="3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/>
    </xf>
    <xf numFmtId="49" fontId="20" fillId="6" borderId="0" xfId="0" applyNumberFormat="1" applyFont="1" applyFill="1" applyAlignment="1">
      <alignment horizontal="center"/>
    </xf>
    <xf numFmtId="9" fontId="21" fillId="0" borderId="0" xfId="0" quotePrefix="1" applyNumberFormat="1" applyFont="1" applyAlignment="1">
      <alignment horizontal="center" vertical="center"/>
    </xf>
    <xf numFmtId="0" fontId="0" fillId="5" borderId="0" xfId="0" applyFill="1" applyAlignment="1">
      <alignment horizontal="left"/>
    </xf>
    <xf numFmtId="0" fontId="9" fillId="3" borderId="0" xfId="0" applyFont="1" applyFill="1" applyAlignment="1">
      <alignment horizontal="center" vertical="center"/>
    </xf>
    <xf numFmtId="49" fontId="0" fillId="0" borderId="0" xfId="0" applyNumberFormat="1"/>
    <xf numFmtId="0" fontId="23" fillId="3" borderId="0" xfId="0" applyFont="1" applyFill="1" applyAlignment="1">
      <alignment horizontal="left"/>
    </xf>
    <xf numFmtId="49" fontId="0" fillId="3" borderId="0" xfId="0" applyNumberFormat="1" applyFill="1" applyAlignment="1">
      <alignment horizontal="center" vertical="center"/>
    </xf>
    <xf numFmtId="0" fontId="20" fillId="6" borderId="0" xfId="0" applyFont="1" applyFill="1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</cellXfs>
  <cellStyles count="3">
    <cellStyle name="百分比" xfId="2" builtinId="5"/>
    <cellStyle name="常规" xfId="0" builtinId="0"/>
    <cellStyle name="常规 2" xfId="1" xr:uid="{039C472F-0F36-453F-B134-28FE9F7C9143}"/>
  </cellStyles>
  <dxfs count="15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14</xdr:row>
          <xdr:rowOff>123825</xdr:rowOff>
        </xdr:from>
        <xdr:to>
          <xdr:col>3</xdr:col>
          <xdr:colOff>457200</xdr:colOff>
          <xdr:row>16</xdr:row>
          <xdr:rowOff>95250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29</xdr:row>
      <xdr:rowOff>106952</xdr:rowOff>
    </xdr:from>
    <xdr:to>
      <xdr:col>10</xdr:col>
      <xdr:colOff>123826</xdr:colOff>
      <xdr:row>39</xdr:row>
      <xdr:rowOff>94824</xdr:rowOff>
    </xdr:to>
    <xdr:pic>
      <xdr:nvPicPr>
        <xdr:cNvPr id="2" name="图片 1" descr="图形用户界面, 应用程序&#10;&#10;描述已自动生成">
          <a:extLst>
            <a:ext uri="{FF2B5EF4-FFF2-40B4-BE49-F238E27FC236}">
              <a16:creationId xmlns:a16="http://schemas.microsoft.com/office/drawing/2014/main" id="{E93409A9-A968-DC2C-39CA-3CD403350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6" y="5355227"/>
          <a:ext cx="6191250" cy="1797622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50</xdr:row>
      <xdr:rowOff>161925</xdr:rowOff>
    </xdr:from>
    <xdr:to>
      <xdr:col>8</xdr:col>
      <xdr:colOff>66081</xdr:colOff>
      <xdr:row>52</xdr:row>
      <xdr:rowOff>114261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D214699B-BF02-EAD1-61A3-1171609D1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" y="9210675"/>
          <a:ext cx="4752381" cy="3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342901</xdr:colOff>
      <xdr:row>55</xdr:row>
      <xdr:rowOff>55213</xdr:rowOff>
    </xdr:from>
    <xdr:to>
      <xdr:col>4</xdr:col>
      <xdr:colOff>533400</xdr:colOff>
      <xdr:row>73</xdr:row>
      <xdr:rowOff>37282</xdr:rowOff>
    </xdr:to>
    <xdr:pic>
      <xdr:nvPicPr>
        <xdr:cNvPr id="4" name="图片 3" descr="图形用户界面, 文本&#10;&#10;描述已自动生成">
          <a:extLst>
            <a:ext uri="{FF2B5EF4-FFF2-40B4-BE49-F238E27FC236}">
              <a16:creationId xmlns:a16="http://schemas.microsoft.com/office/drawing/2014/main" id="{5B80E24B-E1EC-3920-A851-6B24806CC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1" y="10008838"/>
          <a:ext cx="2247899" cy="3239619"/>
        </a:xfrm>
        <a:prstGeom prst="rect">
          <a:avLst/>
        </a:prstGeom>
      </xdr:spPr>
    </xdr:pic>
    <xdr:clientData/>
  </xdr:twoCellAnchor>
  <xdr:twoCellAnchor editAs="oneCell">
    <xdr:from>
      <xdr:col>5</xdr:col>
      <xdr:colOff>314326</xdr:colOff>
      <xdr:row>55</xdr:row>
      <xdr:rowOff>66675</xdr:rowOff>
    </xdr:from>
    <xdr:to>
      <xdr:col>8</xdr:col>
      <xdr:colOff>519566</xdr:colOff>
      <xdr:row>73</xdr:row>
      <xdr:rowOff>38100</xdr:rowOff>
    </xdr:to>
    <xdr:pic>
      <xdr:nvPicPr>
        <xdr:cNvPr id="5" name="图片 4" descr="图形用户界面, 文本, 应用程序, 电子邮件&#10;&#10;描述已自动生成">
          <a:extLst>
            <a:ext uri="{FF2B5EF4-FFF2-40B4-BE49-F238E27FC236}">
              <a16:creationId xmlns:a16="http://schemas.microsoft.com/office/drawing/2014/main" id="{D049A222-F580-D9F6-4EFF-1637D35F0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43326" y="10020300"/>
          <a:ext cx="2262640" cy="3228975"/>
        </a:xfrm>
        <a:prstGeom prst="rect">
          <a:avLst/>
        </a:prstGeom>
      </xdr:spPr>
    </xdr:pic>
    <xdr:clientData/>
  </xdr:twoCellAnchor>
  <xdr:twoCellAnchor editAs="oneCell">
    <xdr:from>
      <xdr:col>9</xdr:col>
      <xdr:colOff>276225</xdr:colOff>
      <xdr:row>55</xdr:row>
      <xdr:rowOff>66674</xdr:rowOff>
    </xdr:from>
    <xdr:to>
      <xdr:col>12</xdr:col>
      <xdr:colOff>447675</xdr:colOff>
      <xdr:row>73</xdr:row>
      <xdr:rowOff>20737</xdr:rowOff>
    </xdr:to>
    <xdr:pic>
      <xdr:nvPicPr>
        <xdr:cNvPr id="6" name="图片 5" descr="图形用户界面, 应用程序&#10;&#10;描述已自动生成">
          <a:extLst>
            <a:ext uri="{FF2B5EF4-FFF2-40B4-BE49-F238E27FC236}">
              <a16:creationId xmlns:a16="http://schemas.microsoft.com/office/drawing/2014/main" id="{07EB5529-8233-B0D5-4CBE-EE9E11FD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48425" y="10020299"/>
          <a:ext cx="2228850" cy="321161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83</xdr:row>
      <xdr:rowOff>95250</xdr:rowOff>
    </xdr:from>
    <xdr:to>
      <xdr:col>8</xdr:col>
      <xdr:colOff>628650</xdr:colOff>
      <xdr:row>90</xdr:row>
      <xdr:rowOff>154929</xdr:rowOff>
    </xdr:to>
    <xdr:pic>
      <xdr:nvPicPr>
        <xdr:cNvPr id="8" name="图片 7" descr="表格&#10;&#10;描述已自动生成">
          <a:extLst>
            <a:ext uri="{FF2B5EF4-FFF2-40B4-BE49-F238E27FC236}">
              <a16:creationId xmlns:a16="http://schemas.microsoft.com/office/drawing/2014/main" id="{DBCD7D32-E7C8-2397-1329-97F0B3581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9225" y="15116175"/>
          <a:ext cx="4695825" cy="1326504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103</xdr:row>
      <xdr:rowOff>62832</xdr:rowOff>
    </xdr:from>
    <xdr:to>
      <xdr:col>9</xdr:col>
      <xdr:colOff>209551</xdr:colOff>
      <xdr:row>114</xdr:row>
      <xdr:rowOff>75881</xdr:rowOff>
    </xdr:to>
    <xdr:pic>
      <xdr:nvPicPr>
        <xdr:cNvPr id="9" name="图片 8" descr="表格&#10;&#10;描述已自动生成">
          <a:extLst>
            <a:ext uri="{FF2B5EF4-FFF2-40B4-BE49-F238E27FC236}">
              <a16:creationId xmlns:a16="http://schemas.microsoft.com/office/drawing/2014/main" id="{BCAA4FD8-4F96-5A79-DC09-D5E824762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9701" y="18703257"/>
          <a:ext cx="4972050" cy="2003774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121</xdr:row>
      <xdr:rowOff>149499</xdr:rowOff>
    </xdr:from>
    <xdr:to>
      <xdr:col>8</xdr:col>
      <xdr:colOff>236618</xdr:colOff>
      <xdr:row>138</xdr:row>
      <xdr:rowOff>9525</xdr:rowOff>
    </xdr:to>
    <xdr:pic>
      <xdr:nvPicPr>
        <xdr:cNvPr id="10" name="图片 9" descr="表格&#10;&#10;描述已自动生成">
          <a:extLst>
            <a:ext uri="{FF2B5EF4-FFF2-40B4-BE49-F238E27FC236}">
              <a16:creationId xmlns:a16="http://schemas.microsoft.com/office/drawing/2014/main" id="{715F7E14-2994-A218-4F47-969FFF91A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09700" y="22047474"/>
          <a:ext cx="4313318" cy="2936601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121</xdr:row>
      <xdr:rowOff>114300</xdr:rowOff>
    </xdr:from>
    <xdr:to>
      <xdr:col>9</xdr:col>
      <xdr:colOff>609600</xdr:colOff>
      <xdr:row>126</xdr:row>
      <xdr:rowOff>28575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68015F73-FB9A-8187-2F2A-3707774FF0B0}"/>
            </a:ext>
          </a:extLst>
        </xdr:cNvPr>
        <xdr:cNvCxnSpPr/>
      </xdr:nvCxnSpPr>
      <xdr:spPr>
        <a:xfrm flipV="1">
          <a:off x="4914900" y="22012275"/>
          <a:ext cx="1866900" cy="819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128</xdr:row>
      <xdr:rowOff>142875</xdr:rowOff>
    </xdr:from>
    <xdr:to>
      <xdr:col>10</xdr:col>
      <xdr:colOff>523875</xdr:colOff>
      <xdr:row>130</xdr:row>
      <xdr:rowOff>133350</xdr:rowOff>
    </xdr:to>
    <xdr:cxnSp macro="">
      <xdr:nvCxnSpPr>
        <xdr:cNvPr id="15" name="直接箭头连接符 14">
          <a:extLst>
            <a:ext uri="{FF2B5EF4-FFF2-40B4-BE49-F238E27FC236}">
              <a16:creationId xmlns:a16="http://schemas.microsoft.com/office/drawing/2014/main" id="{DC83E6E1-0FB4-AD13-C649-1EBC124D8246}"/>
            </a:ext>
          </a:extLst>
        </xdr:cNvPr>
        <xdr:cNvCxnSpPr/>
      </xdr:nvCxnSpPr>
      <xdr:spPr>
        <a:xfrm flipV="1">
          <a:off x="2543175" y="23307675"/>
          <a:ext cx="4838700" cy="3524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123</xdr:row>
      <xdr:rowOff>114300</xdr:rowOff>
    </xdr:from>
    <xdr:to>
      <xdr:col>9</xdr:col>
      <xdr:colOff>657225</xdr:colOff>
      <xdr:row>132</xdr:row>
      <xdr:rowOff>133350</xdr:rowOff>
    </xdr:to>
    <xdr:cxnSp macro="">
      <xdr:nvCxnSpPr>
        <xdr:cNvPr id="18" name="直接箭头连接符 17">
          <a:extLst>
            <a:ext uri="{FF2B5EF4-FFF2-40B4-BE49-F238E27FC236}">
              <a16:creationId xmlns:a16="http://schemas.microsoft.com/office/drawing/2014/main" id="{AB0F7253-2B41-73C1-29B2-77497CCBA7B3}"/>
            </a:ext>
          </a:extLst>
        </xdr:cNvPr>
        <xdr:cNvCxnSpPr/>
      </xdr:nvCxnSpPr>
      <xdr:spPr>
        <a:xfrm>
          <a:off x="2628900" y="22374225"/>
          <a:ext cx="4200525" cy="1647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647700</xdr:colOff>
      <xdr:row>133</xdr:row>
      <xdr:rowOff>9525</xdr:rowOff>
    </xdr:from>
    <xdr:to>
      <xdr:col>9</xdr:col>
      <xdr:colOff>676275</xdr:colOff>
      <xdr:row>136</xdr:row>
      <xdr:rowOff>95250</xdr:rowOff>
    </xdr:to>
    <xdr:cxnSp macro="">
      <xdr:nvCxnSpPr>
        <xdr:cNvPr id="20" name="直接箭头连接符 19">
          <a:extLst>
            <a:ext uri="{FF2B5EF4-FFF2-40B4-BE49-F238E27FC236}">
              <a16:creationId xmlns:a16="http://schemas.microsoft.com/office/drawing/2014/main" id="{ADDF378D-0D79-BA0F-4D97-F06FB711A439}"/>
            </a:ext>
          </a:extLst>
        </xdr:cNvPr>
        <xdr:cNvCxnSpPr/>
      </xdr:nvCxnSpPr>
      <xdr:spPr>
        <a:xfrm>
          <a:off x="2705100" y="24079200"/>
          <a:ext cx="4143375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180975</xdr:colOff>
      <xdr:row>134</xdr:row>
      <xdr:rowOff>171450</xdr:rowOff>
    </xdr:from>
    <xdr:to>
      <xdr:col>9</xdr:col>
      <xdr:colOff>638175</xdr:colOff>
      <xdr:row>137</xdr:row>
      <xdr:rowOff>114300</xdr:rowOff>
    </xdr:to>
    <xdr:cxnSp macro="">
      <xdr:nvCxnSpPr>
        <xdr:cNvPr id="22" name="直接箭头连接符 21">
          <a:extLst>
            <a:ext uri="{FF2B5EF4-FFF2-40B4-BE49-F238E27FC236}">
              <a16:creationId xmlns:a16="http://schemas.microsoft.com/office/drawing/2014/main" id="{92540E55-9003-C9AD-0C2F-BE91E3DF1EFD}"/>
            </a:ext>
          </a:extLst>
        </xdr:cNvPr>
        <xdr:cNvCxnSpPr/>
      </xdr:nvCxnSpPr>
      <xdr:spPr>
        <a:xfrm>
          <a:off x="2238375" y="24422100"/>
          <a:ext cx="4572000" cy="485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126</xdr:row>
      <xdr:rowOff>142875</xdr:rowOff>
    </xdr:from>
    <xdr:to>
      <xdr:col>10</xdr:col>
      <xdr:colOff>9525</xdr:colOff>
      <xdr:row>139</xdr:row>
      <xdr:rowOff>66675</xdr:rowOff>
    </xdr:to>
    <xdr:cxnSp macro="">
      <xdr:nvCxnSpPr>
        <xdr:cNvPr id="24" name="直接箭头连接符 23">
          <a:extLst>
            <a:ext uri="{FF2B5EF4-FFF2-40B4-BE49-F238E27FC236}">
              <a16:creationId xmlns:a16="http://schemas.microsoft.com/office/drawing/2014/main" id="{65BBA5B9-6C7E-0729-17E2-FDBC5C244E6C}"/>
            </a:ext>
          </a:extLst>
        </xdr:cNvPr>
        <xdr:cNvCxnSpPr/>
      </xdr:nvCxnSpPr>
      <xdr:spPr>
        <a:xfrm>
          <a:off x="2781300" y="22945725"/>
          <a:ext cx="4086225" cy="2276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95250</xdr:colOff>
      <xdr:row>146</xdr:row>
      <xdr:rowOff>84021</xdr:rowOff>
    </xdr:from>
    <xdr:to>
      <xdr:col>8</xdr:col>
      <xdr:colOff>447675</xdr:colOff>
      <xdr:row>158</xdr:row>
      <xdr:rowOff>47329</xdr:rowOff>
    </xdr:to>
    <xdr:pic>
      <xdr:nvPicPr>
        <xdr:cNvPr id="25" name="图片 24" descr="表格&#10;&#10;描述已自动生成">
          <a:extLst>
            <a:ext uri="{FF2B5EF4-FFF2-40B4-BE49-F238E27FC236}">
              <a16:creationId xmlns:a16="http://schemas.microsoft.com/office/drawing/2014/main" id="{F994ACFC-58DD-BDA0-D6DF-8B4F4F94A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66850" y="26506371"/>
          <a:ext cx="4467225" cy="2135008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148</xdr:row>
      <xdr:rowOff>28575</xdr:rowOff>
    </xdr:from>
    <xdr:to>
      <xdr:col>9</xdr:col>
      <xdr:colOff>590550</xdr:colOff>
      <xdr:row>148</xdr:row>
      <xdr:rowOff>133350</xdr:rowOff>
    </xdr:to>
    <xdr:cxnSp macro="">
      <xdr:nvCxnSpPr>
        <xdr:cNvPr id="27" name="直接箭头连接符 26">
          <a:extLst>
            <a:ext uri="{FF2B5EF4-FFF2-40B4-BE49-F238E27FC236}">
              <a16:creationId xmlns:a16="http://schemas.microsoft.com/office/drawing/2014/main" id="{439F7641-25FE-CDC4-F2B6-1AC3B6CA40B1}"/>
            </a:ext>
          </a:extLst>
        </xdr:cNvPr>
        <xdr:cNvCxnSpPr/>
      </xdr:nvCxnSpPr>
      <xdr:spPr>
        <a:xfrm flipV="1">
          <a:off x="1924050" y="26812875"/>
          <a:ext cx="4838700" cy="104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119</xdr:row>
      <xdr:rowOff>171450</xdr:rowOff>
    </xdr:from>
    <xdr:to>
      <xdr:col>9</xdr:col>
      <xdr:colOff>666750</xdr:colOff>
      <xdr:row>125</xdr:row>
      <xdr:rowOff>114300</xdr:rowOff>
    </xdr:to>
    <xdr:cxnSp macro="">
      <xdr:nvCxnSpPr>
        <xdr:cNvPr id="31" name="直接箭头连接符 30">
          <a:extLst>
            <a:ext uri="{FF2B5EF4-FFF2-40B4-BE49-F238E27FC236}">
              <a16:creationId xmlns:a16="http://schemas.microsoft.com/office/drawing/2014/main" id="{8669348E-61BB-55D5-4653-79713A4EE724}"/>
            </a:ext>
          </a:extLst>
        </xdr:cNvPr>
        <xdr:cNvCxnSpPr/>
      </xdr:nvCxnSpPr>
      <xdr:spPr>
        <a:xfrm flipV="1">
          <a:off x="2752725" y="21707475"/>
          <a:ext cx="4086225" cy="1028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381000</xdr:colOff>
      <xdr:row>151</xdr:row>
      <xdr:rowOff>133350</xdr:rowOff>
    </xdr:from>
    <xdr:to>
      <xdr:col>10</xdr:col>
      <xdr:colOff>0</xdr:colOff>
      <xdr:row>152</xdr:row>
      <xdr:rowOff>142875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BD30FA67-1CFA-7E84-C4F3-1D2E9074D256}"/>
            </a:ext>
          </a:extLst>
        </xdr:cNvPr>
        <xdr:cNvCxnSpPr/>
      </xdr:nvCxnSpPr>
      <xdr:spPr>
        <a:xfrm>
          <a:off x="3124200" y="27460575"/>
          <a:ext cx="37338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428625</xdr:colOff>
      <xdr:row>153</xdr:row>
      <xdr:rowOff>95250</xdr:rowOff>
    </xdr:from>
    <xdr:to>
      <xdr:col>10</xdr:col>
      <xdr:colOff>66675</xdr:colOff>
      <xdr:row>154</xdr:row>
      <xdr:rowOff>123825</xdr:rowOff>
    </xdr:to>
    <xdr:cxnSp macro="">
      <xdr:nvCxnSpPr>
        <xdr:cNvPr id="35" name="直接箭头连接符 34">
          <a:extLst>
            <a:ext uri="{FF2B5EF4-FFF2-40B4-BE49-F238E27FC236}">
              <a16:creationId xmlns:a16="http://schemas.microsoft.com/office/drawing/2014/main" id="{4677B2BF-A6FB-DD28-1BD0-984D001815E9}"/>
            </a:ext>
          </a:extLst>
        </xdr:cNvPr>
        <xdr:cNvCxnSpPr/>
      </xdr:nvCxnSpPr>
      <xdr:spPr>
        <a:xfrm>
          <a:off x="3857625" y="27784425"/>
          <a:ext cx="3067050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581025</xdr:colOff>
      <xdr:row>155</xdr:row>
      <xdr:rowOff>114300</xdr:rowOff>
    </xdr:from>
    <xdr:to>
      <xdr:col>10</xdr:col>
      <xdr:colOff>9525</xdr:colOff>
      <xdr:row>156</xdr:row>
      <xdr:rowOff>66675</xdr:rowOff>
    </xdr:to>
    <xdr:cxnSp macro="">
      <xdr:nvCxnSpPr>
        <xdr:cNvPr id="37" name="直接箭头连接符 36">
          <a:extLst>
            <a:ext uri="{FF2B5EF4-FFF2-40B4-BE49-F238E27FC236}">
              <a16:creationId xmlns:a16="http://schemas.microsoft.com/office/drawing/2014/main" id="{B2510828-20FB-0A55-4A78-EEA7977CFF13}"/>
            </a:ext>
          </a:extLst>
        </xdr:cNvPr>
        <xdr:cNvCxnSpPr/>
      </xdr:nvCxnSpPr>
      <xdr:spPr>
        <a:xfrm>
          <a:off x="4695825" y="28165425"/>
          <a:ext cx="217170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28575</xdr:colOff>
      <xdr:row>186</xdr:row>
      <xdr:rowOff>0</xdr:rowOff>
    </xdr:from>
    <xdr:to>
      <xdr:col>26</xdr:col>
      <xdr:colOff>207470</xdr:colOff>
      <xdr:row>217</xdr:row>
      <xdr:rowOff>3381</xdr:rowOff>
    </xdr:to>
    <xdr:pic>
      <xdr:nvPicPr>
        <xdr:cNvPr id="41" name="图片 40" descr="图形用户界面, 应用程序, 表格, Excel&#10;&#10;描述已自动生成">
          <a:extLst>
            <a:ext uri="{FF2B5EF4-FFF2-40B4-BE49-F238E27FC236}">
              <a16:creationId xmlns:a16="http://schemas.microsoft.com/office/drawing/2014/main" id="{CC522DA7-8A09-F2BD-F77C-1EE00CE17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0175" y="31308675"/>
          <a:ext cx="16638095" cy="56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657225</xdr:colOff>
      <xdr:row>232</xdr:row>
      <xdr:rowOff>108113</xdr:rowOff>
    </xdr:from>
    <xdr:to>
      <xdr:col>22</xdr:col>
      <xdr:colOff>55132</xdr:colOff>
      <xdr:row>239</xdr:row>
      <xdr:rowOff>95067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EB8FEF25-C96B-8723-72B2-18634B4C4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43025" y="42094313"/>
          <a:ext cx="13799707" cy="1253779"/>
        </a:xfrm>
        <a:prstGeom prst="rect">
          <a:avLst/>
        </a:prstGeom>
      </xdr:spPr>
    </xdr:pic>
    <xdr:clientData/>
  </xdr:twoCellAnchor>
  <xdr:twoCellAnchor>
    <xdr:from>
      <xdr:col>3</xdr:col>
      <xdr:colOff>66675</xdr:colOff>
      <xdr:row>229</xdr:row>
      <xdr:rowOff>0</xdr:rowOff>
    </xdr:from>
    <xdr:to>
      <xdr:col>3</xdr:col>
      <xdr:colOff>561975</xdr:colOff>
      <xdr:row>229</xdr:row>
      <xdr:rowOff>171450</xdr:rowOff>
    </xdr:to>
    <xdr:sp macro="" textlink="">
      <xdr:nvSpPr>
        <xdr:cNvPr id="43" name="箭头: 右 42">
          <a:extLst>
            <a:ext uri="{FF2B5EF4-FFF2-40B4-BE49-F238E27FC236}">
              <a16:creationId xmlns:a16="http://schemas.microsoft.com/office/drawing/2014/main" id="{84EAAF6D-9D55-5934-DA2F-AC65718F8CF5}"/>
            </a:ext>
          </a:extLst>
        </xdr:cNvPr>
        <xdr:cNvSpPr/>
      </xdr:nvSpPr>
      <xdr:spPr>
        <a:xfrm>
          <a:off x="2124075" y="41262300"/>
          <a:ext cx="495300" cy="1714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  <xdr:twoCellAnchor editAs="oneCell">
    <xdr:from>
      <xdr:col>2</xdr:col>
      <xdr:colOff>9525</xdr:colOff>
      <xdr:row>247</xdr:row>
      <xdr:rowOff>83018</xdr:rowOff>
    </xdr:from>
    <xdr:to>
      <xdr:col>21</xdr:col>
      <xdr:colOff>636139</xdr:colOff>
      <xdr:row>275</xdr:row>
      <xdr:rowOff>3339</xdr:rowOff>
    </xdr:to>
    <xdr:pic>
      <xdr:nvPicPr>
        <xdr:cNvPr id="45" name="图片 44" descr="日历&#10;&#10;中度可信度描述已自动生成">
          <a:extLst>
            <a:ext uri="{FF2B5EF4-FFF2-40B4-BE49-F238E27FC236}">
              <a16:creationId xmlns:a16="http://schemas.microsoft.com/office/drawing/2014/main" id="{4E6D9DCA-61F5-9FC6-86C3-793B1D02D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81125" y="44783843"/>
          <a:ext cx="13656814" cy="4983539"/>
        </a:xfrm>
        <a:prstGeom prst="rect">
          <a:avLst/>
        </a:prstGeom>
      </xdr:spPr>
    </xdr:pic>
    <xdr:clientData/>
  </xdr:twoCellAnchor>
  <xdr:twoCellAnchor editAs="oneCell">
    <xdr:from>
      <xdr:col>1</xdr:col>
      <xdr:colOff>676275</xdr:colOff>
      <xdr:row>280</xdr:row>
      <xdr:rowOff>3169</xdr:rowOff>
    </xdr:from>
    <xdr:to>
      <xdr:col>23</xdr:col>
      <xdr:colOff>493076</xdr:colOff>
      <xdr:row>306</xdr:row>
      <xdr:rowOff>18345</xdr:rowOff>
    </xdr:to>
    <xdr:pic>
      <xdr:nvPicPr>
        <xdr:cNvPr id="46" name="图片 45" descr="图片包含 表格&#10;&#10;描述已自动生成">
          <a:extLst>
            <a:ext uri="{FF2B5EF4-FFF2-40B4-BE49-F238E27FC236}">
              <a16:creationId xmlns:a16="http://schemas.microsoft.com/office/drawing/2014/main" id="{BB987C5F-2C8F-E285-A8D3-DF1B946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2075" y="50676169"/>
          <a:ext cx="14904401" cy="4720526"/>
        </a:xfrm>
        <a:prstGeom prst="rect">
          <a:avLst/>
        </a:prstGeom>
      </xdr:spPr>
    </xdr:pic>
    <xdr:clientData/>
  </xdr:twoCellAnchor>
  <xdr:twoCellAnchor>
    <xdr:from>
      <xdr:col>7</xdr:col>
      <xdr:colOff>104775</xdr:colOff>
      <xdr:row>275</xdr:row>
      <xdr:rowOff>123825</xdr:rowOff>
    </xdr:from>
    <xdr:to>
      <xdr:col>7</xdr:col>
      <xdr:colOff>457200</xdr:colOff>
      <xdr:row>279</xdr:row>
      <xdr:rowOff>47625</xdr:rowOff>
    </xdr:to>
    <xdr:sp macro="" textlink="">
      <xdr:nvSpPr>
        <xdr:cNvPr id="47" name="箭头: 下 46">
          <a:extLst>
            <a:ext uri="{FF2B5EF4-FFF2-40B4-BE49-F238E27FC236}">
              <a16:creationId xmlns:a16="http://schemas.microsoft.com/office/drawing/2014/main" id="{C05C4087-9718-0843-5D4F-B7F69689E5D5}"/>
            </a:ext>
          </a:extLst>
        </xdr:cNvPr>
        <xdr:cNvSpPr/>
      </xdr:nvSpPr>
      <xdr:spPr>
        <a:xfrm>
          <a:off x="4905375" y="49891950"/>
          <a:ext cx="352425" cy="64770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71" name="Btn_Return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1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aab1174f522a1b9/DM/DM&#25968;&#20540;&#34920;/&#25968;&#20540;&#25991;&#26723;/&#12298;&#23547;&#40857;&#31508;&#35760;&#12299;&#25968;&#20540;&#34920;.xlsm" TargetMode="External"/><Relationship Id="rId1" Type="http://schemas.openxmlformats.org/officeDocument/2006/relationships/externalLinkPath" Target="&#25968;&#20540;&#25991;&#26723;/&#12298;&#23547;&#40857;&#31508;&#35760;&#12299;&#25968;&#20540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目录"/>
      <sheetName val="属性总览"/>
      <sheetName val="游戏节奏"/>
      <sheetName val="经济模型"/>
      <sheetName val="属性投放"/>
      <sheetName val="投放汇总"/>
      <sheetName val="玩家等级"/>
      <sheetName val="装备系统"/>
      <sheetName val="玉石系统"/>
      <sheetName val="宠物系统"/>
      <sheetName val="古董系统"/>
      <sheetName val="藏品系统"/>
      <sheetName val="技能设计"/>
      <sheetName val="怪物技能"/>
      <sheetName val="龙灵技能"/>
      <sheetName val="翅膀技能"/>
      <sheetName val="关卡设计"/>
      <sheetName val="玩家模型"/>
      <sheetName val="迷雾数据收集"/>
      <sheetName val="数值模型分析报告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M9" t="str">
            <v>1001|{1;{140;125;0}}-1002|{1;{2;1000;0}}</v>
          </cell>
        </row>
        <row r="17">
          <cell r="N17" t="str">
            <v>1001|10|0;1002|5|0;1007|4|50;1008|16|50;1005|4|50;1006|2|50;1009|3|50;1010|3|50;1019|4|50;1018|4|50</v>
          </cell>
        </row>
      </sheetData>
      <sheetData sheetId="7">
        <row r="39">
          <cell r="K39" t="str">
            <v>{1;{9.375;1000;0}}</v>
          </cell>
        </row>
        <row r="40">
          <cell r="K40" t="str">
            <v>{1;{6.25;1000;0}}</v>
          </cell>
        </row>
        <row r="41">
          <cell r="K41" t="str">
            <v>{1;{10;1000;0}}</v>
          </cell>
        </row>
        <row r="42">
          <cell r="K42" t="str">
            <v>{1;{10;1000;0}}</v>
          </cell>
        </row>
        <row r="43">
          <cell r="K43" t="str">
            <v>{1;{10;1000;0}}</v>
          </cell>
        </row>
        <row r="44">
          <cell r="K44" t="str">
            <v>{1;{10;1000;0}}</v>
          </cell>
        </row>
        <row r="45">
          <cell r="K45" t="str">
            <v>{1;{10;1000;0}}</v>
          </cell>
        </row>
        <row r="46">
          <cell r="K46" t="str">
            <v>{1;{3.125;1000;0}}</v>
          </cell>
        </row>
        <row r="47">
          <cell r="K47" t="str">
            <v>{1;{3.125;1000;0}}</v>
          </cell>
        </row>
        <row r="48">
          <cell r="K48" t="str">
            <v>{1;{3.125;1000;0}}</v>
          </cell>
        </row>
        <row r="108">
          <cell r="R108" t="str">
            <v>0|34|40|50|700|3000</v>
          </cell>
        </row>
        <row r="109">
          <cell r="R109" t="str">
            <v>0|600|400|250|200|150</v>
          </cell>
        </row>
        <row r="110">
          <cell r="R110" t="str">
            <v>0|6000|5000|4000|2000|1500</v>
          </cell>
        </row>
        <row r="111">
          <cell r="R111" t="str">
            <v>0|11|11|11|11|11</v>
          </cell>
        </row>
        <row r="112">
          <cell r="R112" t="str">
            <v>0|850|750|650|550|450;0|900|800|700|600|500;0|950|850|750|650|550;0|1000|900|800|700|600</v>
          </cell>
        </row>
      </sheetData>
      <sheetData sheetId="8">
        <row r="26">
          <cell r="D26">
            <v>1001</v>
          </cell>
          <cell r="AN26" t="str">
            <v>{2;{200;300;400;500;700;900;1200;1600;2000;3000}}</v>
          </cell>
        </row>
        <row r="27">
          <cell r="AN27" t="str">
            <v>{2;{10;20;30;40;50;60;70;80;110;150}}</v>
          </cell>
        </row>
        <row r="28">
          <cell r="AN28" t="str">
            <v>{2;{100;150;200;250;350;450;600;800;1000;1500}}</v>
          </cell>
        </row>
        <row r="29">
          <cell r="AN29" t="str">
            <v>{2;{10;20;30;40;50;60;70;80;110;150}}</v>
          </cell>
        </row>
        <row r="30">
          <cell r="AN30" t="str">
            <v>{2;{10;20;30;40;50;60;80;100;140;200}}</v>
          </cell>
        </row>
        <row r="31">
          <cell r="AN31" t="str">
            <v>{2;{5;10;15;20;25;30;40;50;70;100}}</v>
          </cell>
        </row>
        <row r="32">
          <cell r="AN32" t="str">
            <v>{2;{10;20;30;40;50;60;80;100;140;200}}</v>
          </cell>
        </row>
        <row r="33">
          <cell r="AN33" t="str">
            <v>{2;{40;80;120;160;200;240;320;400;560;800}}</v>
          </cell>
        </row>
        <row r="34">
          <cell r="AN34" t="str">
            <v>{2;{10;20;30;40;50;60;70;80;110;150}}</v>
          </cell>
        </row>
        <row r="35">
          <cell r="AN35" t="str">
            <v>{2;{10;20;30;40;50;60;70;80;110;150}}</v>
          </cell>
        </row>
        <row r="36">
          <cell r="AN36" t="str">
            <v>{2;{10;20;30;40;50;60;70;80;110;150}}</v>
          </cell>
        </row>
        <row r="37">
          <cell r="AN37" t="str">
            <v>{2;{20;40;60;80;100;120;140;160;220;300}}</v>
          </cell>
        </row>
        <row r="38">
          <cell r="AN38" t="str">
            <v>{2;{20;40;60;80;100;120;140;160;220;300}}</v>
          </cell>
        </row>
        <row r="39">
          <cell r="AN39" t="str">
            <v>{2;{20;40;60;80;100;120;140;160;220;300}}</v>
          </cell>
        </row>
        <row r="40">
          <cell r="AN40" t="str">
            <v>{2;{20;40;60;80;100;120;140;160;220;300}}</v>
          </cell>
        </row>
        <row r="41">
          <cell r="AN41" t="str">
            <v>{2;{20;40;60;80;100;120;140;160;220;300}}</v>
          </cell>
        </row>
        <row r="42">
          <cell r="AN42" t="str">
            <v>{2;{5;10;15;20;25;30;35;45;60;80}}</v>
          </cell>
        </row>
      </sheetData>
      <sheetData sheetId="9">
        <row r="46">
          <cell r="N46" t="str">
            <v>1001|{1;{16;1000;0}}-1002|{1;{8;1000;0}}</v>
          </cell>
        </row>
        <row r="48">
          <cell r="N48" t="str">
            <v>1021|{1;{20;1000;0}}</v>
          </cell>
        </row>
      </sheetData>
      <sheetData sheetId="10"/>
      <sheetData sheetId="11"/>
      <sheetData sheetId="12"/>
      <sheetData sheetId="13"/>
      <sheetData sheetId="14"/>
      <sheetData sheetId="15"/>
      <sheetData sheetId="16">
        <row r="27">
          <cell r="X27" t="str">
            <v>100003|1|10000;100002|1|10000;100006|1|10000</v>
          </cell>
        </row>
        <row r="28">
          <cell r="X28" t="str">
            <v>100003|1|10000;100002|1|10000;100006|1|10000</v>
          </cell>
        </row>
        <row r="29">
          <cell r="X29" t="str">
            <v>100003|3|10000;100002|2|10000;100006|2|10000</v>
          </cell>
        </row>
        <row r="30">
          <cell r="X30" t="str">
            <v>100003|5|10000;100002|2|10000;100006|4|10000</v>
          </cell>
        </row>
        <row r="31">
          <cell r="X31" t="str">
            <v>100003|7|10000;100002|3|10000;100006|5|10000</v>
          </cell>
        </row>
        <row r="32">
          <cell r="X32" t="str">
            <v>100003|10|10000;100002|4|10000;100006|6|10000</v>
          </cell>
        </row>
        <row r="33">
          <cell r="X33" t="str">
            <v>100003|13|10000;100002|5|10000;100006|8|10000</v>
          </cell>
        </row>
        <row r="34">
          <cell r="X34" t="str">
            <v>100003|17|10000;100002|6|10000;100006|9|10000</v>
          </cell>
        </row>
        <row r="35">
          <cell r="X35" t="str">
            <v>100003|21|10000;100002|7|10000;100006|11|10000</v>
          </cell>
        </row>
        <row r="36">
          <cell r="X36" t="str">
            <v>100003|26|10000;100002|9|10000;100006|12|10000</v>
          </cell>
        </row>
        <row r="37">
          <cell r="X37" t="str">
            <v>100003|31|10000;100002|10|10000;100006|15|10000</v>
          </cell>
        </row>
        <row r="38">
          <cell r="X38" t="str">
            <v>100003|39|10000;100002|11|10000;100006|16|10000</v>
          </cell>
        </row>
        <row r="39">
          <cell r="X39" t="str">
            <v>100003|45|10000;100002|13|10000;100006|17|10000</v>
          </cell>
        </row>
        <row r="40">
          <cell r="X40" t="str">
            <v>100003|52|10000;100002|14|10000;100006|21|10000</v>
          </cell>
        </row>
        <row r="41">
          <cell r="X41" t="str">
            <v>100003|61|10000;100002|15|10000;100006|22|10000</v>
          </cell>
        </row>
        <row r="42">
          <cell r="X42" t="str">
            <v>100003|72|10000;100002|17|10000;100006|26|10000</v>
          </cell>
        </row>
        <row r="43">
          <cell r="X43" t="str">
            <v>100003|80|10000;100002|19|10000;100006|27|10000</v>
          </cell>
        </row>
        <row r="44">
          <cell r="X44" t="str">
            <v>100003|92|10000;100002|20|10000;100006|29|10000</v>
          </cell>
        </row>
        <row r="45">
          <cell r="X45" t="str">
            <v>100003|104|10000;100002|22|10000;100006|33|10000</v>
          </cell>
        </row>
        <row r="46">
          <cell r="X46" t="str">
            <v>100003|117|10000;100002|24|10000;100006|35|10000</v>
          </cell>
        </row>
        <row r="47">
          <cell r="X47" t="str">
            <v>100003|133|10000;100002|26|10000;100006|39|10000</v>
          </cell>
        </row>
        <row r="48">
          <cell r="X48" t="str">
            <v>100003|148|10000;100002|28|10000;100006|41|10000</v>
          </cell>
        </row>
        <row r="49">
          <cell r="X49" t="str">
            <v>100003|166|10000;100002|30|10000;100006|43|10000</v>
          </cell>
        </row>
        <row r="50">
          <cell r="X50" t="str">
            <v>100003|183|10000;100002|32|10000;100006|48|10000</v>
          </cell>
        </row>
        <row r="51">
          <cell r="X51" t="str">
            <v>100003|203|10000;100002|34|10000;100006|50|10000</v>
          </cell>
        </row>
        <row r="52">
          <cell r="X52" t="str">
            <v>100003|224|10000;100002|36|10000;100006|55|10000</v>
          </cell>
        </row>
        <row r="53">
          <cell r="X53" t="str">
            <v>100003|249|10000;100002|38|10000;100006|57|10000</v>
          </cell>
        </row>
        <row r="54">
          <cell r="X54" t="str">
            <v>100003|273|10000;100002|41|10000;100006|59|10000</v>
          </cell>
        </row>
        <row r="55">
          <cell r="X55" t="str">
            <v>100003|300|10000;100002|43|10000;100006|65|10000</v>
          </cell>
        </row>
        <row r="56">
          <cell r="X56" t="str">
            <v>100003|326|10000;100002|45|10000;100006|67|10000</v>
          </cell>
        </row>
        <row r="57">
          <cell r="X57" t="str">
            <v>100003|356|10000;100002|48|10000;100006|73|10000</v>
          </cell>
        </row>
        <row r="58">
          <cell r="X58" t="str">
            <v>100003|388|10000;100002|51|10000;100006|76|10000</v>
          </cell>
        </row>
        <row r="59">
          <cell r="X59" t="str">
            <v>100003|412|10000;100002|53|10000;100006|78|10000</v>
          </cell>
        </row>
        <row r="60">
          <cell r="X60" t="str">
            <v>100003|467|10000;100002|56|10000;100006|85|10000</v>
          </cell>
        </row>
        <row r="61">
          <cell r="X61" t="str">
            <v>100003|481|10000;100002|59|10000;100006|87|10000</v>
          </cell>
        </row>
        <row r="62">
          <cell r="X62" t="str">
            <v>100003|540|10000;100002|61|10000;100006|94|10000</v>
          </cell>
        </row>
        <row r="63">
          <cell r="X63" t="str">
            <v>100003|601|10000;100002|64|10000;100006|97|10000</v>
          </cell>
        </row>
        <row r="64">
          <cell r="X64" t="str">
            <v>100003|617|10000;100002|67|10000;100006|99|10000</v>
          </cell>
        </row>
        <row r="65">
          <cell r="X65" t="str">
            <v>100003|682|10000;100002|70|10000;100006|107|10000</v>
          </cell>
        </row>
        <row r="66">
          <cell r="X66" t="str">
            <v>100003|750|10000;100002|73|10000;100006|110|10000</v>
          </cell>
        </row>
        <row r="67">
          <cell r="X67" t="str">
            <v>100003|768|10000;100002|76|10000;100006|117|10000</v>
          </cell>
        </row>
        <row r="68">
          <cell r="X68" t="str">
            <v>100003|840|10000;100002|80|10000;100006|120|10000</v>
          </cell>
        </row>
        <row r="69">
          <cell r="X69" t="str">
            <v>100003|913|10000;100002|83|10000;100006|129|10000</v>
          </cell>
        </row>
        <row r="70">
          <cell r="X70" t="str">
            <v>100003|990|10000;100002|86|10000;100006|132|10000</v>
          </cell>
        </row>
        <row r="71">
          <cell r="X71" t="str">
            <v>100003|1068|10000;100002|90|10000;100006|135|10000</v>
          </cell>
        </row>
        <row r="72">
          <cell r="X72" t="str">
            <v>100003|1150|10000;100002|93|10000;100006|143|10000</v>
          </cell>
        </row>
        <row r="73">
          <cell r="X73" t="str">
            <v>100003|1175|10000;100002|96|10000;100006|146|10000</v>
          </cell>
        </row>
        <row r="74">
          <cell r="X74" t="str">
            <v>100003|1260|10000;100002|100|10000;100006|156|10000</v>
          </cell>
        </row>
        <row r="75">
          <cell r="X75" t="str">
            <v>100003|1347|10000;100002|104|10000;100006|159|10000</v>
          </cell>
        </row>
        <row r="76">
          <cell r="X76" t="str">
            <v>100003|1437|10000;100002|107|10000;100006|168|10000</v>
          </cell>
        </row>
        <row r="77">
          <cell r="X77" t="str">
            <v>100003|1593|10000;100002|111|10000;100006|172|10000</v>
          </cell>
        </row>
        <row r="78">
          <cell r="X78" t="str">
            <v>100003|1690|10000;100002|115|10000;100006|182|10000</v>
          </cell>
        </row>
        <row r="79">
          <cell r="X79" t="str">
            <v>100003|1788|10000;100002|119|10000;100006|185|10000</v>
          </cell>
        </row>
        <row r="80">
          <cell r="X80" t="str">
            <v>100003|1890|10000;100002|123|10000;100006|189|10000</v>
          </cell>
        </row>
        <row r="81">
          <cell r="X81" t="str">
            <v>100003|1993|10000;100002|127|10000;100006|199|10000</v>
          </cell>
        </row>
        <row r="82">
          <cell r="X82" t="str">
            <v>100003|2170|10000;100002|131|10000;100006|203|10000</v>
          </cell>
        </row>
        <row r="83">
          <cell r="X83" t="str">
            <v>100003|2280|10000;100002|135|10000;100006|213|10000</v>
          </cell>
        </row>
        <row r="84">
          <cell r="X84" t="str">
            <v>100003|2392|10000;100002|139|10000;100006|217|10000</v>
          </cell>
        </row>
        <row r="85">
          <cell r="X85" t="str">
            <v>100003|2581|10000;100002|143|10000;100006|228|10000</v>
          </cell>
        </row>
        <row r="86">
          <cell r="X86" t="str">
            <v>100003|2700|10000;100002|148|10000;100006|232|10000</v>
          </cell>
        </row>
        <row r="87">
          <cell r="X87" t="str">
            <v>100003|2897|10000;100002|152|10000;100006|244|10000</v>
          </cell>
        </row>
        <row r="88">
          <cell r="X88" t="str">
            <v>100003|3022|10000;100002|156|10000;100006|248|10000</v>
          </cell>
        </row>
        <row r="89">
          <cell r="X89" t="str">
            <v>100003|3228|10000;100002|161|10000;100006|252|10000</v>
          </cell>
        </row>
        <row r="90">
          <cell r="X90" t="str">
            <v>100003|3440|10000;100002|166|10000;100006|264|10000</v>
          </cell>
        </row>
        <row r="91">
          <cell r="X91" t="str">
            <v>100003|3575|10000;100002|170|10000;100006|268|10000</v>
          </cell>
        </row>
        <row r="92">
          <cell r="X92" t="str">
            <v>100003|3795|10000;100002|175|10000;100006|280|10000</v>
          </cell>
        </row>
        <row r="93">
          <cell r="X93" t="str">
            <v>100003|4020|10000;100002|180|10000;100006|284|10000</v>
          </cell>
        </row>
        <row r="94">
          <cell r="X94" t="str">
            <v>100003|4250|10000;100002|184|10000;100006|297|10000</v>
          </cell>
        </row>
        <row r="95">
          <cell r="X95" t="str">
            <v>100003|4485|10000;100002|189|10000;100006|301|10000</v>
          </cell>
        </row>
        <row r="96">
          <cell r="X96" t="str">
            <v>100003|4725|10000;100002|194|10000;100006|315|10000</v>
          </cell>
        </row>
        <row r="97">
          <cell r="X97" t="str">
            <v>100003|5058|10000;100002|199|10000;100006|319|10000</v>
          </cell>
        </row>
        <row r="98">
          <cell r="X98" t="str">
            <v>100003|5310|10000;100002|204|10000;100006|333|10000</v>
          </cell>
        </row>
        <row r="99">
          <cell r="X99" t="str">
            <v>100003|5566|10000;100002|209|10000;100006|337|10000</v>
          </cell>
        </row>
        <row r="100">
          <cell r="X100" t="str">
            <v>100003|5920|10000;100002|215|10000;100006|351|10000</v>
          </cell>
        </row>
        <row r="101">
          <cell r="X101" t="str">
            <v>100003|6187|10000;100002|220|10000;100006|356|10000</v>
          </cell>
        </row>
        <row r="102">
          <cell r="X102" t="str">
            <v>100003|6555|10000;100002|225|10000;100006|370|10000</v>
          </cell>
        </row>
        <row r="103">
          <cell r="X103" t="str">
            <v>100003|6833|10000;100002|231|10000;100006|375|10000</v>
          </cell>
        </row>
        <row r="104">
          <cell r="X104" t="str">
            <v>100003|7215|10000;100002|236|10000;100006|390|10000</v>
          </cell>
        </row>
        <row r="105">
          <cell r="X105" t="str">
            <v>100003|7603|10000;100002|241|10000;100006|395|10000</v>
          </cell>
        </row>
        <row r="106">
          <cell r="X106" t="str">
            <v>100003|8000|10000;100002|247|10000;100006|410|10000</v>
          </cell>
        </row>
        <row r="107">
          <cell r="X107" t="str">
            <v>100003|8403|10000;100002|253|10000;100006|415|10000</v>
          </cell>
        </row>
        <row r="108">
          <cell r="X108" t="str">
            <v>100003|8917|10000;100002|258|10000;100006|430|10000</v>
          </cell>
        </row>
        <row r="109">
          <cell r="X109" t="str">
            <v>100003|9337|10000;100002|264|10000;100006|435|10000</v>
          </cell>
        </row>
        <row r="110">
          <cell r="X110" t="str">
            <v>100003|9765|10000;100002|270|10000;100006|451|10000</v>
          </cell>
        </row>
        <row r="111">
          <cell r="X111" t="str">
            <v>100003|10306|10000;100002|276|10000;100006|456|10000</v>
          </cell>
        </row>
        <row r="112">
          <cell r="X112" t="str">
            <v>100003|10750|10000;100002|282|10000;100006|473|10000</v>
          </cell>
        </row>
        <row r="113">
          <cell r="X113" t="str">
            <v>100003|10875|10000;100002|288|10000;100006|478|10000</v>
          </cell>
        </row>
        <row r="114">
          <cell r="X114" t="str">
            <v>100003|12100|10000;100002|294|10000;100006|495|10000</v>
          </cell>
        </row>
        <row r="115">
          <cell r="X115" t="str">
            <v>100003|12237|10000;100002|300|10000;100006|500|10000</v>
          </cell>
        </row>
        <row r="116">
          <cell r="X116" t="str">
            <v>100003|13500|10000;100002|306|10000;100006|517|10000</v>
          </cell>
        </row>
        <row r="117">
          <cell r="X117" t="str">
            <v>100003|13650|10000;100002|312|10000;100006|523|10000</v>
          </cell>
        </row>
        <row r="118">
          <cell r="X118" t="str">
            <v>100003|14950|10000;100002|319|10000;100006|540|10000</v>
          </cell>
        </row>
        <row r="119">
          <cell r="X119" t="str">
            <v>100003|15112|10000;100002|325|10000;100006|546|10000</v>
          </cell>
        </row>
        <row r="120">
          <cell r="X120" t="str">
            <v>100003|16450|10000;100002|331|10000;100006|564|10000</v>
          </cell>
        </row>
        <row r="121">
          <cell r="X121" t="str">
            <v>100003|16625|10000;100002|338|10000;100006|570|10000</v>
          </cell>
        </row>
        <row r="122">
          <cell r="X122" t="str">
            <v>100003|18000|10000;100002|345|10000;100006|588|10000</v>
          </cell>
        </row>
        <row r="123">
          <cell r="X123" t="str">
            <v>100003|18187|10000;100002|351|10000;100006|594|10000</v>
          </cell>
        </row>
        <row r="124">
          <cell r="X124" t="str">
            <v>100003|19600|10000;100002|358|10000;100006|612|10000</v>
          </cell>
        </row>
        <row r="125">
          <cell r="X125" t="str">
            <v>100003|19800|10000;100002|365|10000;100006|618|10000</v>
          </cell>
        </row>
        <row r="126">
          <cell r="X126" t="str">
            <v>100003|21250|10000;100002|371|10000;100006|637|10000</v>
          </cell>
        </row>
        <row r="127">
          <cell r="X127" t="str">
            <v>100003|21250|10000;100002|375|10000;100006|637|10000</v>
          </cell>
        </row>
        <row r="128">
          <cell r="X128" t="str">
            <v>100003|22500|10000;100002|378|10000;100006|650|10000</v>
          </cell>
        </row>
        <row r="129">
          <cell r="X129" t="str">
            <v>100003|23750|10000;100002|381|10000;100006|650|10000</v>
          </cell>
        </row>
        <row r="130">
          <cell r="X130" t="str">
            <v>100003|23750|10000;100002|384|10000;100006|662|10000</v>
          </cell>
        </row>
        <row r="131">
          <cell r="X131" t="str">
            <v>100003|25000|10000;100002|387|10000;100006|662|10000</v>
          </cell>
        </row>
        <row r="132">
          <cell r="X132" t="str">
            <v>100003|26250|10000;100002|390|10000;100006|675|10000</v>
          </cell>
        </row>
        <row r="133">
          <cell r="X133" t="str">
            <v>100003|27500|10000;100002|393|10000;100006|687|10000</v>
          </cell>
        </row>
        <row r="134">
          <cell r="X134" t="str">
            <v>100003|27500|10000;100002|396|10000;100006|687|10000</v>
          </cell>
        </row>
        <row r="135">
          <cell r="X135" t="str">
            <v>100003|28750|10000;100002|400|10000;100006|700|10000</v>
          </cell>
        </row>
        <row r="136">
          <cell r="X136" t="str">
            <v>100003|30000|10000;100002|403|10000;100006|700|10000</v>
          </cell>
        </row>
        <row r="137">
          <cell r="X137" t="str">
            <v>100003|31250|10000;100002|406|10000;100006|712|10000</v>
          </cell>
        </row>
        <row r="138">
          <cell r="X138" t="str">
            <v>100003|32500|10000;100002|409|10000;100006|712|10000</v>
          </cell>
        </row>
        <row r="139">
          <cell r="X139" t="str">
            <v>100003|33750|10000;100002|412|10000;100006|725|10000</v>
          </cell>
        </row>
        <row r="140">
          <cell r="X140" t="str">
            <v>100003|35000|10000;100002|415|10000;100006|725|10000</v>
          </cell>
        </row>
        <row r="141">
          <cell r="X141" t="str">
            <v>100003|35000|10000;100002|418|10000;100006|737|10000</v>
          </cell>
        </row>
        <row r="142">
          <cell r="X142" t="str">
            <v>100003|36250|10000;100002|421|10000;100006|737|10000</v>
          </cell>
        </row>
        <row r="143">
          <cell r="X143" t="str">
            <v>100003|38750|10000;100002|425|10000;100006|750|10000</v>
          </cell>
        </row>
        <row r="144">
          <cell r="X144" t="str">
            <v>100003|40000|10000;100002|428|10000;100006|762|10000</v>
          </cell>
        </row>
        <row r="145">
          <cell r="X145" t="str">
            <v>100003|41250|10000;100002|431|10000;100006|762|10000</v>
          </cell>
        </row>
        <row r="146">
          <cell r="X146" t="str">
            <v>100003|42500|10000;100002|434|10000;100006|775|10000</v>
          </cell>
        </row>
        <row r="147">
          <cell r="X147" t="str">
            <v>100003|43750|10000;100002|437|10000;100006|775|10000</v>
          </cell>
        </row>
        <row r="148">
          <cell r="X148" t="str">
            <v>100003|45000|10000;100002|440|10000;100006|787|10000</v>
          </cell>
        </row>
        <row r="149">
          <cell r="X149" t="str">
            <v>100003|46250|10000;100002|443|10000;100006|787|10000</v>
          </cell>
        </row>
        <row r="150">
          <cell r="X150" t="str">
            <v>100003|48750|10000;100002|446|10000;100006|800|10000</v>
          </cell>
        </row>
        <row r="151">
          <cell r="X151" t="str">
            <v>100003|50000|10000;100002|450|10000;100006|812|10000</v>
          </cell>
        </row>
        <row r="152">
          <cell r="X152" t="str">
            <v>100003|52500|10000;100002|453|10000;100006|812|10000</v>
          </cell>
        </row>
        <row r="153">
          <cell r="X153" t="str">
            <v>100003|53750|10000;100002|456|10000;100006|825|10000</v>
          </cell>
        </row>
        <row r="154">
          <cell r="X154" t="str">
            <v>100003|55000|10000;100002|459|10000;100006|825|10000</v>
          </cell>
        </row>
        <row r="155">
          <cell r="X155" t="str">
            <v>100003|57500|10000;100002|462|10000;100006|837|10000</v>
          </cell>
        </row>
        <row r="156">
          <cell r="X156" t="str">
            <v>100003|60000|10000;100002|465|10000;100006|837|10000</v>
          </cell>
        </row>
        <row r="157">
          <cell r="X157" t="str">
            <v>100003|61250|10000;100002|468|10000;100006|850|10000</v>
          </cell>
        </row>
        <row r="158">
          <cell r="X158" t="str">
            <v>100003|63750|10000;100002|471|10000;100006|862|10000</v>
          </cell>
        </row>
        <row r="159">
          <cell r="X159" t="str">
            <v>100003|66250|10000;100002|475|10000;100006|862|10000</v>
          </cell>
        </row>
      </sheetData>
      <sheetData sheetId="17">
        <row r="11">
          <cell r="AN11">
            <v>15</v>
          </cell>
          <cell r="AO11">
            <v>5</v>
          </cell>
        </row>
        <row r="12">
          <cell r="AN12">
            <v>23</v>
          </cell>
          <cell r="AO12">
            <v>8</v>
          </cell>
        </row>
        <row r="13">
          <cell r="AN13">
            <v>58</v>
          </cell>
          <cell r="AO13">
            <v>9</v>
          </cell>
        </row>
        <row r="14">
          <cell r="AN14">
            <v>186</v>
          </cell>
          <cell r="AO14">
            <v>13</v>
          </cell>
        </row>
        <row r="15">
          <cell r="AN15">
            <v>493</v>
          </cell>
          <cell r="AO15">
            <v>17</v>
          </cell>
        </row>
        <row r="16">
          <cell r="AN16">
            <v>938</v>
          </cell>
          <cell r="AO16">
            <v>22</v>
          </cell>
        </row>
        <row r="17">
          <cell r="AN17">
            <v>1551</v>
          </cell>
          <cell r="AO17">
            <v>27</v>
          </cell>
        </row>
        <row r="18">
          <cell r="AN18">
            <v>4760</v>
          </cell>
          <cell r="AO18">
            <v>33</v>
          </cell>
        </row>
        <row r="19">
          <cell r="AN19">
            <v>11253</v>
          </cell>
          <cell r="AO19">
            <v>48</v>
          </cell>
        </row>
        <row r="20">
          <cell r="AN20">
            <v>17054</v>
          </cell>
          <cell r="AO20">
            <v>53</v>
          </cell>
        </row>
        <row r="21">
          <cell r="AN21">
            <v>26637</v>
          </cell>
          <cell r="AO21">
            <v>60</v>
          </cell>
        </row>
        <row r="22">
          <cell r="AN22">
            <v>38764</v>
          </cell>
          <cell r="AO22">
            <v>66</v>
          </cell>
        </row>
        <row r="23">
          <cell r="AN23">
            <v>124965</v>
          </cell>
          <cell r="AO23">
            <v>118</v>
          </cell>
        </row>
        <row r="24">
          <cell r="AN24">
            <v>172921</v>
          </cell>
          <cell r="AO24">
            <v>125</v>
          </cell>
        </row>
        <row r="25">
          <cell r="AN25">
            <v>247643</v>
          </cell>
          <cell r="AO25">
            <v>133</v>
          </cell>
        </row>
        <row r="26">
          <cell r="AN26">
            <v>357860</v>
          </cell>
          <cell r="AO26">
            <v>148</v>
          </cell>
        </row>
        <row r="27">
          <cell r="AN27">
            <v>852759</v>
          </cell>
          <cell r="AO27">
            <v>163</v>
          </cell>
        </row>
        <row r="28">
          <cell r="AN28">
            <v>1953855</v>
          </cell>
          <cell r="AO28">
            <v>176</v>
          </cell>
        </row>
        <row r="29">
          <cell r="AN29">
            <v>3356630</v>
          </cell>
          <cell r="AO29">
            <v>190</v>
          </cell>
        </row>
        <row r="30">
          <cell r="AN30">
            <v>5257566</v>
          </cell>
          <cell r="AO30">
            <v>210</v>
          </cell>
        </row>
        <row r="31">
          <cell r="AN31">
            <v>6040840</v>
          </cell>
          <cell r="AO31">
            <v>231</v>
          </cell>
        </row>
        <row r="32">
          <cell r="AN32">
            <v>6859962</v>
          </cell>
          <cell r="AO32">
            <v>251</v>
          </cell>
        </row>
        <row r="33">
          <cell r="AN33">
            <v>10358449</v>
          </cell>
          <cell r="AO33">
            <v>269</v>
          </cell>
        </row>
        <row r="34">
          <cell r="AN34">
            <v>16881168</v>
          </cell>
          <cell r="AO34">
            <v>287</v>
          </cell>
        </row>
        <row r="35">
          <cell r="AN35">
            <v>23230726</v>
          </cell>
          <cell r="AO35">
            <v>302</v>
          </cell>
        </row>
        <row r="36">
          <cell r="AN36">
            <v>32378293</v>
          </cell>
          <cell r="AO36">
            <v>315</v>
          </cell>
        </row>
        <row r="37">
          <cell r="AN37">
            <v>39170521</v>
          </cell>
          <cell r="AO37">
            <v>328</v>
          </cell>
        </row>
        <row r="38">
          <cell r="AN38">
            <v>46913001</v>
          </cell>
          <cell r="AO38">
            <v>341</v>
          </cell>
        </row>
        <row r="39">
          <cell r="AN39">
            <v>55331650</v>
          </cell>
          <cell r="AO39">
            <v>353</v>
          </cell>
        </row>
        <row r="40">
          <cell r="AN40">
            <v>67066824</v>
          </cell>
          <cell r="AO40">
            <v>367</v>
          </cell>
        </row>
        <row r="41">
          <cell r="AN41">
            <v>82429406</v>
          </cell>
          <cell r="AO41">
            <v>390</v>
          </cell>
        </row>
        <row r="42">
          <cell r="AN42">
            <v>98928451</v>
          </cell>
          <cell r="AO42">
            <v>411</v>
          </cell>
        </row>
        <row r="43">
          <cell r="AN43">
            <v>127142408</v>
          </cell>
          <cell r="AO43">
            <v>431</v>
          </cell>
        </row>
        <row r="44">
          <cell r="AN44">
            <v>163442864</v>
          </cell>
          <cell r="AO44">
            <v>452</v>
          </cell>
        </row>
        <row r="45">
          <cell r="AN45">
            <v>209326213</v>
          </cell>
          <cell r="AO45">
            <v>474</v>
          </cell>
        </row>
        <row r="46">
          <cell r="AN46">
            <v>267777191</v>
          </cell>
          <cell r="AO46">
            <v>496</v>
          </cell>
        </row>
        <row r="47">
          <cell r="AN47">
            <v>341325306</v>
          </cell>
          <cell r="AO47">
            <v>517</v>
          </cell>
        </row>
        <row r="48">
          <cell r="AN48">
            <v>436260434</v>
          </cell>
          <cell r="AO48">
            <v>541</v>
          </cell>
        </row>
        <row r="49">
          <cell r="AN49">
            <v>553907947</v>
          </cell>
          <cell r="AO49">
            <v>563</v>
          </cell>
        </row>
        <row r="50">
          <cell r="AN50">
            <v>706187156</v>
          </cell>
          <cell r="AO50">
            <v>587</v>
          </cell>
        </row>
        <row r="51">
          <cell r="AN51">
            <v>894505213</v>
          </cell>
          <cell r="AO51">
            <v>610</v>
          </cell>
        </row>
        <row r="52">
          <cell r="AN52">
            <v>1135361857</v>
          </cell>
          <cell r="AO52">
            <v>634</v>
          </cell>
        </row>
        <row r="53">
          <cell r="AN53">
            <v>1433504855</v>
          </cell>
          <cell r="AO53">
            <v>657</v>
          </cell>
        </row>
        <row r="54">
          <cell r="AN54">
            <v>1814296357</v>
          </cell>
          <cell r="AO54">
            <v>681</v>
          </cell>
        </row>
        <row r="55">
          <cell r="AN55">
            <v>2287562718</v>
          </cell>
          <cell r="AO55">
            <v>706</v>
          </cell>
        </row>
        <row r="56">
          <cell r="AN56">
            <v>2921734769</v>
          </cell>
          <cell r="AO56">
            <v>739</v>
          </cell>
        </row>
        <row r="57">
          <cell r="AN57">
            <v>4171327638</v>
          </cell>
          <cell r="AO57">
            <v>862</v>
          </cell>
        </row>
        <row r="58">
          <cell r="AN58">
            <v>5301434259</v>
          </cell>
          <cell r="AO58">
            <v>899</v>
          </cell>
        </row>
        <row r="59">
          <cell r="AN59">
            <v>6686164210</v>
          </cell>
          <cell r="AO59">
            <v>931</v>
          </cell>
        </row>
        <row r="60">
          <cell r="AN60">
            <v>8469862553</v>
          </cell>
          <cell r="AO60">
            <v>968</v>
          </cell>
        </row>
        <row r="61">
          <cell r="AN61">
            <v>10713504909</v>
          </cell>
          <cell r="AO61">
            <v>1006</v>
          </cell>
        </row>
        <row r="62">
          <cell r="AN62">
            <v>13303474812</v>
          </cell>
          <cell r="AO62">
            <v>1044</v>
          </cell>
        </row>
        <row r="63">
          <cell r="AN63">
            <v>16383321595</v>
          </cell>
          <cell r="AO63">
            <v>1076</v>
          </cell>
        </row>
        <row r="64">
          <cell r="AN64">
            <v>20411535189</v>
          </cell>
          <cell r="AO64">
            <v>1116</v>
          </cell>
        </row>
        <row r="65">
          <cell r="AN65">
            <v>25111324485</v>
          </cell>
          <cell r="AO65">
            <v>1147</v>
          </cell>
        </row>
        <row r="66">
          <cell r="AN66">
            <v>31034770263</v>
          </cell>
          <cell r="AO66">
            <v>1186</v>
          </cell>
        </row>
        <row r="67">
          <cell r="AN67">
            <v>38584823665</v>
          </cell>
          <cell r="AO67">
            <v>1227</v>
          </cell>
        </row>
        <row r="68">
          <cell r="AN68">
            <v>47760881582</v>
          </cell>
          <cell r="AO68">
            <v>1267</v>
          </cell>
        </row>
        <row r="69">
          <cell r="AN69">
            <v>58634166447</v>
          </cell>
          <cell r="AO69">
            <v>1302</v>
          </cell>
        </row>
        <row r="70">
          <cell r="AN70">
            <v>71872679382</v>
          </cell>
          <cell r="AO70">
            <v>1331</v>
          </cell>
        </row>
        <row r="71">
          <cell r="AN71">
            <v>88255147984</v>
          </cell>
          <cell r="AO71">
            <v>1366</v>
          </cell>
        </row>
        <row r="72">
          <cell r="AN72">
            <v>108755940280</v>
          </cell>
          <cell r="AO72">
            <v>1405</v>
          </cell>
        </row>
        <row r="73">
          <cell r="AN73">
            <v>135371594344</v>
          </cell>
          <cell r="AO73">
            <v>1445</v>
          </cell>
        </row>
        <row r="74">
          <cell r="AN74">
            <v>168379786893</v>
          </cell>
          <cell r="AO74">
            <v>1485</v>
          </cell>
        </row>
        <row r="75">
          <cell r="AN75">
            <v>208904391822</v>
          </cell>
          <cell r="AO75">
            <v>1517</v>
          </cell>
        </row>
        <row r="76">
          <cell r="AN76">
            <v>259548463279</v>
          </cell>
          <cell r="AO76">
            <v>1556</v>
          </cell>
        </row>
        <row r="77">
          <cell r="AN77">
            <v>322301658428</v>
          </cell>
          <cell r="AO77">
            <v>1596</v>
          </cell>
        </row>
        <row r="78">
          <cell r="AN78">
            <v>399498702565</v>
          </cell>
          <cell r="AO78">
            <v>1635</v>
          </cell>
        </row>
        <row r="79">
          <cell r="AN79">
            <v>495588698846</v>
          </cell>
          <cell r="AO79">
            <v>1666</v>
          </cell>
        </row>
        <row r="80">
          <cell r="AN80">
            <v>614696292869</v>
          </cell>
          <cell r="AO80">
            <v>1706</v>
          </cell>
        </row>
        <row r="81">
          <cell r="AN81">
            <v>762171884027</v>
          </cell>
          <cell r="AO81">
            <v>1745</v>
          </cell>
        </row>
        <row r="82">
          <cell r="AN82">
            <v>944982005162</v>
          </cell>
          <cell r="AO82">
            <v>1776</v>
          </cell>
        </row>
        <row r="83">
          <cell r="AN83">
            <v>1180616002907</v>
          </cell>
          <cell r="AO83">
            <v>1818</v>
          </cell>
        </row>
        <row r="84">
          <cell r="AN84">
            <v>1453134496910</v>
          </cell>
          <cell r="AO84">
            <v>1854</v>
          </cell>
        </row>
        <row r="85">
          <cell r="AN85">
            <v>1779330552519</v>
          </cell>
          <cell r="AO85">
            <v>1879</v>
          </cell>
        </row>
        <row r="86">
          <cell r="AN86">
            <v>2188695600629</v>
          </cell>
          <cell r="AO86">
            <v>1915</v>
          </cell>
        </row>
        <row r="87">
          <cell r="AN87">
            <v>2713742240805</v>
          </cell>
          <cell r="AO87">
            <v>1954</v>
          </cell>
        </row>
        <row r="88">
          <cell r="AN88">
            <v>3345552551136</v>
          </cell>
          <cell r="AO88">
            <v>1990</v>
          </cell>
        </row>
        <row r="89">
          <cell r="AN89">
            <v>4179984377770</v>
          </cell>
          <cell r="AO89">
            <v>2030</v>
          </cell>
        </row>
        <row r="90">
          <cell r="AN90">
            <v>5448620827041</v>
          </cell>
          <cell r="AO90">
            <v>2162</v>
          </cell>
        </row>
        <row r="91">
          <cell r="AN91">
            <v>6857654851827</v>
          </cell>
          <cell r="AO91">
            <v>2277</v>
          </cell>
        </row>
        <row r="92">
          <cell r="AN92">
            <v>8617367964949</v>
          </cell>
          <cell r="AO92">
            <v>2395</v>
          </cell>
        </row>
        <row r="93">
          <cell r="AN93">
            <v>10813157405787</v>
          </cell>
          <cell r="AO93">
            <v>2514</v>
          </cell>
        </row>
        <row r="94">
          <cell r="AN94">
            <v>13550983334303</v>
          </cell>
          <cell r="AO94">
            <v>2635</v>
          </cell>
        </row>
        <row r="95">
          <cell r="AN95">
            <v>16962300152507</v>
          </cell>
          <cell r="AO95">
            <v>2758</v>
          </cell>
        </row>
        <row r="96">
          <cell r="AN96">
            <v>21210171803248</v>
          </cell>
          <cell r="AO96">
            <v>2882</v>
          </cell>
        </row>
        <row r="97">
          <cell r="AN97">
            <v>26285752025908</v>
          </cell>
          <cell r="AO97">
            <v>3003</v>
          </cell>
        </row>
        <row r="98">
          <cell r="AN98">
            <v>28726523553043</v>
          </cell>
          <cell r="AO98">
            <v>3125</v>
          </cell>
        </row>
        <row r="99">
          <cell r="AN99">
            <v>31362689055677</v>
          </cell>
          <cell r="AO99">
            <v>3249</v>
          </cell>
        </row>
        <row r="100">
          <cell r="AN100">
            <v>34209164040036</v>
          </cell>
          <cell r="AO100">
            <v>3373</v>
          </cell>
        </row>
        <row r="101">
          <cell r="AN101">
            <v>37282014897353</v>
          </cell>
          <cell r="AO101">
            <v>3499</v>
          </cell>
        </row>
        <row r="102">
          <cell r="AN102">
            <v>40598550891189</v>
          </cell>
          <cell r="AO102">
            <v>3627</v>
          </cell>
        </row>
        <row r="103">
          <cell r="AN103">
            <v>44177423810268</v>
          </cell>
          <cell r="AO103">
            <v>3755</v>
          </cell>
        </row>
        <row r="104">
          <cell r="AN104">
            <v>47760502226594</v>
          </cell>
          <cell r="AO104">
            <v>3863</v>
          </cell>
        </row>
        <row r="105">
          <cell r="AN105">
            <v>51903197749058</v>
          </cell>
          <cell r="AO105">
            <v>3994</v>
          </cell>
        </row>
        <row r="106">
          <cell r="AN106">
            <v>57852351009478</v>
          </cell>
          <cell r="AO106">
            <v>4206</v>
          </cell>
        </row>
        <row r="107">
          <cell r="AN107">
            <v>64352086673076</v>
          </cell>
          <cell r="AO107">
            <v>4418</v>
          </cell>
        </row>
        <row r="108">
          <cell r="AN108">
            <v>71709788858703</v>
          </cell>
          <cell r="AO108">
            <v>4616</v>
          </cell>
        </row>
        <row r="109">
          <cell r="AN109">
            <v>79518645381411</v>
          </cell>
          <cell r="AO109">
            <v>4830</v>
          </cell>
        </row>
        <row r="110">
          <cell r="AN110">
            <v>87571571350551</v>
          </cell>
          <cell r="AO110">
            <v>5019</v>
          </cell>
        </row>
        <row r="111">
          <cell r="AN111">
            <v>95933824153449</v>
          </cell>
          <cell r="AO111">
            <v>5223</v>
          </cell>
        </row>
        <row r="112">
          <cell r="AN112">
            <v>105414592222468</v>
          </cell>
          <cell r="AO112">
            <v>5411</v>
          </cell>
        </row>
        <row r="113">
          <cell r="AN113">
            <v>115315307513027</v>
          </cell>
          <cell r="AO113">
            <v>5579</v>
          </cell>
        </row>
        <row r="114">
          <cell r="AN114">
            <v>124116151921378</v>
          </cell>
          <cell r="AO114">
            <v>5702</v>
          </cell>
        </row>
        <row r="115">
          <cell r="AN115">
            <v>134865471914605</v>
          </cell>
          <cell r="AO115">
            <v>5837</v>
          </cell>
        </row>
        <row r="116">
          <cell r="AN116">
            <v>147270401356618</v>
          </cell>
          <cell r="AO116">
            <v>6001</v>
          </cell>
        </row>
        <row r="117">
          <cell r="AN117">
            <v>159915461193882</v>
          </cell>
          <cell r="AO117">
            <v>6134</v>
          </cell>
        </row>
        <row r="118">
          <cell r="AN118">
            <v>173612362632542</v>
          </cell>
          <cell r="AO118">
            <v>6267</v>
          </cell>
        </row>
        <row r="119">
          <cell r="AN119">
            <v>187351265684568</v>
          </cell>
          <cell r="AO119">
            <v>6414</v>
          </cell>
        </row>
        <row r="120">
          <cell r="AN120">
            <v>203315523252113</v>
          </cell>
          <cell r="AO120">
            <v>6545</v>
          </cell>
        </row>
        <row r="121">
          <cell r="AN121">
            <v>215677371667914</v>
          </cell>
          <cell r="AO121">
            <v>6638</v>
          </cell>
        </row>
        <row r="122">
          <cell r="AN122">
            <v>231305610017974</v>
          </cell>
          <cell r="AO122">
            <v>6749</v>
          </cell>
        </row>
        <row r="123">
          <cell r="AN123">
            <v>245161656709289</v>
          </cell>
          <cell r="AO123">
            <v>6838</v>
          </cell>
        </row>
        <row r="124">
          <cell r="AN124">
            <v>264656439121753</v>
          </cell>
          <cell r="AO124">
            <v>6996</v>
          </cell>
        </row>
        <row r="125">
          <cell r="AN125">
            <v>288903232816135</v>
          </cell>
          <cell r="AO125">
            <v>7173</v>
          </cell>
        </row>
        <row r="126">
          <cell r="AN126">
            <v>311532674028221</v>
          </cell>
          <cell r="AO126">
            <v>7327</v>
          </cell>
        </row>
        <row r="127">
          <cell r="AN127">
            <v>334154705832423</v>
          </cell>
          <cell r="AO127">
            <v>7444</v>
          </cell>
        </row>
        <row r="128">
          <cell r="AN128">
            <v>364503240067273</v>
          </cell>
          <cell r="AO128">
            <v>7620</v>
          </cell>
        </row>
        <row r="129">
          <cell r="AN129">
            <v>392673743122903</v>
          </cell>
          <cell r="AO129">
            <v>7772</v>
          </cell>
        </row>
        <row r="130">
          <cell r="AN130">
            <v>426307813795191</v>
          </cell>
          <cell r="AO130">
            <v>7914</v>
          </cell>
        </row>
        <row r="131">
          <cell r="AN131">
            <v>459148107000349</v>
          </cell>
          <cell r="AO131">
            <v>8066</v>
          </cell>
        </row>
        <row r="132">
          <cell r="AN132">
            <v>498646285753260</v>
          </cell>
          <cell r="AO132">
            <v>8210</v>
          </cell>
        </row>
        <row r="133">
          <cell r="AN133">
            <v>537047745918763</v>
          </cell>
          <cell r="AO133">
            <v>8364</v>
          </cell>
        </row>
        <row r="134">
          <cell r="AN134">
            <v>895690019385313</v>
          </cell>
          <cell r="AO134">
            <v>9686</v>
          </cell>
        </row>
        <row r="135">
          <cell r="AN135">
            <v>930421717477483</v>
          </cell>
          <cell r="AO135">
            <v>9701</v>
          </cell>
        </row>
        <row r="136">
          <cell r="AN136">
            <v>966312479822753</v>
          </cell>
          <cell r="AO136">
            <v>9714</v>
          </cell>
        </row>
        <row r="137">
          <cell r="AN137">
            <v>1003416329017504</v>
          </cell>
          <cell r="AO137">
            <v>9726</v>
          </cell>
        </row>
        <row r="138">
          <cell r="AN138">
            <v>1041788437463792</v>
          </cell>
          <cell r="AO138">
            <v>9736</v>
          </cell>
        </row>
        <row r="139">
          <cell r="AN139">
            <v>1081485230783059</v>
          </cell>
          <cell r="AO139">
            <v>9745</v>
          </cell>
        </row>
        <row r="140">
          <cell r="AN140">
            <v>1122564491318690</v>
          </cell>
          <cell r="AO140">
            <v>9753</v>
          </cell>
        </row>
        <row r="141">
          <cell r="AN141">
            <v>1165085461913931</v>
          </cell>
          <cell r="AO141">
            <v>9760</v>
          </cell>
        </row>
        <row r="142">
          <cell r="AN142">
            <v>1209108950153947</v>
          </cell>
          <cell r="AO142">
            <v>9766</v>
          </cell>
        </row>
        <row r="143">
          <cell r="AN143">
            <v>1254697433262863</v>
          </cell>
          <cell r="AO143">
            <v>9772</v>
          </cell>
        </row>
        <row r="144">
          <cell r="AN144">
            <v>1301915163848434</v>
          </cell>
          <cell r="AO144">
            <v>9776</v>
          </cell>
        </row>
        <row r="145">
          <cell r="AN145">
            <v>1350828276688842</v>
          </cell>
          <cell r="AO145">
            <v>9780</v>
          </cell>
        </row>
        <row r="146">
          <cell r="AN146">
            <v>1401504896757675</v>
          </cell>
          <cell r="AO146">
            <v>9784</v>
          </cell>
        </row>
        <row r="147">
          <cell r="AN147">
            <v>1454015248684851</v>
          </cell>
          <cell r="AO147">
            <v>9787</v>
          </cell>
        </row>
        <row r="148">
          <cell r="AN148">
            <v>1508672126384549</v>
          </cell>
          <cell r="AO148">
            <v>9791</v>
          </cell>
        </row>
      </sheetData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5F21ACFE-0513-4673-92C7-509A85112E89}">
  <we:reference id="wa104100404" version="3.0.0.1" store="en-US" storeType="OMEX"/>
  <we:alternateReferences>
    <we:reference id="WA104100404" version="3.0.0.1" store="" storeType="OMEX"/>
  </we:alternateReferences>
  <we:properties>
    <we:property name="UniqueID" value="&quot;2025217174219733545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30A67F97-EC73-49E9-ABE7-924176D49B35}">
  <we:reference id="wa104380263" version="1.1.3.0" store="zh-CN" storeType="OMEX"/>
  <we:alternateReferences>
    <we:reference id="WA104380263" version="1.1.3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3.xml><?xml version="1.0" encoding="utf-8"?>
<we:webextension xmlns:we="http://schemas.microsoft.com/office/webextensions/webextension/2010/11" id="{8E8F3A6E-04C8-40BA-88D4-49A1B8198D01}">
  <we:reference id="wa200005271" version="2.5.5.0" store="zh-CN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C155-BEFB-4E07-A999-7D8521A4416D}">
  <sheetPr codeName="Sheet7"/>
  <dimension ref="A1:AH2037"/>
  <sheetViews>
    <sheetView workbookViewId="0">
      <selection activeCell="H8" sqref="H8:I10"/>
    </sheetView>
  </sheetViews>
  <sheetFormatPr defaultRowHeight="14.25" x14ac:dyDescent="0.2"/>
  <cols>
    <col min="1" max="1" width="7.625" customWidth="1"/>
    <col min="3" max="3" width="10.75" style="67" customWidth="1"/>
    <col min="4" max="4" width="10.25" customWidth="1"/>
    <col min="9" max="9" width="10.125" customWidth="1"/>
    <col min="10" max="10" width="12.75" customWidth="1"/>
    <col min="12" max="12" width="10.375" customWidth="1"/>
    <col min="14" max="14" width="14.125" customWidth="1"/>
    <col min="15" max="15" width="22.375" customWidth="1"/>
  </cols>
  <sheetData>
    <row r="1" spans="1:13" ht="14.25" customHeight="1" x14ac:dyDescent="0.2">
      <c r="A1" s="102"/>
      <c r="C1"/>
    </row>
    <row r="2" spans="1:13" x14ac:dyDescent="0.2">
      <c r="C2"/>
    </row>
    <row r="3" spans="1:13" x14ac:dyDescent="0.2">
      <c r="B3" s="3"/>
      <c r="C3" s="13" t="s">
        <v>0</v>
      </c>
      <c r="D3" s="14"/>
      <c r="E3" s="3"/>
      <c r="F3" s="3"/>
    </row>
    <row r="4" spans="1:13" x14ac:dyDescent="0.2">
      <c r="B4" s="3"/>
      <c r="C4" s="13"/>
      <c r="D4" s="14"/>
      <c r="E4" s="3"/>
      <c r="F4" s="3"/>
    </row>
    <row r="5" spans="1:13" x14ac:dyDescent="0.2">
      <c r="B5" s="3"/>
      <c r="C5" s="15" t="s">
        <v>1</v>
      </c>
      <c r="D5" s="68" t="s">
        <v>2</v>
      </c>
      <c r="E5" s="3"/>
      <c r="F5" s="3"/>
    </row>
    <row r="6" spans="1:13" ht="14.25" customHeight="1" x14ac:dyDescent="0.2">
      <c r="B6" s="3"/>
      <c r="C6" s="3"/>
      <c r="D6" s="3"/>
      <c r="E6" s="3"/>
      <c r="F6" s="3"/>
    </row>
    <row r="7" spans="1:13" ht="14.25" customHeight="1" x14ac:dyDescent="0.2">
      <c r="B7" s="3"/>
      <c r="C7" s="3"/>
      <c r="D7" s="17">
        <v>1746</v>
      </c>
      <c r="E7" s="3"/>
      <c r="F7" s="3"/>
      <c r="H7" s="18" t="s">
        <v>3</v>
      </c>
      <c r="I7" s="19" t="str">
        <f>H8&amp;"|"&amp;D11</f>
        <v>空|黎岱宗</v>
      </c>
    </row>
    <row r="8" spans="1:13" ht="14.25" customHeight="1" x14ac:dyDescent="0.2">
      <c r="B8" s="3"/>
      <c r="C8" s="20" t="s">
        <v>4</v>
      </c>
      <c r="D8" s="20" t="str">
        <f>IF(LEN(D10)=1,D10&amp;".0."&amp;RIGHT(10^(4-LEN(D7)),LEN(10^(4-LEN(D7)))-1)&amp;D7,D10&amp;"."&amp;RIGHT(10^(4-LEN(D7)),LEN(10^(4-LEN(D7)))-1)&amp;D7)</f>
        <v>1.09.1746</v>
      </c>
      <c r="E8" s="3"/>
      <c r="F8" s="3"/>
      <c r="H8" s="194" t="s">
        <v>2</v>
      </c>
      <c r="I8" s="194"/>
    </row>
    <row r="9" spans="1:13" ht="14.25" customHeight="1" x14ac:dyDescent="0.2">
      <c r="B9" s="3"/>
      <c r="C9" s="21" t="s">
        <v>5</v>
      </c>
      <c r="D9" s="16" t="s">
        <v>6</v>
      </c>
      <c r="E9" s="3"/>
      <c r="F9" s="3"/>
      <c r="H9" s="194"/>
      <c r="I9" s="194"/>
    </row>
    <row r="10" spans="1:13" ht="14.25" customHeight="1" x14ac:dyDescent="0.2">
      <c r="B10" s="3"/>
      <c r="C10" s="21" t="s">
        <v>7</v>
      </c>
      <c r="D10" s="22">
        <v>1.0900000000000001</v>
      </c>
      <c r="E10" s="3"/>
      <c r="F10" s="3"/>
      <c r="H10" s="194"/>
      <c r="I10" s="194"/>
      <c r="M10" s="23"/>
    </row>
    <row r="11" spans="1:13" ht="14.25" customHeight="1" x14ac:dyDescent="0.2">
      <c r="B11" s="3"/>
      <c r="C11" s="21" t="s">
        <v>8</v>
      </c>
      <c r="D11" s="16" t="s">
        <v>9</v>
      </c>
      <c r="E11" s="3"/>
      <c r="F11" s="3"/>
    </row>
    <row r="12" spans="1:13" ht="14.25" customHeight="1" x14ac:dyDescent="0.2">
      <c r="B12" s="3"/>
      <c r="C12" s="3"/>
      <c r="D12" s="3"/>
      <c r="E12" s="3"/>
      <c r="F12" s="3"/>
    </row>
    <row r="13" spans="1:13" ht="14.25" customHeight="1" x14ac:dyDescent="0.2">
      <c r="B13" s="3"/>
      <c r="C13" s="3"/>
      <c r="D13" s="3"/>
      <c r="E13" s="3"/>
      <c r="F13" s="3"/>
    </row>
    <row r="14" spans="1:13" ht="14.25" customHeight="1" x14ac:dyDescent="0.2">
      <c r="B14" s="3"/>
      <c r="C14" s="3"/>
      <c r="D14" s="3"/>
      <c r="E14" s="3"/>
      <c r="F14" s="3"/>
    </row>
    <row r="15" spans="1:13" ht="14.25" customHeight="1" x14ac:dyDescent="0.2">
      <c r="B15" s="3"/>
      <c r="C15" s="3"/>
      <c r="D15" s="3"/>
      <c r="E15" s="3"/>
      <c r="F15" s="3"/>
    </row>
    <row r="16" spans="1:13" ht="14.25" customHeight="1" x14ac:dyDescent="0.2">
      <c r="B16" s="3"/>
      <c r="C16" s="3"/>
      <c r="D16" s="3"/>
      <c r="E16" s="3"/>
      <c r="F16" s="3"/>
    </row>
    <row r="17" spans="2:15" x14ac:dyDescent="0.2">
      <c r="B17" s="3"/>
      <c r="C17" s="3"/>
      <c r="D17" s="3"/>
      <c r="E17" s="3"/>
      <c r="F17" s="3"/>
    </row>
    <row r="18" spans="2:15" x14ac:dyDescent="0.2">
      <c r="B18" s="3"/>
      <c r="C18" s="3"/>
      <c r="D18" s="3"/>
      <c r="E18" s="3"/>
      <c r="F18" s="3"/>
    </row>
    <row r="19" spans="2:15" x14ac:dyDescent="0.2">
      <c r="B19" s="3"/>
      <c r="C19" s="16" t="s">
        <v>10</v>
      </c>
      <c r="D19" s="16"/>
      <c r="E19" s="3"/>
      <c r="F19" s="3"/>
    </row>
    <row r="20" spans="2:15" x14ac:dyDescent="0.2">
      <c r="B20" s="3"/>
      <c r="C20" s="16" t="s">
        <v>11</v>
      </c>
      <c r="D20" s="16">
        <v>0</v>
      </c>
      <c r="E20" s="3"/>
      <c r="F20" s="3"/>
    </row>
    <row r="21" spans="2:15" x14ac:dyDescent="0.2">
      <c r="B21" s="3"/>
      <c r="C21" s="3"/>
      <c r="D21" s="3"/>
      <c r="E21" s="3"/>
      <c r="F21" s="3"/>
      <c r="J21" s="16" t="s">
        <v>12</v>
      </c>
    </row>
    <row r="22" spans="2:15" x14ac:dyDescent="0.2">
      <c r="B22" s="3"/>
      <c r="C22" s="24" t="s">
        <v>13</v>
      </c>
      <c r="D22" s="25"/>
      <c r="E22" s="26"/>
      <c r="F22" s="3"/>
      <c r="J22" s="34" t="s">
        <v>14</v>
      </c>
      <c r="K22" s="34" t="s">
        <v>15</v>
      </c>
      <c r="L22" s="34" t="s">
        <v>16</v>
      </c>
      <c r="M22" s="34" t="s">
        <v>17</v>
      </c>
      <c r="N22" s="34" t="s">
        <v>18</v>
      </c>
      <c r="O22" s="34" t="s">
        <v>19</v>
      </c>
    </row>
    <row r="23" spans="2:15" x14ac:dyDescent="0.2">
      <c r="B23" s="3"/>
      <c r="C23" s="65"/>
      <c r="D23" s="25"/>
      <c r="E23" s="26"/>
      <c r="F23" s="3"/>
      <c r="J23" s="144"/>
      <c r="K23" s="145"/>
      <c r="L23" s="145"/>
      <c r="M23" s="145"/>
      <c r="N23" s="145"/>
      <c r="O23" s="145"/>
    </row>
    <row r="24" spans="2:15" x14ac:dyDescent="0.2">
      <c r="B24" s="3"/>
      <c r="C24" s="65"/>
      <c r="D24" s="27"/>
      <c r="E24" s="26"/>
      <c r="F24" s="3"/>
      <c r="J24" s="144"/>
      <c r="K24" s="145"/>
      <c r="L24" s="145"/>
      <c r="M24" s="145"/>
      <c r="N24" s="145"/>
      <c r="O24" s="145"/>
    </row>
    <row r="25" spans="2:15" x14ac:dyDescent="0.2">
      <c r="B25" s="3"/>
      <c r="C25" s="65"/>
      <c r="D25" s="27"/>
      <c r="E25" s="26"/>
      <c r="F25" s="3"/>
      <c r="J25" s="144"/>
      <c r="K25" s="145"/>
      <c r="L25" s="145"/>
      <c r="M25" s="145"/>
      <c r="N25" s="145"/>
      <c r="O25" s="145"/>
    </row>
    <row r="26" spans="2:15" x14ac:dyDescent="0.2">
      <c r="B26" s="3"/>
      <c r="C26" s="65"/>
      <c r="D26" s="27"/>
      <c r="E26" s="28"/>
      <c r="F26" s="3"/>
      <c r="J26" s="144"/>
      <c r="K26" s="145"/>
      <c r="L26" s="145"/>
      <c r="M26" s="145"/>
      <c r="N26" s="145"/>
      <c r="O26" s="145"/>
    </row>
    <row r="27" spans="2:15" x14ac:dyDescent="0.2">
      <c r="B27" s="3"/>
      <c r="C27" s="65"/>
      <c r="D27" s="27"/>
      <c r="E27" s="28"/>
      <c r="F27" s="3"/>
      <c r="J27" s="144"/>
      <c r="K27" s="145"/>
      <c r="L27" s="145"/>
      <c r="M27" s="145"/>
      <c r="N27" s="145"/>
      <c r="O27" s="145"/>
    </row>
    <row r="28" spans="2:15" x14ac:dyDescent="0.2">
      <c r="B28" s="3"/>
      <c r="C28" s="65"/>
      <c r="D28" s="27"/>
      <c r="E28" s="28"/>
      <c r="F28" s="3"/>
      <c r="J28" s="144"/>
      <c r="K28" s="145"/>
      <c r="L28" s="145"/>
      <c r="M28" s="145"/>
      <c r="N28" s="145"/>
      <c r="O28" s="145"/>
    </row>
    <row r="29" spans="2:15" x14ac:dyDescent="0.2">
      <c r="B29" s="3"/>
      <c r="C29" s="65"/>
      <c r="D29" s="27"/>
      <c r="E29" s="28"/>
      <c r="F29" s="3"/>
      <c r="J29" s="144"/>
      <c r="K29" s="145"/>
      <c r="L29" s="145"/>
      <c r="M29" s="145"/>
      <c r="N29" s="145"/>
      <c r="O29" s="145"/>
    </row>
    <row r="30" spans="2:15" x14ac:dyDescent="0.2">
      <c r="B30" s="3"/>
      <c r="C30" s="65"/>
      <c r="D30" s="25"/>
      <c r="E30" s="26"/>
      <c r="F30" s="3"/>
      <c r="J30" s="144"/>
      <c r="K30" s="145"/>
      <c r="L30" s="145"/>
      <c r="M30" s="145"/>
      <c r="N30" s="145"/>
      <c r="O30" s="145"/>
    </row>
    <row r="31" spans="2:15" x14ac:dyDescent="0.2">
      <c r="B31" s="3"/>
      <c r="C31" s="65"/>
      <c r="D31" s="25"/>
      <c r="E31" s="26"/>
      <c r="F31" s="3"/>
      <c r="J31" s="144"/>
      <c r="K31" s="145"/>
      <c r="L31" s="145"/>
      <c r="M31" s="145"/>
      <c r="N31" s="145"/>
      <c r="O31" s="145"/>
    </row>
    <row r="32" spans="2:15" x14ac:dyDescent="0.2">
      <c r="B32" s="3"/>
      <c r="C32" s="65"/>
      <c r="D32" s="27"/>
      <c r="E32" s="28"/>
      <c r="F32" s="1"/>
      <c r="J32" s="144"/>
      <c r="K32" s="145"/>
      <c r="L32" s="145"/>
      <c r="M32" s="145"/>
      <c r="N32" s="145"/>
      <c r="O32" s="145"/>
    </row>
    <row r="33" spans="2:34" x14ac:dyDescent="0.2">
      <c r="B33" s="3"/>
      <c r="C33" s="65"/>
      <c r="D33" s="27"/>
      <c r="E33" s="28"/>
      <c r="F33" s="1"/>
      <c r="J33" s="144"/>
      <c r="K33" s="145"/>
      <c r="L33" s="145"/>
      <c r="M33" s="145"/>
      <c r="N33" s="145"/>
      <c r="O33" s="145"/>
    </row>
    <row r="34" spans="2:34" x14ac:dyDescent="0.2">
      <c r="B34" s="3"/>
      <c r="C34" s="65"/>
      <c r="D34" s="27"/>
      <c r="E34" s="28"/>
      <c r="F34" s="1"/>
      <c r="J34" s="144"/>
      <c r="K34" s="145"/>
      <c r="L34" s="145"/>
      <c r="M34" s="145"/>
      <c r="N34" s="145"/>
      <c r="O34" s="145"/>
    </row>
    <row r="35" spans="2:34" x14ac:dyDescent="0.2">
      <c r="B35" s="3"/>
      <c r="C35" s="65"/>
      <c r="D35" s="27"/>
      <c r="E35" s="28"/>
      <c r="F35" s="1"/>
      <c r="J35" s="144"/>
      <c r="K35" s="145"/>
      <c r="L35" s="145"/>
      <c r="M35" s="145"/>
      <c r="N35" s="145"/>
      <c r="O35" s="145"/>
    </row>
    <row r="36" spans="2:34" x14ac:dyDescent="0.2">
      <c r="B36" s="3"/>
      <c r="C36" s="65"/>
      <c r="D36" s="27"/>
      <c r="E36" s="28"/>
      <c r="F36" s="1"/>
      <c r="J36" s="144"/>
      <c r="K36" s="145"/>
      <c r="L36" s="145"/>
      <c r="M36" s="145"/>
      <c r="N36" s="145"/>
      <c r="O36" s="145"/>
    </row>
    <row r="37" spans="2:34" x14ac:dyDescent="0.2">
      <c r="B37" s="3"/>
      <c r="C37" s="65"/>
      <c r="D37" s="27"/>
      <c r="E37" s="28"/>
      <c r="F37" s="1"/>
      <c r="J37" s="144"/>
      <c r="K37" s="145"/>
      <c r="L37" s="145"/>
      <c r="M37" s="145"/>
      <c r="N37" s="145"/>
      <c r="O37" s="145"/>
    </row>
    <row r="38" spans="2:34" x14ac:dyDescent="0.2">
      <c r="B38" s="3"/>
      <c r="C38" s="65"/>
      <c r="D38" s="27"/>
      <c r="E38" s="28"/>
      <c r="F38" s="1"/>
      <c r="J38" s="144"/>
      <c r="K38" s="145"/>
      <c r="L38" s="145"/>
      <c r="M38" s="145"/>
      <c r="N38" s="145"/>
      <c r="O38" s="145"/>
    </row>
    <row r="39" spans="2:34" x14ac:dyDescent="0.2">
      <c r="B39" s="3"/>
      <c r="C39" s="65"/>
      <c r="D39" s="27"/>
      <c r="E39" s="28"/>
      <c r="F39" s="1"/>
      <c r="J39" s="144"/>
      <c r="K39" s="145"/>
      <c r="L39" s="145"/>
      <c r="M39" s="145"/>
      <c r="N39" s="145"/>
      <c r="O39" s="145"/>
    </row>
    <row r="40" spans="2:34" x14ac:dyDescent="0.2">
      <c r="B40" s="3"/>
      <c r="C40" s="65"/>
      <c r="D40" s="27"/>
      <c r="E40" s="28"/>
      <c r="F40" s="1"/>
      <c r="J40" s="144"/>
      <c r="K40" s="145"/>
      <c r="L40" s="145"/>
      <c r="M40" s="145"/>
      <c r="N40" s="145"/>
      <c r="O40" s="145"/>
    </row>
    <row r="41" spans="2:34" x14ac:dyDescent="0.2">
      <c r="B41" s="3"/>
      <c r="C41" s="65"/>
      <c r="D41" s="25"/>
      <c r="E41" s="26"/>
      <c r="F41" s="3"/>
      <c r="J41" s="144"/>
      <c r="K41" s="145"/>
      <c r="L41" s="145"/>
      <c r="M41" s="145"/>
      <c r="N41" s="145"/>
      <c r="O41" s="145"/>
    </row>
    <row r="42" spans="2:34" x14ac:dyDescent="0.2">
      <c r="B42" s="3"/>
      <c r="C42" s="65"/>
      <c r="D42" s="25"/>
      <c r="E42" s="26"/>
      <c r="F42" s="3"/>
      <c r="J42" s="144"/>
      <c r="K42" s="145"/>
      <c r="L42" s="145"/>
      <c r="M42" s="145"/>
      <c r="N42" s="145"/>
      <c r="O42" s="145"/>
    </row>
    <row r="43" spans="2:34" x14ac:dyDescent="0.2">
      <c r="B43" s="3"/>
      <c r="C43" s="65"/>
      <c r="D43" s="25"/>
      <c r="E43" s="26"/>
      <c r="F43" s="3"/>
      <c r="J43" s="144"/>
      <c r="K43" s="145"/>
      <c r="L43" s="145"/>
      <c r="M43" s="145"/>
      <c r="N43" s="145"/>
      <c r="O43" s="145"/>
    </row>
    <row r="44" spans="2:34" x14ac:dyDescent="0.2">
      <c r="B44" s="3"/>
      <c r="C44" s="65"/>
      <c r="D44" s="25"/>
      <c r="E44" s="26"/>
      <c r="F44" s="3"/>
      <c r="J44" s="144"/>
      <c r="K44" s="145"/>
      <c r="L44" s="145"/>
      <c r="M44" s="145"/>
      <c r="N44" s="145"/>
      <c r="O44" s="145"/>
    </row>
    <row r="45" spans="2:34" x14ac:dyDescent="0.2">
      <c r="C45" s="65"/>
      <c r="D45" s="25"/>
      <c r="E45" s="26"/>
      <c r="J45" s="144"/>
      <c r="K45" s="145"/>
      <c r="L45" s="145"/>
      <c r="M45" s="145"/>
      <c r="N45" s="145"/>
      <c r="O45" s="145"/>
    </row>
    <row r="46" spans="2:34" x14ac:dyDescent="0.2">
      <c r="C46" s="65"/>
      <c r="D46" s="25"/>
      <c r="E46" s="26"/>
      <c r="J46" s="144"/>
      <c r="K46" s="145"/>
      <c r="L46" s="145"/>
      <c r="M46" s="145"/>
      <c r="N46" s="145"/>
      <c r="O46" s="145"/>
    </row>
    <row r="47" spans="2:34" x14ac:dyDescent="0.2">
      <c r="C47" s="65"/>
      <c r="D47" s="25"/>
      <c r="E47" s="26"/>
      <c r="J47" s="144"/>
      <c r="K47" s="145"/>
      <c r="L47" s="145"/>
      <c r="M47" s="145"/>
      <c r="N47" s="145"/>
      <c r="O47" s="145"/>
    </row>
    <row r="48" spans="2:34" x14ac:dyDescent="0.2">
      <c r="C48" s="65"/>
      <c r="D48" s="25"/>
      <c r="E48" s="26"/>
      <c r="J48" s="144"/>
      <c r="K48" s="145"/>
      <c r="L48" s="145"/>
      <c r="M48" s="145"/>
      <c r="N48" s="145"/>
      <c r="O48" s="145"/>
      <c r="AE48" s="125"/>
      <c r="AF48" s="125"/>
      <c r="AG48" s="125"/>
      <c r="AH48" s="125"/>
    </row>
    <row r="49" spans="3:15" x14ac:dyDescent="0.2">
      <c r="C49" s="65"/>
      <c r="D49" s="25"/>
      <c r="E49" s="26"/>
      <c r="J49" s="144"/>
      <c r="K49" s="145"/>
      <c r="L49" s="145"/>
      <c r="M49" s="145"/>
      <c r="N49" s="145"/>
      <c r="O49" s="145"/>
    </row>
    <row r="50" spans="3:15" x14ac:dyDescent="0.2">
      <c r="C50" s="65"/>
      <c r="D50" s="25"/>
      <c r="E50" s="26"/>
      <c r="J50" s="144"/>
      <c r="K50" s="145"/>
      <c r="L50" s="145"/>
      <c r="M50" s="145"/>
      <c r="N50" s="145"/>
      <c r="O50" s="145"/>
    </row>
    <row r="51" spans="3:15" x14ac:dyDescent="0.2">
      <c r="C51" s="65"/>
      <c r="D51" s="25"/>
      <c r="E51" s="26"/>
      <c r="J51" s="144"/>
      <c r="K51" s="145"/>
      <c r="L51" s="145"/>
      <c r="M51" s="145"/>
      <c r="N51" s="145"/>
      <c r="O51" s="145"/>
    </row>
    <row r="52" spans="3:15" x14ac:dyDescent="0.2">
      <c r="C52" s="65"/>
      <c r="D52" s="25"/>
      <c r="E52" s="26"/>
      <c r="J52" s="144"/>
      <c r="K52" s="145"/>
      <c r="L52" s="145"/>
      <c r="M52" s="145"/>
      <c r="N52" s="145"/>
      <c r="O52" s="145"/>
    </row>
    <row r="53" spans="3:15" x14ac:dyDescent="0.2">
      <c r="C53" s="65"/>
      <c r="D53" s="25"/>
      <c r="E53" s="26"/>
      <c r="J53" s="144"/>
      <c r="K53" s="145"/>
      <c r="L53" s="145"/>
      <c r="M53" s="145"/>
      <c r="N53" s="145"/>
      <c r="O53" s="145"/>
    </row>
    <row r="54" spans="3:15" x14ac:dyDescent="0.2">
      <c r="C54" s="65"/>
      <c r="D54" s="25"/>
      <c r="E54" s="26"/>
      <c r="J54" s="144"/>
      <c r="K54" s="145"/>
      <c r="L54" s="145"/>
      <c r="M54" s="145"/>
      <c r="N54" s="145"/>
      <c r="O54" s="145"/>
    </row>
    <row r="55" spans="3:15" x14ac:dyDescent="0.2">
      <c r="C55" s="65"/>
      <c r="D55" s="25"/>
      <c r="E55" s="26"/>
      <c r="J55" s="144"/>
      <c r="K55" s="145"/>
      <c r="L55" s="145"/>
      <c r="M55" s="145"/>
      <c r="N55" s="145"/>
      <c r="O55" s="145"/>
    </row>
    <row r="56" spans="3:15" x14ac:dyDescent="0.2">
      <c r="C56" s="65"/>
      <c r="D56" s="25"/>
      <c r="E56" s="26"/>
      <c r="J56" s="144"/>
      <c r="K56" s="145"/>
      <c r="L56" s="145"/>
      <c r="M56" s="145"/>
      <c r="N56" s="145"/>
      <c r="O56" s="145"/>
    </row>
    <row r="57" spans="3:15" x14ac:dyDescent="0.2">
      <c r="C57" s="65"/>
      <c r="D57" s="25"/>
      <c r="E57" s="26"/>
      <c r="J57" s="144"/>
      <c r="K57" s="145"/>
      <c r="L57" s="145"/>
      <c r="M57" s="145"/>
      <c r="N57" s="145"/>
      <c r="O57" s="145"/>
    </row>
    <row r="58" spans="3:15" x14ac:dyDescent="0.2">
      <c r="C58" s="66"/>
      <c r="D58" s="25"/>
      <c r="E58" s="26"/>
      <c r="J58" s="144"/>
      <c r="K58" s="145"/>
      <c r="L58" s="145"/>
      <c r="M58" s="145"/>
      <c r="N58" s="145"/>
      <c r="O58" s="145"/>
    </row>
    <row r="59" spans="3:15" x14ac:dyDescent="0.2">
      <c r="C59" s="66"/>
      <c r="D59" s="25"/>
      <c r="E59" s="26"/>
      <c r="J59" s="146"/>
      <c r="K59" s="147"/>
      <c r="L59" s="147"/>
      <c r="M59" s="147"/>
      <c r="N59" s="147"/>
      <c r="O59" s="147"/>
    </row>
    <row r="60" spans="3:15" x14ac:dyDescent="0.2">
      <c r="J60" s="146"/>
      <c r="K60" s="147"/>
      <c r="L60" s="147"/>
      <c r="M60" s="147"/>
      <c r="N60" s="147"/>
      <c r="O60" s="147"/>
    </row>
    <row r="61" spans="3:15" x14ac:dyDescent="0.2">
      <c r="J61" s="146"/>
      <c r="K61" s="147"/>
      <c r="L61" s="147"/>
      <c r="M61" s="147"/>
      <c r="N61" s="147"/>
      <c r="O61" s="147"/>
    </row>
    <row r="62" spans="3:15" x14ac:dyDescent="0.2">
      <c r="J62" s="146"/>
      <c r="K62" s="147"/>
      <c r="L62" s="147"/>
      <c r="M62" s="147"/>
      <c r="N62" s="147"/>
      <c r="O62" s="147"/>
    </row>
    <row r="63" spans="3:15" x14ac:dyDescent="0.2">
      <c r="J63" s="146"/>
      <c r="K63" s="147"/>
      <c r="L63" s="147"/>
      <c r="M63" s="147"/>
      <c r="N63" s="147"/>
      <c r="O63" s="147"/>
    </row>
    <row r="64" spans="3:15" x14ac:dyDescent="0.2">
      <c r="J64" s="146"/>
      <c r="K64" s="147"/>
      <c r="L64" s="147"/>
      <c r="M64" s="147"/>
      <c r="N64" s="147"/>
      <c r="O64" s="147"/>
    </row>
    <row r="65" spans="10:17" x14ac:dyDescent="0.2">
      <c r="J65" s="146"/>
      <c r="K65" s="147"/>
      <c r="L65" s="147"/>
      <c r="M65" s="147"/>
      <c r="N65" s="147"/>
      <c r="O65" s="147"/>
    </row>
    <row r="66" spans="10:17" x14ac:dyDescent="0.2">
      <c r="J66" s="146"/>
      <c r="K66" s="147"/>
      <c r="L66" s="147"/>
      <c r="M66" s="147"/>
      <c r="N66" s="147"/>
      <c r="O66" s="147"/>
    </row>
    <row r="67" spans="10:17" x14ac:dyDescent="0.2">
      <c r="J67" s="146"/>
      <c r="K67" s="147"/>
      <c r="L67" s="147"/>
      <c r="M67" s="147"/>
      <c r="N67" s="147"/>
      <c r="O67" s="147"/>
    </row>
    <row r="68" spans="10:17" x14ac:dyDescent="0.2">
      <c r="J68" s="146"/>
      <c r="K68" s="147"/>
      <c r="L68" s="147"/>
      <c r="M68" s="147"/>
      <c r="N68" s="147"/>
      <c r="O68" s="147"/>
    </row>
    <row r="69" spans="10:17" x14ac:dyDescent="0.2">
      <c r="J69" s="146"/>
      <c r="K69" s="147"/>
      <c r="L69" s="147"/>
      <c r="M69" s="147"/>
      <c r="N69" s="147"/>
      <c r="O69" s="147"/>
    </row>
    <row r="70" spans="10:17" x14ac:dyDescent="0.2">
      <c r="J70" s="146"/>
      <c r="K70" s="147"/>
      <c r="L70" s="147"/>
      <c r="M70" s="147"/>
      <c r="N70" s="147"/>
      <c r="O70" s="147"/>
    </row>
    <row r="71" spans="10:17" x14ac:dyDescent="0.2">
      <c r="J71" s="146"/>
      <c r="K71" s="147"/>
      <c r="L71" s="147"/>
      <c r="M71" s="147"/>
      <c r="N71" s="147"/>
      <c r="O71" s="147"/>
    </row>
    <row r="72" spans="10:17" x14ac:dyDescent="0.2">
      <c r="J72" s="146"/>
      <c r="K72" s="147"/>
      <c r="L72" s="147"/>
      <c r="M72" s="147"/>
      <c r="N72" s="147"/>
      <c r="O72" s="147"/>
    </row>
    <row r="73" spans="10:17" x14ac:dyDescent="0.2">
      <c r="J73" s="146"/>
      <c r="K73" s="147"/>
      <c r="L73" s="147"/>
      <c r="M73" s="147"/>
      <c r="N73" s="147"/>
      <c r="O73" s="147"/>
    </row>
    <row r="74" spans="10:17" x14ac:dyDescent="0.2">
      <c r="J74" s="146"/>
      <c r="K74" s="147"/>
      <c r="L74" s="147"/>
      <c r="M74" s="147"/>
      <c r="N74" s="147"/>
      <c r="O74" s="147"/>
    </row>
    <row r="75" spans="10:17" x14ac:dyDescent="0.2">
      <c r="J75" s="146"/>
      <c r="K75" s="147"/>
      <c r="L75" s="147"/>
      <c r="M75" s="147"/>
      <c r="N75" s="147"/>
      <c r="O75" s="147"/>
    </row>
    <row r="76" spans="10:17" x14ac:dyDescent="0.2">
      <c r="J76" s="148"/>
      <c r="K76" s="149"/>
      <c r="L76" s="149"/>
      <c r="M76" s="149"/>
      <c r="N76" s="149"/>
      <c r="O76" s="149"/>
    </row>
    <row r="78" spans="10:17" x14ac:dyDescent="0.2">
      <c r="Q78" t="str">
        <f>[1]宠物系统!$N$48</f>
        <v>1021|{1;{20;1000;0}}</v>
      </c>
    </row>
    <row r="177" spans="7:7" x14ac:dyDescent="0.2">
      <c r="G177" t="s">
        <v>20</v>
      </c>
    </row>
    <row r="225" spans="16:16" x14ac:dyDescent="0.2">
      <c r="P225" t="s">
        <v>21</v>
      </c>
    </row>
    <row r="2037" spans="18:18" x14ac:dyDescent="0.2">
      <c r="R2037" t="e">
        <f>IF(_xlfn.XLOOKUP(R$2036,$E$18:$E$27,$G$18:$G$27,,0)&lt;&gt;0,IF($N2037/8&lt;_xlfn.XLOOKUP(R$2036,$E$18:$E$27,$G$18:$G$27,,0),$N2037/8,_xlfn.XLOOKUP(R$2036,$E$18:$E$27,$G$18:$G$27,,0)),IF($N2037&lt;SUM($G$18:$G$27),$N2037/8,($N2037-SUM($G$18:$G$27))/COUNTIF($G$18:$G$27,0)))*_xlfn.XLOOKUP(R$2036,$E$18:$E$27,$I$18:$I$27,,0)</f>
        <v>#DIV/0!</v>
      </c>
    </row>
  </sheetData>
  <mergeCells count="1">
    <mergeCell ref="H8:I10"/>
  </mergeCells>
  <phoneticPr fontId="2" type="noConversion"/>
  <conditionalFormatting sqref="D5">
    <cfRule type="cellIs" dxfId="145" priority="1" operator="equal">
      <formula>"运行中"</formula>
    </cfRule>
  </conditionalFormatting>
  <dataValidations count="2">
    <dataValidation type="list" allowBlank="1" showInputMessage="1" showErrorMessage="1" sqref="H8:I10" xr:uid="{22D3C57E-5E83-4068-8F36-593C3A471BC1}">
      <formula1>"空,导出,上传,重置"</formula1>
    </dataValidation>
    <dataValidation type="list" allowBlank="1" showInputMessage="1" showErrorMessage="1" sqref="D5" xr:uid="{E315C015-5443-48D0-BEB0-B801704ABB3F}">
      <formula1>"空,运行中"</formula1>
    </dataValidation>
  </dataValidations>
  <pageMargins left="0.7" right="0.7" top="0.75" bottom="0.75" header="0.3" footer="0.3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setInterface">
                <anchor moveWithCells="1" sizeWithCells="1">
                  <from>
                    <xdr:col>2</xdr:col>
                    <xdr:colOff>371475</xdr:colOff>
                    <xdr:row>14</xdr:row>
                    <xdr:rowOff>123825</xdr:rowOff>
                  </from>
                  <to>
                    <xdr:col>3</xdr:col>
                    <xdr:colOff>457200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CD2EB2-4DA0-4D1A-838E-2D599494BC87}">
          <x14:formula1>
            <xm:f>配置设置表!$E$37:$E$45</xm:f>
          </x14:formula1>
          <xm:sqref>D11</xm:sqref>
        </x14:dataValidation>
        <x14:dataValidation type="list" allowBlank="1" showInputMessage="1" showErrorMessage="1" xr:uid="{328A5EE8-D4C9-4F79-BACE-A53F2FF0638C}">
          <x14:formula1>
            <xm:f>配置设置表!$D$7:$D$18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5256D-92D3-4306-B7AB-DC62CDA41433}">
  <sheetPr codeName="Sheet5"/>
  <dimension ref="A1:L278"/>
  <sheetViews>
    <sheetView zoomScale="70" zoomScaleNormal="70" workbookViewId="0"/>
  </sheetViews>
  <sheetFormatPr defaultRowHeight="14.25" x14ac:dyDescent="0.2"/>
  <cols>
    <col min="1" max="1" width="7.625" style="11" customWidth="1"/>
    <col min="2" max="16384" width="9" style="11"/>
  </cols>
  <sheetData>
    <row r="1" spans="1:2" ht="14.25" customHeight="1" x14ac:dyDescent="0.2"/>
    <row r="8" spans="1:2" x14ac:dyDescent="0.2">
      <c r="A8" s="11" t="s">
        <v>22</v>
      </c>
    </row>
    <row r="11" spans="1:2" x14ac:dyDescent="0.2">
      <c r="B11" s="11" t="s">
        <v>23</v>
      </c>
    </row>
    <row r="12" spans="1:2" x14ac:dyDescent="0.2">
      <c r="B12" s="11" t="s">
        <v>24</v>
      </c>
    </row>
    <row r="13" spans="1:2" x14ac:dyDescent="0.2">
      <c r="B13" s="11" t="s">
        <v>25</v>
      </c>
    </row>
    <row r="14" spans="1:2" x14ac:dyDescent="0.2">
      <c r="B14" s="11" t="s">
        <v>26</v>
      </c>
    </row>
    <row r="17" spans="1:2" x14ac:dyDescent="0.2">
      <c r="A17" s="11" t="s">
        <v>27</v>
      </c>
    </row>
    <row r="20" spans="1:2" x14ac:dyDescent="0.2">
      <c r="A20" s="11">
        <v>1</v>
      </c>
      <c r="B20" s="11" t="s">
        <v>28</v>
      </c>
    </row>
    <row r="22" spans="1:2" x14ac:dyDescent="0.2">
      <c r="B22" s="11" t="s">
        <v>29</v>
      </c>
    </row>
    <row r="25" spans="1:2" x14ac:dyDescent="0.2">
      <c r="A25" s="11">
        <v>2</v>
      </c>
      <c r="B25" s="11" t="s">
        <v>30</v>
      </c>
    </row>
    <row r="27" spans="1:2" x14ac:dyDescent="0.2">
      <c r="B27" s="11" t="s">
        <v>31</v>
      </c>
    </row>
    <row r="28" spans="1:2" x14ac:dyDescent="0.2">
      <c r="B28" s="11" t="s">
        <v>32</v>
      </c>
    </row>
    <row r="29" spans="1:2" x14ac:dyDescent="0.2">
      <c r="B29" s="11" t="s">
        <v>33</v>
      </c>
    </row>
    <row r="42" spans="1:2" x14ac:dyDescent="0.2">
      <c r="A42" s="11">
        <v>3</v>
      </c>
      <c r="B42" s="11" t="s">
        <v>34</v>
      </c>
    </row>
    <row r="44" spans="1:2" x14ac:dyDescent="0.2">
      <c r="B44" s="11" t="s">
        <v>35</v>
      </c>
    </row>
    <row r="45" spans="1:2" x14ac:dyDescent="0.2">
      <c r="B45" s="11" t="s">
        <v>36</v>
      </c>
    </row>
    <row r="48" spans="1:2" x14ac:dyDescent="0.2">
      <c r="A48" s="11">
        <v>4</v>
      </c>
      <c r="B48" s="11" t="s">
        <v>37</v>
      </c>
    </row>
    <row r="50" spans="2:2" x14ac:dyDescent="0.2">
      <c r="B50" s="11" t="s">
        <v>38</v>
      </c>
    </row>
    <row r="76" spans="1:2" x14ac:dyDescent="0.2">
      <c r="A76" s="11">
        <v>5</v>
      </c>
      <c r="B76" s="11" t="s">
        <v>39</v>
      </c>
    </row>
    <row r="78" spans="1:2" x14ac:dyDescent="0.2">
      <c r="B78" s="11" t="s">
        <v>40</v>
      </c>
    </row>
    <row r="79" spans="1:2" x14ac:dyDescent="0.2">
      <c r="B79" s="11" t="s">
        <v>41</v>
      </c>
    </row>
    <row r="81" spans="2:3" x14ac:dyDescent="0.2">
      <c r="B81" s="11">
        <v>1</v>
      </c>
      <c r="C81" s="11" t="s">
        <v>42</v>
      </c>
    </row>
    <row r="83" spans="2:3" x14ac:dyDescent="0.2">
      <c r="C83" s="11" t="s">
        <v>43</v>
      </c>
    </row>
    <row r="93" spans="2:3" x14ac:dyDescent="0.2">
      <c r="C93" s="11" t="s">
        <v>44</v>
      </c>
    </row>
    <row r="95" spans="2:3" x14ac:dyDescent="0.2">
      <c r="C95" s="11" t="s">
        <v>45</v>
      </c>
    </row>
    <row r="96" spans="2:3" x14ac:dyDescent="0.2">
      <c r="C96" s="11" t="s">
        <v>46</v>
      </c>
    </row>
    <row r="99" spans="2:3" x14ac:dyDescent="0.2">
      <c r="B99" s="11">
        <v>2</v>
      </c>
      <c r="C99" s="11" t="s">
        <v>47</v>
      </c>
    </row>
    <row r="101" spans="2:3" x14ac:dyDescent="0.2">
      <c r="C101" s="11" t="s">
        <v>48</v>
      </c>
    </row>
    <row r="102" spans="2:3" x14ac:dyDescent="0.2">
      <c r="C102" s="11" t="s">
        <v>49</v>
      </c>
    </row>
    <row r="118" spans="1:12" x14ac:dyDescent="0.2">
      <c r="A118" s="11" t="s">
        <v>50</v>
      </c>
    </row>
    <row r="120" spans="1:12" x14ac:dyDescent="0.2">
      <c r="K120" s="11" t="s">
        <v>51</v>
      </c>
    </row>
    <row r="121" spans="1:12" x14ac:dyDescent="0.2">
      <c r="B121" s="11">
        <v>1</v>
      </c>
      <c r="C121" s="11" t="s">
        <v>52</v>
      </c>
    </row>
    <row r="122" spans="1:12" x14ac:dyDescent="0.2">
      <c r="K122" s="11" t="s">
        <v>53</v>
      </c>
    </row>
    <row r="123" spans="1:12" x14ac:dyDescent="0.2">
      <c r="K123" s="11">
        <v>1</v>
      </c>
      <c r="L123" s="11" t="s">
        <v>2</v>
      </c>
    </row>
    <row r="124" spans="1:12" x14ac:dyDescent="0.2">
      <c r="L124" s="11" t="s">
        <v>54</v>
      </c>
    </row>
    <row r="125" spans="1:12" x14ac:dyDescent="0.2">
      <c r="K125" s="11">
        <v>2</v>
      </c>
      <c r="L125" s="11" t="s">
        <v>55</v>
      </c>
    </row>
    <row r="126" spans="1:12" x14ac:dyDescent="0.2">
      <c r="L126" s="11" t="s">
        <v>56</v>
      </c>
    </row>
    <row r="127" spans="1:12" x14ac:dyDescent="0.2">
      <c r="L127" s="11" t="s">
        <v>57</v>
      </c>
    </row>
    <row r="128" spans="1:12" x14ac:dyDescent="0.2">
      <c r="K128" s="11">
        <v>3</v>
      </c>
      <c r="L128" s="11" t="s">
        <v>58</v>
      </c>
    </row>
    <row r="129" spans="2:12" x14ac:dyDescent="0.2">
      <c r="L129" s="11" t="s">
        <v>59</v>
      </c>
    </row>
    <row r="130" spans="2:12" x14ac:dyDescent="0.2">
      <c r="L130" s="11" t="s">
        <v>60</v>
      </c>
    </row>
    <row r="131" spans="2:12" x14ac:dyDescent="0.2">
      <c r="K131" s="11">
        <v>4</v>
      </c>
      <c r="L131" s="11" t="s">
        <v>61</v>
      </c>
    </row>
    <row r="132" spans="2:12" x14ac:dyDescent="0.2">
      <c r="L132" s="11" t="s">
        <v>62</v>
      </c>
    </row>
    <row r="133" spans="2:12" x14ac:dyDescent="0.2">
      <c r="L133" s="11" t="s">
        <v>63</v>
      </c>
    </row>
    <row r="135" spans="2:12" x14ac:dyDescent="0.2">
      <c r="K135" s="11" t="s">
        <v>64</v>
      </c>
    </row>
    <row r="137" spans="2:12" x14ac:dyDescent="0.2">
      <c r="K137" s="11" t="s">
        <v>65</v>
      </c>
    </row>
    <row r="138" spans="2:12" x14ac:dyDescent="0.2">
      <c r="K138" s="11" t="s">
        <v>66</v>
      </c>
    </row>
    <row r="140" spans="2:12" x14ac:dyDescent="0.2">
      <c r="K140" s="11" t="s">
        <v>67</v>
      </c>
      <c r="L140" s="11" t="s">
        <v>68</v>
      </c>
    </row>
    <row r="141" spans="2:12" x14ac:dyDescent="0.2">
      <c r="K141" s="11" t="s">
        <v>69</v>
      </c>
      <c r="L141" s="11" t="s">
        <v>70</v>
      </c>
    </row>
    <row r="142" spans="2:12" x14ac:dyDescent="0.2">
      <c r="K142" s="11" t="s">
        <v>71</v>
      </c>
      <c r="L142" s="11" t="s">
        <v>72</v>
      </c>
    </row>
    <row r="144" spans="2:12" x14ac:dyDescent="0.2">
      <c r="B144" s="11">
        <v>2</v>
      </c>
      <c r="C144" s="11" t="s">
        <v>73</v>
      </c>
    </row>
    <row r="149" spans="11:12" x14ac:dyDescent="0.2">
      <c r="K149" s="11" t="s">
        <v>74</v>
      </c>
      <c r="L149" s="11" t="s">
        <v>75</v>
      </c>
    </row>
    <row r="150" spans="11:12" x14ac:dyDescent="0.2">
      <c r="L150" s="11" t="s">
        <v>76</v>
      </c>
    </row>
    <row r="153" spans="11:12" x14ac:dyDescent="0.2">
      <c r="K153" s="11" t="s">
        <v>77</v>
      </c>
      <c r="L153" s="11" t="s">
        <v>78</v>
      </c>
    </row>
    <row r="155" spans="11:12" x14ac:dyDescent="0.2">
      <c r="K155" s="11" t="s">
        <v>79</v>
      </c>
      <c r="L155" s="11" t="s">
        <v>80</v>
      </c>
    </row>
    <row r="157" spans="11:12" x14ac:dyDescent="0.2">
      <c r="K157" s="11" t="s">
        <v>81</v>
      </c>
      <c r="L157" s="11" t="s">
        <v>82</v>
      </c>
    </row>
    <row r="162" spans="2:6" x14ac:dyDescent="0.2">
      <c r="B162" s="11">
        <v>3</v>
      </c>
      <c r="C162" s="11" t="s">
        <v>83</v>
      </c>
    </row>
    <row r="164" spans="2:6" x14ac:dyDescent="0.2">
      <c r="C164" s="11" t="s">
        <v>84</v>
      </c>
      <c r="D164" s="11" t="s">
        <v>85</v>
      </c>
    </row>
    <row r="165" spans="2:6" x14ac:dyDescent="0.2">
      <c r="C165" s="11" t="s">
        <v>86</v>
      </c>
      <c r="D165" s="11" t="s">
        <v>87</v>
      </c>
    </row>
    <row r="166" spans="2:6" x14ac:dyDescent="0.2">
      <c r="C166" s="11" t="s">
        <v>88</v>
      </c>
      <c r="D166" s="11" t="s">
        <v>89</v>
      </c>
    </row>
    <row r="168" spans="2:6" x14ac:dyDescent="0.2">
      <c r="C168" s="44" t="s">
        <v>90</v>
      </c>
    </row>
    <row r="169" spans="2:6" x14ac:dyDescent="0.2">
      <c r="C169" s="11" t="s">
        <v>91</v>
      </c>
    </row>
    <row r="171" spans="2:6" x14ac:dyDescent="0.2">
      <c r="C171" s="12" t="s">
        <v>92</v>
      </c>
      <c r="D171" s="195" t="s">
        <v>93</v>
      </c>
      <c r="E171" s="196"/>
      <c r="F171" s="12" t="s">
        <v>94</v>
      </c>
    </row>
    <row r="172" spans="2:6" x14ac:dyDescent="0.2">
      <c r="C172" s="45">
        <v>1.1000000000000001</v>
      </c>
      <c r="D172" s="195" t="s">
        <v>95</v>
      </c>
      <c r="E172" s="196"/>
      <c r="F172" s="12" t="s">
        <v>96</v>
      </c>
    </row>
    <row r="173" spans="2:6" x14ac:dyDescent="0.2">
      <c r="C173" s="45" t="s">
        <v>97</v>
      </c>
      <c r="D173" s="195" t="s">
        <v>98</v>
      </c>
      <c r="E173" s="196"/>
      <c r="F173" s="12" t="s">
        <v>99</v>
      </c>
    </row>
    <row r="174" spans="2:6" x14ac:dyDescent="0.2">
      <c r="C174" s="45" t="s">
        <v>100</v>
      </c>
      <c r="D174" s="195" t="s">
        <v>98</v>
      </c>
      <c r="E174" s="196"/>
      <c r="F174" s="12" t="s">
        <v>101</v>
      </c>
    </row>
    <row r="175" spans="2:6" x14ac:dyDescent="0.2">
      <c r="C175" s="45" t="s">
        <v>102</v>
      </c>
      <c r="D175" s="195" t="s">
        <v>98</v>
      </c>
      <c r="E175" s="196"/>
      <c r="F175" s="12" t="s">
        <v>101</v>
      </c>
    </row>
    <row r="176" spans="2:6" x14ac:dyDescent="0.2">
      <c r="C176" s="45" t="s">
        <v>103</v>
      </c>
      <c r="D176" s="195" t="s">
        <v>104</v>
      </c>
      <c r="E176" s="196"/>
      <c r="F176" s="12" t="s">
        <v>105</v>
      </c>
    </row>
    <row r="177" spans="3:6" x14ac:dyDescent="0.2">
      <c r="C177" s="45"/>
      <c r="D177" s="195" t="s">
        <v>106</v>
      </c>
      <c r="E177" s="196"/>
      <c r="F177" s="12" t="s">
        <v>107</v>
      </c>
    </row>
    <row r="178" spans="3:6" x14ac:dyDescent="0.2">
      <c r="C178" s="45"/>
      <c r="D178" s="195"/>
      <c r="E178" s="196"/>
      <c r="F178" s="12"/>
    </row>
    <row r="179" spans="3:6" x14ac:dyDescent="0.2">
      <c r="C179" s="45"/>
      <c r="D179" s="195"/>
      <c r="E179" s="196"/>
      <c r="F179" s="12"/>
    </row>
    <row r="180" spans="3:6" x14ac:dyDescent="0.2">
      <c r="C180" s="45"/>
      <c r="D180" s="195"/>
      <c r="E180" s="196"/>
      <c r="F180" s="12"/>
    </row>
    <row r="183" spans="3:6" x14ac:dyDescent="0.2">
      <c r="C183" s="46" t="s">
        <v>108</v>
      </c>
    </row>
    <row r="221" spans="3:3" x14ac:dyDescent="0.2">
      <c r="C221" s="44" t="s">
        <v>109</v>
      </c>
    </row>
    <row r="223" spans="3:3" x14ac:dyDescent="0.2">
      <c r="C223" s="11" t="s">
        <v>110</v>
      </c>
    </row>
    <row r="224" spans="3:3" x14ac:dyDescent="0.2">
      <c r="C224" s="47" t="s">
        <v>111</v>
      </c>
    </row>
    <row r="225" spans="3:7" x14ac:dyDescent="0.2">
      <c r="C225" s="47" t="s">
        <v>112</v>
      </c>
    </row>
    <row r="227" spans="3:7" x14ac:dyDescent="0.2">
      <c r="C227" s="11" t="s">
        <v>113</v>
      </c>
    </row>
    <row r="229" spans="3:7" x14ac:dyDescent="0.2">
      <c r="C229" s="45">
        <v>1</v>
      </c>
      <c r="E229" s="45" t="s">
        <v>114</v>
      </c>
      <c r="G229" s="11" t="s">
        <v>115</v>
      </c>
    </row>
    <row r="230" spans="3:7" x14ac:dyDescent="0.2">
      <c r="C230" s="45">
        <v>1.3</v>
      </c>
      <c r="E230" s="45" t="s">
        <v>116</v>
      </c>
      <c r="G230" s="11" t="s">
        <v>117</v>
      </c>
    </row>
    <row r="231" spans="3:7" x14ac:dyDescent="0.2">
      <c r="C231" s="45">
        <v>1.4</v>
      </c>
      <c r="E231" s="45">
        <v>1.4</v>
      </c>
      <c r="G231" s="11" t="s">
        <v>118</v>
      </c>
    </row>
    <row r="244" spans="3:5" x14ac:dyDescent="0.2">
      <c r="C244" s="48" t="s">
        <v>119</v>
      </c>
      <c r="D244" s="48"/>
      <c r="E244" s="48"/>
    </row>
    <row r="246" spans="3:5" x14ac:dyDescent="0.2">
      <c r="C246" s="11" t="s">
        <v>120</v>
      </c>
    </row>
    <row r="278" spans="3:3" x14ac:dyDescent="0.2">
      <c r="C278" s="44" t="s">
        <v>121</v>
      </c>
    </row>
  </sheetData>
  <mergeCells count="10">
    <mergeCell ref="D177:E177"/>
    <mergeCell ref="D178:E178"/>
    <mergeCell ref="D179:E179"/>
    <mergeCell ref="D180:E180"/>
    <mergeCell ref="D171:E171"/>
    <mergeCell ref="D172:E172"/>
    <mergeCell ref="D173:E173"/>
    <mergeCell ref="D174:E174"/>
    <mergeCell ref="D175:E175"/>
    <mergeCell ref="D176:E176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tn_Return">
              <controlPr defaultSize="0" print="0" autoFill="0" autoPict="0" macro="[0]!JumpToDirectoryShee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3D825-B3CC-4136-982E-519D52DA6C61}">
  <sheetPr codeName="Sheet8"/>
  <dimension ref="D1:M60"/>
  <sheetViews>
    <sheetView workbookViewId="0">
      <selection activeCell="F38" sqref="F38"/>
    </sheetView>
  </sheetViews>
  <sheetFormatPr defaultRowHeight="12.75" x14ac:dyDescent="0.2"/>
  <cols>
    <col min="1" max="1" width="7.625" style="2" customWidth="1"/>
    <col min="2" max="3" width="9" style="2"/>
    <col min="4" max="4" width="12.125" style="2" customWidth="1"/>
    <col min="5" max="5" width="8.875" style="2" customWidth="1"/>
    <col min="6" max="6" width="30" style="2" bestFit="1" customWidth="1"/>
    <col min="7" max="7" width="29.875" style="2" customWidth="1"/>
    <col min="8" max="16384" width="9" style="2"/>
  </cols>
  <sheetData>
    <row r="1" spans="4:13" ht="12.75" customHeight="1" x14ac:dyDescent="0.2"/>
    <row r="4" spans="4:13" x14ac:dyDescent="0.2">
      <c r="D4" s="2" t="s">
        <v>47</v>
      </c>
    </row>
    <row r="6" spans="4:13" x14ac:dyDescent="0.2">
      <c r="D6" s="29" t="s">
        <v>122</v>
      </c>
      <c r="E6" s="29" t="s">
        <v>123</v>
      </c>
      <c r="F6" s="29" t="s">
        <v>124</v>
      </c>
      <c r="G6" s="30" t="s">
        <v>125</v>
      </c>
      <c r="M6" s="3"/>
    </row>
    <row r="7" spans="4:13" x14ac:dyDescent="0.2">
      <c r="D7" s="33" t="s">
        <v>126</v>
      </c>
      <c r="E7" s="31">
        <v>1</v>
      </c>
      <c r="F7" s="33"/>
      <c r="G7" s="36"/>
      <c r="M7" s="3"/>
    </row>
    <row r="8" spans="4:13" x14ac:dyDescent="0.2">
      <c r="D8" s="33" t="s">
        <v>6</v>
      </c>
      <c r="E8" s="31">
        <v>2</v>
      </c>
      <c r="F8" s="33" t="s">
        <v>127</v>
      </c>
      <c r="G8" s="36"/>
      <c r="M8" s="3"/>
    </row>
    <row r="9" spans="4:13" x14ac:dyDescent="0.2">
      <c r="D9" s="33" t="s">
        <v>128</v>
      </c>
      <c r="E9" s="31">
        <v>3</v>
      </c>
      <c r="F9" s="33" t="s">
        <v>129</v>
      </c>
      <c r="G9" s="36"/>
      <c r="M9" s="3"/>
    </row>
    <row r="10" spans="4:13" x14ac:dyDescent="0.2">
      <c r="D10" s="33" t="s">
        <v>130</v>
      </c>
      <c r="E10" s="31">
        <v>4</v>
      </c>
      <c r="F10" s="33" t="s">
        <v>131</v>
      </c>
      <c r="G10" s="36"/>
      <c r="M10" s="3"/>
    </row>
    <row r="11" spans="4:13" x14ac:dyDescent="0.2">
      <c r="D11" s="33" t="s">
        <v>132</v>
      </c>
      <c r="E11" s="31">
        <v>5</v>
      </c>
      <c r="F11" s="33"/>
      <c r="G11" s="36"/>
      <c r="M11" s="3"/>
    </row>
    <row r="12" spans="4:13" x14ac:dyDescent="0.2">
      <c r="D12" s="33" t="s">
        <v>133</v>
      </c>
      <c r="E12" s="31">
        <v>6</v>
      </c>
      <c r="F12" s="33"/>
      <c r="G12" s="36"/>
      <c r="M12" s="3"/>
    </row>
    <row r="13" spans="4:13" x14ac:dyDescent="0.2">
      <c r="D13" s="33" t="s">
        <v>134</v>
      </c>
      <c r="E13" s="31">
        <v>7</v>
      </c>
      <c r="F13" s="33"/>
      <c r="G13" s="36"/>
      <c r="M13" s="3"/>
    </row>
    <row r="14" spans="4:13" x14ac:dyDescent="0.2">
      <c r="D14" s="33" t="s">
        <v>135</v>
      </c>
      <c r="E14" s="31">
        <v>8</v>
      </c>
      <c r="F14" s="33"/>
      <c r="G14" s="36"/>
    </row>
    <row r="15" spans="4:13" x14ac:dyDescent="0.2">
      <c r="D15" s="33"/>
      <c r="E15" s="31"/>
      <c r="F15" s="33"/>
      <c r="G15" s="36"/>
    </row>
    <row r="16" spans="4:13" x14ac:dyDescent="0.2">
      <c r="D16" s="33"/>
      <c r="E16" s="32"/>
      <c r="F16" s="33"/>
      <c r="G16" s="36"/>
    </row>
    <row r="17" spans="4:8" x14ac:dyDescent="0.2">
      <c r="D17" s="33"/>
      <c r="E17" s="32"/>
      <c r="F17" s="33"/>
      <c r="G17" s="36"/>
    </row>
    <row r="18" spans="4:8" x14ac:dyDescent="0.2">
      <c r="D18" s="33"/>
      <c r="E18" s="32"/>
      <c r="F18" s="33"/>
      <c r="G18" s="36"/>
    </row>
    <row r="21" spans="4:8" x14ac:dyDescent="0.2">
      <c r="D21" s="29" t="s">
        <v>136</v>
      </c>
      <c r="E21" s="29" t="s">
        <v>137</v>
      </c>
      <c r="F21" s="29" t="s">
        <v>138</v>
      </c>
    </row>
    <row r="22" spans="4:8" x14ac:dyDescent="0.2">
      <c r="D22" s="33">
        <v>1</v>
      </c>
      <c r="E22" s="33" t="s">
        <v>139</v>
      </c>
      <c r="F22" s="33" t="s">
        <v>140</v>
      </c>
      <c r="H22" s="2" t="s">
        <v>141</v>
      </c>
    </row>
    <row r="23" spans="4:8" x14ac:dyDescent="0.2">
      <c r="D23" s="33">
        <v>2</v>
      </c>
      <c r="E23" s="33" t="s">
        <v>142</v>
      </c>
      <c r="F23" s="33" t="s">
        <v>143</v>
      </c>
      <c r="H23" s="2" t="s">
        <v>144</v>
      </c>
    </row>
    <row r="24" spans="4:8" x14ac:dyDescent="0.2">
      <c r="D24" s="33">
        <v>3</v>
      </c>
      <c r="E24" s="33" t="s">
        <v>145</v>
      </c>
      <c r="F24" s="33" t="s">
        <v>146</v>
      </c>
      <c r="H24" s="2" t="s">
        <v>147</v>
      </c>
    </row>
    <row r="25" spans="4:8" x14ac:dyDescent="0.2">
      <c r="D25" s="33">
        <v>4</v>
      </c>
      <c r="E25" s="33" t="s">
        <v>148</v>
      </c>
      <c r="F25" s="33" t="s">
        <v>149</v>
      </c>
      <c r="H25" s="2" t="s">
        <v>150</v>
      </c>
    </row>
    <row r="26" spans="4:8" x14ac:dyDescent="0.2">
      <c r="D26" s="33">
        <v>5</v>
      </c>
      <c r="E26" s="33" t="s">
        <v>151</v>
      </c>
      <c r="F26" s="33" t="s">
        <v>152</v>
      </c>
      <c r="H26" s="2" t="s">
        <v>153</v>
      </c>
    </row>
    <row r="27" spans="4:8" x14ac:dyDescent="0.2">
      <c r="D27" s="33">
        <v>6</v>
      </c>
      <c r="E27" s="33" t="s">
        <v>154</v>
      </c>
      <c r="F27" s="33" t="s">
        <v>155</v>
      </c>
      <c r="H27" s="2" t="s">
        <v>156</v>
      </c>
    </row>
    <row r="28" spans="4:8" x14ac:dyDescent="0.2">
      <c r="D28" s="33">
        <v>7</v>
      </c>
      <c r="E28" s="33" t="s">
        <v>157</v>
      </c>
      <c r="F28" s="33" t="s">
        <v>158</v>
      </c>
      <c r="H28" s="2" t="s">
        <v>159</v>
      </c>
    </row>
    <row r="29" spans="4:8" x14ac:dyDescent="0.2">
      <c r="D29" s="33">
        <v>8</v>
      </c>
      <c r="E29" s="33" t="s">
        <v>160</v>
      </c>
      <c r="F29" s="33" t="s">
        <v>161</v>
      </c>
      <c r="H29" s="2" t="s">
        <v>135</v>
      </c>
    </row>
    <row r="30" spans="4:8" x14ac:dyDescent="0.2">
      <c r="D30" s="33">
        <v>9</v>
      </c>
      <c r="E30" s="33" t="s">
        <v>162</v>
      </c>
      <c r="F30" s="33" t="s">
        <v>163</v>
      </c>
    </row>
    <row r="31" spans="4:8" x14ac:dyDescent="0.2">
      <c r="D31" s="33"/>
      <c r="E31" s="33"/>
      <c r="F31" s="33"/>
    </row>
    <row r="36" spans="4:7" ht="16.5" x14ac:dyDescent="0.2">
      <c r="D36" s="178" t="s">
        <v>164</v>
      </c>
      <c r="E36" s="178" t="s">
        <v>165</v>
      </c>
      <c r="F36" s="178" t="s">
        <v>166</v>
      </c>
      <c r="G36" s="178" t="s">
        <v>42</v>
      </c>
    </row>
    <row r="37" spans="4:7" ht="16.5" x14ac:dyDescent="0.2">
      <c r="D37" s="178">
        <v>1</v>
      </c>
      <c r="E37" s="178" t="s">
        <v>167</v>
      </c>
      <c r="F37" s="178" t="s">
        <v>168</v>
      </c>
      <c r="G37" s="178" t="s">
        <v>169</v>
      </c>
    </row>
    <row r="38" spans="4:7" ht="16.5" x14ac:dyDescent="0.2">
      <c r="D38" s="178">
        <v>2</v>
      </c>
      <c r="E38" s="178" t="s">
        <v>170</v>
      </c>
      <c r="F38" s="178" t="s">
        <v>171</v>
      </c>
      <c r="G38" s="178" t="s">
        <v>172</v>
      </c>
    </row>
    <row r="39" spans="4:7" x14ac:dyDescent="0.2">
      <c r="D39" s="33"/>
      <c r="E39" s="33"/>
      <c r="F39" s="33"/>
      <c r="G39" s="42"/>
    </row>
    <row r="40" spans="4:7" x14ac:dyDescent="0.2">
      <c r="D40" s="34"/>
      <c r="E40" s="34"/>
      <c r="F40" s="34"/>
      <c r="G40" s="43"/>
    </row>
    <row r="41" spans="4:7" x14ac:dyDescent="0.2">
      <c r="D41" s="33"/>
      <c r="E41" s="33"/>
      <c r="F41" s="33"/>
      <c r="G41" s="42"/>
    </row>
    <row r="42" spans="4:7" x14ac:dyDescent="0.2">
      <c r="D42" s="33"/>
      <c r="E42" s="33"/>
      <c r="F42" s="33"/>
      <c r="G42" s="42"/>
    </row>
    <row r="43" spans="4:7" x14ac:dyDescent="0.2">
      <c r="D43" s="33"/>
      <c r="E43" s="33"/>
      <c r="F43" s="33"/>
      <c r="G43" s="42"/>
    </row>
    <row r="44" spans="4:7" x14ac:dyDescent="0.2">
      <c r="D44" s="33"/>
      <c r="E44" s="33"/>
      <c r="F44" s="33"/>
      <c r="G44" s="33"/>
    </row>
    <row r="45" spans="4:7" x14ac:dyDescent="0.2">
      <c r="D45" s="33"/>
      <c r="E45" s="33"/>
      <c r="F45" s="33"/>
      <c r="G45" s="33"/>
    </row>
    <row r="49" spans="4:5" x14ac:dyDescent="0.2">
      <c r="D49" s="29" t="s">
        <v>173</v>
      </c>
    </row>
    <row r="50" spans="4:5" x14ac:dyDescent="0.2">
      <c r="D50" s="35" t="s">
        <v>174</v>
      </c>
    </row>
    <row r="55" spans="4:5" x14ac:dyDescent="0.2">
      <c r="D55" s="29" t="s">
        <v>175</v>
      </c>
      <c r="E55" s="29" t="s">
        <v>176</v>
      </c>
    </row>
    <row r="56" spans="4:5" x14ac:dyDescent="0.2">
      <c r="D56" s="33" t="s">
        <v>177</v>
      </c>
      <c r="E56" s="33" t="b">
        <v>0</v>
      </c>
    </row>
    <row r="57" spans="4:5" x14ac:dyDescent="0.2">
      <c r="D57" s="33"/>
      <c r="E57" s="33"/>
    </row>
    <row r="58" spans="4:5" x14ac:dyDescent="0.2">
      <c r="D58" s="33"/>
      <c r="E58" s="33"/>
    </row>
    <row r="59" spans="4:5" x14ac:dyDescent="0.2">
      <c r="D59" s="33"/>
      <c r="E59" s="33"/>
    </row>
    <row r="60" spans="4:5" x14ac:dyDescent="0.2">
      <c r="D60" s="33"/>
      <c r="E60" s="33"/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5"/>
  <sheetViews>
    <sheetView workbookViewId="0">
      <selection activeCell="C36" sqref="C36"/>
    </sheetView>
  </sheetViews>
  <sheetFormatPr defaultRowHeight="12.75" x14ac:dyDescent="0.2"/>
  <cols>
    <col min="1" max="1" width="7.625" style="33" customWidth="1"/>
    <col min="2" max="2" width="11" style="39" bestFit="1" customWidth="1"/>
    <col min="3" max="3" width="12.375" style="33" bestFit="1" customWidth="1"/>
    <col min="4" max="4" width="9.625" style="33" bestFit="1" customWidth="1"/>
    <col min="5" max="5" width="4.75" style="2" bestFit="1" customWidth="1"/>
    <col min="6" max="16384" width="9" style="2"/>
  </cols>
  <sheetData>
    <row r="1" spans="1:4" x14ac:dyDescent="0.2">
      <c r="A1" s="2"/>
      <c r="C1" s="2"/>
      <c r="D1" s="2"/>
    </row>
    <row r="2" spans="1:4" x14ac:dyDescent="0.2">
      <c r="A2" s="38" t="s">
        <v>178</v>
      </c>
      <c r="B2" s="41" t="s">
        <v>77</v>
      </c>
      <c r="C2" s="39" t="s">
        <v>79</v>
      </c>
      <c r="D2" s="37" t="s">
        <v>81</v>
      </c>
    </row>
    <row r="3" spans="1:4" ht="12.75" customHeight="1" x14ac:dyDescent="0.2">
      <c r="A3" s="40">
        <v>1</v>
      </c>
      <c r="B3" s="41" t="s">
        <v>179</v>
      </c>
      <c r="C3" s="39" t="s">
        <v>180</v>
      </c>
      <c r="D3" s="33" t="b">
        <v>1</v>
      </c>
    </row>
    <row r="4" spans="1:4" ht="12.75" customHeight="1" x14ac:dyDescent="0.2">
      <c r="A4" s="40">
        <v>1</v>
      </c>
      <c r="B4" s="41" t="s">
        <v>181</v>
      </c>
      <c r="C4" s="39" t="s">
        <v>182</v>
      </c>
      <c r="D4" s="33" t="b">
        <v>1</v>
      </c>
    </row>
    <row r="5" spans="1:4" ht="12.75" customHeight="1" x14ac:dyDescent="0.2">
      <c r="A5" s="40">
        <v>1</v>
      </c>
      <c r="B5" s="41" t="s">
        <v>183</v>
      </c>
      <c r="C5" s="39" t="s">
        <v>184</v>
      </c>
      <c r="D5" s="33" t="b">
        <v>1</v>
      </c>
    </row>
    <row r="6" spans="1:4" ht="12.75" customHeight="1" x14ac:dyDescent="0.2">
      <c r="A6" s="40">
        <v>1</v>
      </c>
      <c r="B6" s="41" t="s">
        <v>185</v>
      </c>
      <c r="C6" s="39" t="s">
        <v>186</v>
      </c>
      <c r="D6" s="33" t="b">
        <v>1</v>
      </c>
    </row>
    <row r="7" spans="1:4" ht="12.75" customHeight="1" x14ac:dyDescent="0.2">
      <c r="A7" s="40">
        <v>1</v>
      </c>
      <c r="B7" s="41" t="s">
        <v>187</v>
      </c>
      <c r="C7" s="39" t="s">
        <v>188</v>
      </c>
      <c r="D7" s="33" t="b">
        <v>1</v>
      </c>
    </row>
    <row r="8" spans="1:4" ht="12.75" customHeight="1" x14ac:dyDescent="0.2">
      <c r="A8" s="40">
        <v>1</v>
      </c>
      <c r="B8" s="41" t="s">
        <v>189</v>
      </c>
      <c r="C8" s="39" t="s">
        <v>190</v>
      </c>
      <c r="D8" s="33" t="b">
        <v>1</v>
      </c>
    </row>
    <row r="9" spans="1:4" x14ac:dyDescent="0.2">
      <c r="A9" s="40">
        <v>1</v>
      </c>
      <c r="B9" s="41" t="s">
        <v>191</v>
      </c>
      <c r="C9" s="39" t="s">
        <v>192</v>
      </c>
      <c r="D9" s="33" t="b">
        <v>1</v>
      </c>
    </row>
    <row r="10" spans="1:4" ht="12.75" customHeight="1" x14ac:dyDescent="0.2">
      <c r="A10" s="40">
        <v>1</v>
      </c>
      <c r="B10" s="41" t="s">
        <v>193</v>
      </c>
      <c r="C10" s="39" t="s">
        <v>194</v>
      </c>
      <c r="D10" s="33" t="b">
        <v>1</v>
      </c>
    </row>
    <row r="11" spans="1:4" x14ac:dyDescent="0.2">
      <c r="A11" s="40">
        <v>1</v>
      </c>
      <c r="B11" s="41" t="s">
        <v>195</v>
      </c>
      <c r="C11" s="39" t="s">
        <v>196</v>
      </c>
      <c r="D11" s="33" t="b">
        <v>1</v>
      </c>
    </row>
    <row r="12" spans="1:4" ht="12.75" customHeight="1" x14ac:dyDescent="0.2">
      <c r="A12" s="40">
        <v>1</v>
      </c>
      <c r="B12" s="41" t="s">
        <v>197</v>
      </c>
      <c r="C12" s="39" t="s">
        <v>198</v>
      </c>
      <c r="D12" s="33" t="b">
        <v>1</v>
      </c>
    </row>
    <row r="13" spans="1:4" x14ac:dyDescent="0.2">
      <c r="A13" s="40">
        <v>1</v>
      </c>
      <c r="B13" s="41" t="s">
        <v>199</v>
      </c>
      <c r="C13" s="39" t="s">
        <v>200</v>
      </c>
      <c r="D13" s="33" t="b">
        <v>1</v>
      </c>
    </row>
    <row r="14" spans="1:4" ht="12.75" customHeight="1" x14ac:dyDescent="0.2">
      <c r="A14" s="40">
        <v>1</v>
      </c>
      <c r="B14" s="41" t="s">
        <v>201</v>
      </c>
      <c r="C14" s="39" t="s">
        <v>202</v>
      </c>
      <c r="D14" s="33" t="b">
        <v>1</v>
      </c>
    </row>
    <row r="15" spans="1:4" ht="12.75" customHeight="1" x14ac:dyDescent="0.2">
      <c r="A15" s="40">
        <v>1</v>
      </c>
      <c r="B15" s="41" t="s">
        <v>203</v>
      </c>
      <c r="C15" s="39" t="s">
        <v>204</v>
      </c>
      <c r="D15" s="33" t="b">
        <v>1</v>
      </c>
    </row>
    <row r="16" spans="1:4" ht="12.75" customHeight="1" x14ac:dyDescent="0.2">
      <c r="A16" s="40">
        <v>1</v>
      </c>
      <c r="B16" s="41" t="s">
        <v>205</v>
      </c>
      <c r="C16" s="39" t="s">
        <v>206</v>
      </c>
      <c r="D16" s="33" t="b">
        <v>1</v>
      </c>
    </row>
    <row r="17" spans="1:4" ht="12.75" customHeight="1" x14ac:dyDescent="0.2">
      <c r="A17" s="40">
        <v>1</v>
      </c>
      <c r="B17" s="41" t="s">
        <v>207</v>
      </c>
      <c r="C17" s="39" t="s">
        <v>208</v>
      </c>
      <c r="D17" s="33" t="b">
        <v>1</v>
      </c>
    </row>
    <row r="18" spans="1:4" ht="12.75" customHeight="1" x14ac:dyDescent="0.2">
      <c r="A18" s="40">
        <v>1</v>
      </c>
      <c r="B18" s="41" t="s">
        <v>209</v>
      </c>
      <c r="C18" s="39" t="s">
        <v>210</v>
      </c>
      <c r="D18" s="33" t="b">
        <v>1</v>
      </c>
    </row>
    <row r="19" spans="1:4" ht="12.75" customHeight="1" x14ac:dyDescent="0.2">
      <c r="A19" s="40">
        <v>1</v>
      </c>
      <c r="B19" s="41" t="s">
        <v>211</v>
      </c>
      <c r="C19" s="39" t="s">
        <v>212</v>
      </c>
      <c r="D19" s="33" t="b">
        <v>1</v>
      </c>
    </row>
    <row r="20" spans="1:4" x14ac:dyDescent="0.2">
      <c r="A20" s="40">
        <v>1</v>
      </c>
      <c r="B20" s="41" t="s">
        <v>213</v>
      </c>
      <c r="C20" s="33" t="s">
        <v>214</v>
      </c>
      <c r="D20" s="33" t="b">
        <v>1</v>
      </c>
    </row>
    <row r="21" spans="1:4" x14ac:dyDescent="0.2">
      <c r="A21" s="40">
        <v>1</v>
      </c>
      <c r="B21" s="41" t="s">
        <v>215</v>
      </c>
      <c r="C21" s="33" t="s">
        <v>216</v>
      </c>
      <c r="D21" s="33" t="b">
        <v>1</v>
      </c>
    </row>
    <row r="22" spans="1:4" x14ac:dyDescent="0.2">
      <c r="A22" s="40">
        <v>1</v>
      </c>
      <c r="B22" s="41" t="s">
        <v>217</v>
      </c>
      <c r="C22" s="33" t="s">
        <v>218</v>
      </c>
      <c r="D22" s="33" t="b">
        <v>1</v>
      </c>
    </row>
    <row r="23" spans="1:4" x14ac:dyDescent="0.2">
      <c r="A23" s="40">
        <v>1</v>
      </c>
      <c r="B23" s="41" t="s">
        <v>219</v>
      </c>
      <c r="C23" s="33" t="s">
        <v>220</v>
      </c>
      <c r="D23" s="33" t="b">
        <v>1</v>
      </c>
    </row>
    <row r="24" spans="1:4" x14ac:dyDescent="0.2">
      <c r="A24" s="40">
        <v>1</v>
      </c>
      <c r="B24" s="41" t="s">
        <v>221</v>
      </c>
      <c r="C24" s="33" t="s">
        <v>222</v>
      </c>
      <c r="D24" s="33" t="b">
        <v>1</v>
      </c>
    </row>
    <row r="25" spans="1:4" x14ac:dyDescent="0.2">
      <c r="A25" s="40">
        <v>1</v>
      </c>
      <c r="B25" s="41" t="s">
        <v>223</v>
      </c>
      <c r="C25" s="33" t="s">
        <v>224</v>
      </c>
      <c r="D25" s="33" t="b">
        <v>1</v>
      </c>
    </row>
    <row r="26" spans="1:4" x14ac:dyDescent="0.2">
      <c r="A26" s="40">
        <v>1</v>
      </c>
      <c r="B26" s="41" t="s">
        <v>225</v>
      </c>
      <c r="C26" s="33" t="s">
        <v>226</v>
      </c>
      <c r="D26" s="33" t="b">
        <v>1</v>
      </c>
    </row>
    <row r="27" spans="1:4" ht="12.75" customHeight="1" x14ac:dyDescent="0.2">
      <c r="A27" s="40">
        <v>1</v>
      </c>
      <c r="B27" s="41" t="s">
        <v>227</v>
      </c>
      <c r="C27" s="39" t="s">
        <v>228</v>
      </c>
      <c r="D27" s="33" t="b">
        <v>1</v>
      </c>
    </row>
    <row r="28" spans="1:4" ht="12.75" customHeight="1" x14ac:dyDescent="0.2">
      <c r="A28" s="40">
        <v>1</v>
      </c>
      <c r="B28" s="41" t="s">
        <v>229</v>
      </c>
      <c r="C28" s="39" t="s">
        <v>230</v>
      </c>
      <c r="D28" s="33" t="b">
        <v>1</v>
      </c>
    </row>
    <row r="29" spans="1:4" ht="12.75" customHeight="1" x14ac:dyDescent="0.2">
      <c r="A29" s="40">
        <v>1</v>
      </c>
      <c r="B29" s="41" t="s">
        <v>231</v>
      </c>
      <c r="C29" s="39" t="s">
        <v>232</v>
      </c>
      <c r="D29" s="33" t="b">
        <v>1</v>
      </c>
    </row>
    <row r="30" spans="1:4" ht="12.75" customHeight="1" x14ac:dyDescent="0.2">
      <c r="A30" s="40">
        <v>1</v>
      </c>
      <c r="B30" s="41" t="s">
        <v>233</v>
      </c>
      <c r="C30" s="39" t="s">
        <v>234</v>
      </c>
      <c r="D30" s="33" t="b">
        <v>1</v>
      </c>
    </row>
    <row r="31" spans="1:4" ht="12.75" customHeight="1" x14ac:dyDescent="0.2">
      <c r="A31" s="40">
        <v>1</v>
      </c>
      <c r="B31" s="41" t="s">
        <v>235</v>
      </c>
      <c r="C31" s="39" t="s">
        <v>236</v>
      </c>
      <c r="D31" s="33" t="b">
        <v>1</v>
      </c>
    </row>
    <row r="32" spans="1:4" ht="12.75" customHeight="1" x14ac:dyDescent="0.2">
      <c r="A32" s="40">
        <v>1</v>
      </c>
      <c r="B32" s="41" t="s">
        <v>237</v>
      </c>
      <c r="C32" s="39" t="s">
        <v>238</v>
      </c>
      <c r="D32" s="33" t="b">
        <v>1</v>
      </c>
    </row>
    <row r="33" spans="1:4" x14ac:dyDescent="0.2">
      <c r="A33" s="40">
        <v>1</v>
      </c>
      <c r="B33" s="41" t="s">
        <v>239</v>
      </c>
      <c r="C33" s="39" t="s">
        <v>240</v>
      </c>
      <c r="D33" s="33" t="b">
        <v>1</v>
      </c>
    </row>
    <row r="34" spans="1:4" x14ac:dyDescent="0.2">
      <c r="A34" s="40">
        <v>1</v>
      </c>
      <c r="B34" s="41" t="s">
        <v>241</v>
      </c>
      <c r="C34" s="33" t="s">
        <v>242</v>
      </c>
      <c r="D34" s="33" t="b">
        <v>1</v>
      </c>
    </row>
    <row r="35" spans="1:4" x14ac:dyDescent="0.2">
      <c r="B35" s="41"/>
    </row>
  </sheetData>
  <phoneticPr fontId="2" type="noConversion"/>
  <conditionalFormatting sqref="A2:A34">
    <cfRule type="cellIs" dxfId="144" priority="38" operator="equal">
      <formula>1</formula>
    </cfRule>
    <cfRule type="cellIs" dxfId="143" priority="39" operator="equal">
      <formula>1</formula>
    </cfRule>
    <cfRule type="cellIs" dxfId="142" priority="40" operator="equal">
      <formula>1</formula>
    </cfRule>
  </conditionalFormatting>
  <conditionalFormatting sqref="A2:A34">
    <cfRule type="cellIs" dxfId="141" priority="37" operator="equal">
      <formula>99</formula>
    </cfRule>
  </conditionalFormatting>
  <conditionalFormatting sqref="C3">
    <cfRule type="duplicateValues" dxfId="140" priority="33"/>
  </conditionalFormatting>
  <conditionalFormatting sqref="B1:B1048576">
    <cfRule type="duplicateValues" dxfId="139" priority="92"/>
  </conditionalFormatting>
  <conditionalFormatting sqref="C2 C4:C8">
    <cfRule type="duplicateValues" dxfId="138" priority="93"/>
  </conditionalFormatting>
  <conditionalFormatting sqref="C32:C33 C28 C9:C12 C14:C19">
    <cfRule type="duplicateValues" dxfId="137" priority="137"/>
  </conditionalFormatting>
  <conditionalFormatting sqref="C27">
    <cfRule type="duplicateValues" dxfId="136" priority="15"/>
  </conditionalFormatting>
  <conditionalFormatting sqref="C27">
    <cfRule type="duplicateValues" dxfId="135" priority="16"/>
  </conditionalFormatting>
  <conditionalFormatting sqref="C29:C31">
    <cfRule type="duplicateValues" dxfId="134" priority="162"/>
  </conditionalFormatting>
  <conditionalFormatting sqref="C13">
    <cfRule type="duplicateValues" dxfId="133" priority="6"/>
  </conditionalFormatting>
  <conditionalFormatting sqref="B13">
    <cfRule type="duplicateValues" dxfId="132" priority="11"/>
  </conditionalFormatting>
  <conditionalFormatting sqref="C13">
    <cfRule type="duplicateValues" dxfId="131" priority="12"/>
  </conditionalFormatting>
  <conditionalFormatting sqref="C34 C20:C26">
    <cfRule type="duplicateValues" dxfId="130" priority="1"/>
  </conditionalFormatting>
  <conditionalFormatting sqref="B2:B35">
    <cfRule type="duplicateValues" dxfId="129" priority="363"/>
  </conditionalFormatting>
  <hyperlinks>
    <hyperlink ref="B3" location="语言表!A1" display="语言表" xr:uid="{E6F420A0-3FC4-46AE-BBBA-E7447494873F}"/>
    <hyperlink ref="B15" location="装备表!A1" display="装备表" xr:uid="{2D8A8142-D668-4E7B-864D-45033D2D3DA2}"/>
    <hyperlink ref="B8" location="宝箱表!A1" display="宝箱表" xr:uid="{2EDA3583-4C2F-4904-9ED1-D28AF06A0EBC}"/>
    <hyperlink ref="B7" location="物品表!A1" display="物品表" xr:uid="{311826EB-DC50-47B5-854A-527E3B6A5579}"/>
    <hyperlink ref="B6" location="配置表!A1" display="配置表" xr:uid="{23F8E20D-08B2-4A8D-8F28-85989CE308F0}"/>
    <hyperlink ref="B4" location="系统表!A1" display="系统表" xr:uid="{A69611D0-35E6-4F4B-9741-1D2698A086DC}"/>
    <hyperlink ref="B11" location="商店表!A1" display="商店表" xr:uid="{992DD580-400F-4B04-B0AF-C36A2C955D27}"/>
    <hyperlink ref="B33" location="付费项表!A1" display="付费项表" xr:uid="{B0BB4937-09E3-4A15-AD6B-E94B6723DDC9}"/>
    <hyperlink ref="B32" location="昵称表!A1" display="昵称表" xr:uid="{7D081C46-744F-4C60-9820-6F489A244389}"/>
    <hyperlink ref="B9" location="职业表!A1" display="职业表" xr:uid="{4BDCEB6D-F60B-4D68-88DA-01627904A3A7}"/>
    <hyperlink ref="B10" location="关卡表!A1" display="关卡表" xr:uid="{E82C6BBB-0E1B-4E03-ADF1-6231E584E873}"/>
    <hyperlink ref="B14" location="标签表!A1" display="标签表" xr:uid="{2E8F9ED5-7D95-485E-9B85-C427B108CC2D}"/>
    <hyperlink ref="B17" location="怪物表!A1" display="怪物表" xr:uid="{5AF213D3-E55A-4FA9-BC41-26FFDDBF9A9B}"/>
    <hyperlink ref="B16" location="玉石表!A1" display="玉石表" xr:uid="{80802145-E71D-4D5E-8B9A-F5E1512752F3}"/>
    <hyperlink ref="B12" location="固定曲线表!A1" display="固定曲线表" xr:uid="{497B9F51-1D1B-445A-BDD6-F912A6A9B569}"/>
    <hyperlink ref="B27" location="属性表!A1" display="属性表" xr:uid="{CFE20C2C-C762-445D-A8FF-53DAF6FC67E5}"/>
    <hyperlink ref="B28" location="词缀表!A1" display="词缀表" xr:uid="{E2187E05-2FB7-466E-BC78-905D23D2E795}"/>
    <hyperlink ref="B29" location="技能表!A1" display="技能表" xr:uid="{20F49642-F67D-4DF8-95DC-3C55C3961DC8}"/>
    <hyperlink ref="B30" location="技能buff表!A1" display="技能buff表" xr:uid="{C11E89C9-E3A2-4CAC-8241-AF35378D8A18}"/>
    <hyperlink ref="B13" location="任务表!A1" display="任务表" xr:uid="{24955505-D1E2-4024-8597-B1F2B29673F6}"/>
    <hyperlink ref="B34" location="邮件表!A1" display="邮件表" xr:uid="{B8FBAAB8-D045-4005-A713-39BB1EF51BF1}"/>
    <hyperlink ref="B31" location="元素异常表!A1" display="技能buff表" xr:uid="{82A1ED7D-AD5A-4122-B032-5A1B0CC2B2B4}"/>
    <hyperlink ref="B20" location="邮件表!A1" display="邮件表" xr:uid="{FAD36C9D-72AC-40C8-BD8A-7C6F4FEE5E6A}"/>
    <hyperlink ref="B21" location="邮件表!A1" display="邮件表" xr:uid="{9669B18D-57F5-4237-A966-75A7F90F9B60}"/>
    <hyperlink ref="B5" location="系统跳转表!A1" display="系统跳转表" xr:uid="{E5CFEABF-E1E4-42EC-9252-C6A39ACFEBCF}"/>
    <hyperlink ref="B18" location="怪物表!A1" display="怪物表" xr:uid="{5BCE801B-C447-4D6A-892E-99830D47653D}"/>
    <hyperlink ref="B19" location="怪物表!A1" display="怪物表" xr:uid="{2868CA82-4221-42B1-AD54-C0F66DEA1869}"/>
    <hyperlink ref="B22" location="邮件表!A1" display="邮件表" xr:uid="{7BF9406C-9F9A-4EA5-9C11-ED5117C31F01}"/>
    <hyperlink ref="B26" location="邮件表!A1" display="邮件表" xr:uid="{3FF90B06-6A47-4AC3-BBCE-1DA58D876831}"/>
    <hyperlink ref="B23" location="邮件表!A1" display="邮件表" xr:uid="{40999D38-9320-4D1C-8F33-3A9FD534CCCB}"/>
    <hyperlink ref="B25" location="邮件表!A1" display="邮件表" xr:uid="{74CF963C-0A58-443D-A2C7-77E545D0771A}"/>
    <hyperlink ref="B24" location="邮件表!A1" display="邮件表" xr:uid="{A96B63D1-C4E2-4421-8722-3BC0809AD0AC}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6D9D-F30A-4727-906D-0E38D1A4250D}">
  <sheetPr codeName="Sheet2">
    <tabColor rgb="FFFFC000"/>
  </sheetPr>
  <dimension ref="A1:O1214"/>
  <sheetViews>
    <sheetView topLeftCell="E140" workbookViewId="0">
      <selection activeCell="O61" sqref="O61"/>
    </sheetView>
  </sheetViews>
  <sheetFormatPr defaultRowHeight="14.25" x14ac:dyDescent="0.2"/>
  <cols>
    <col min="1" max="1" width="7.625" style="6" customWidth="1"/>
    <col min="2" max="12" width="9" style="6"/>
    <col min="13" max="13" width="11.25" style="6" customWidth="1"/>
    <col min="14" max="14" width="30.5" style="6" bestFit="1" customWidth="1"/>
    <col min="15" max="15" width="73.5" style="6" customWidth="1"/>
    <col min="16" max="16384" width="9" style="6"/>
  </cols>
  <sheetData>
    <row r="1" spans="1:15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s="7" t="s">
        <v>250</v>
      </c>
      <c r="N1" s="7" t="s">
        <v>251</v>
      </c>
      <c r="O1" s="6" t="s">
        <v>252</v>
      </c>
    </row>
    <row r="2" spans="1:15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N2" s="7" t="s">
        <v>261</v>
      </c>
      <c r="O2" s="6" t="s">
        <v>262</v>
      </c>
    </row>
    <row r="3" spans="1:15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 t="s">
        <v>263</v>
      </c>
      <c r="O3" s="6" t="s">
        <v>264</v>
      </c>
    </row>
    <row r="4" spans="1:15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 s="6" t="s">
        <v>265</v>
      </c>
      <c r="O4" s="6" t="s">
        <v>266</v>
      </c>
    </row>
    <row r="5" spans="1:15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 s="6" t="s">
        <v>267</v>
      </c>
      <c r="O5" s="6" t="s">
        <v>268</v>
      </c>
    </row>
    <row r="6" spans="1:15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 s="6" t="s">
        <v>269</v>
      </c>
      <c r="O6" s="6" t="s">
        <v>270</v>
      </c>
    </row>
    <row r="7" spans="1:15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 s="6" t="s">
        <v>271</v>
      </c>
      <c r="O7" s="6" t="s">
        <v>272</v>
      </c>
    </row>
    <row r="8" spans="1:15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 s="6" t="s">
        <v>273</v>
      </c>
      <c r="O8" s="6" t="s">
        <v>274</v>
      </c>
    </row>
    <row r="9" spans="1:15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 s="6" t="s">
        <v>275</v>
      </c>
      <c r="O9" s="6" t="s">
        <v>276</v>
      </c>
    </row>
    <row r="10" spans="1:15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 s="6" t="s">
        <v>277</v>
      </c>
      <c r="O10" s="6" t="s">
        <v>278</v>
      </c>
    </row>
    <row r="11" spans="1:15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 s="6" t="s">
        <v>279</v>
      </c>
      <c r="O11" s="6" t="s">
        <v>280</v>
      </c>
    </row>
    <row r="12" spans="1:15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 s="6" t="s">
        <v>281</v>
      </c>
      <c r="O12" s="6" t="s">
        <v>282</v>
      </c>
    </row>
    <row r="13" spans="1:15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 s="6" t="s">
        <v>283</v>
      </c>
      <c r="O13" s="6" t="s">
        <v>284</v>
      </c>
    </row>
    <row r="14" spans="1:15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/>
      <c r="L14"/>
      <c r="M14"/>
      <c r="N14" t="s">
        <v>285</v>
      </c>
      <c r="O14" t="s">
        <v>286</v>
      </c>
    </row>
    <row r="15" spans="1:15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/>
      <c r="L15"/>
      <c r="M15"/>
      <c r="N15" t="s">
        <v>287</v>
      </c>
      <c r="O15" t="s">
        <v>288</v>
      </c>
    </row>
    <row r="16" spans="1:15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/>
      <c r="L16"/>
      <c r="M16"/>
      <c r="N16" t="s">
        <v>289</v>
      </c>
      <c r="O16" t="s">
        <v>290</v>
      </c>
    </row>
    <row r="17" spans="1:15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/>
      <c r="L17"/>
      <c r="M17"/>
      <c r="N17" t="s">
        <v>291</v>
      </c>
      <c r="O17" t="s">
        <v>292</v>
      </c>
    </row>
    <row r="18" spans="1:15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/>
      <c r="L18"/>
      <c r="M18"/>
      <c r="N18" t="s">
        <v>293</v>
      </c>
      <c r="O18" t="s">
        <v>294</v>
      </c>
    </row>
    <row r="19" spans="1:15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/>
      <c r="L19"/>
      <c r="M19"/>
      <c r="N19" t="s">
        <v>295</v>
      </c>
      <c r="O19" t="s">
        <v>296</v>
      </c>
    </row>
    <row r="20" spans="1:15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/>
      <c r="L20"/>
      <c r="M20"/>
      <c r="N20" t="s">
        <v>297</v>
      </c>
      <c r="O20" t="s">
        <v>298</v>
      </c>
    </row>
    <row r="21" spans="1:15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/>
      <c r="L21"/>
      <c r="M21"/>
      <c r="N21" t="s">
        <v>299</v>
      </c>
      <c r="O21" t="s">
        <v>300</v>
      </c>
    </row>
    <row r="22" spans="1:15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/>
      <c r="L22"/>
      <c r="M22"/>
      <c r="N22" t="s">
        <v>301</v>
      </c>
      <c r="O22" t="s">
        <v>302</v>
      </c>
    </row>
    <row r="23" spans="1:15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/>
      <c r="L23"/>
      <c r="M23"/>
      <c r="N23" t="s">
        <v>303</v>
      </c>
      <c r="O23" t="s">
        <v>304</v>
      </c>
    </row>
    <row r="24" spans="1:15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/>
      <c r="L24"/>
      <c r="M24"/>
      <c r="N24" t="s">
        <v>305</v>
      </c>
      <c r="O24" t="s">
        <v>306</v>
      </c>
    </row>
    <row r="25" spans="1:15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K25"/>
      <c r="L25"/>
      <c r="M25"/>
      <c r="N25" t="s">
        <v>307</v>
      </c>
      <c r="O25" t="s">
        <v>308</v>
      </c>
    </row>
    <row r="26" spans="1:15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/>
      <c r="L26"/>
      <c r="M26"/>
      <c r="N26" t="s">
        <v>309</v>
      </c>
      <c r="O26" t="s">
        <v>310</v>
      </c>
    </row>
    <row r="27" spans="1:15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/>
      <c r="L27"/>
      <c r="M27"/>
      <c r="N27" t="s">
        <v>311</v>
      </c>
      <c r="O27" t="s">
        <v>312</v>
      </c>
    </row>
    <row r="28" spans="1:15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/>
      <c r="L28"/>
      <c r="M28"/>
      <c r="N28" t="s">
        <v>313</v>
      </c>
      <c r="O28" t="s">
        <v>314</v>
      </c>
    </row>
    <row r="29" spans="1:15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/>
      <c r="L29"/>
      <c r="M29"/>
      <c r="N29" t="s">
        <v>315</v>
      </c>
      <c r="O29" t="s">
        <v>316</v>
      </c>
    </row>
    <row r="30" spans="1:15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/>
      <c r="L30"/>
      <c r="M30"/>
      <c r="N30" t="s">
        <v>317</v>
      </c>
      <c r="O30" t="s">
        <v>318</v>
      </c>
    </row>
    <row r="31" spans="1:15" x14ac:dyDescent="0.2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/>
      <c r="L31"/>
      <c r="M31"/>
      <c r="N31" t="s">
        <v>319</v>
      </c>
      <c r="O31" t="s">
        <v>320</v>
      </c>
    </row>
    <row r="32" spans="1:15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/>
      <c r="L32"/>
      <c r="M32"/>
      <c r="N32" t="s">
        <v>321</v>
      </c>
      <c r="O32" t="s">
        <v>322</v>
      </c>
    </row>
    <row r="33" spans="1:15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/>
      <c r="L33"/>
      <c r="M33"/>
      <c r="N33" t="s">
        <v>323</v>
      </c>
      <c r="O33" t="s">
        <v>324</v>
      </c>
    </row>
    <row r="34" spans="1:15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/>
      <c r="L34"/>
      <c r="M34"/>
      <c r="N34" t="s">
        <v>325</v>
      </c>
      <c r="O34" t="s">
        <v>326</v>
      </c>
    </row>
    <row r="35" spans="1:15" x14ac:dyDescent="0.2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/>
      <c r="L35"/>
      <c r="M35"/>
      <c r="N35" t="s">
        <v>327</v>
      </c>
      <c r="O35" t="s">
        <v>328</v>
      </c>
    </row>
    <row r="36" spans="1:15" x14ac:dyDescent="0.2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/>
      <c r="L36"/>
      <c r="M36"/>
      <c r="N36" t="s">
        <v>329</v>
      </c>
      <c r="O36" t="s">
        <v>330</v>
      </c>
    </row>
    <row r="37" spans="1:15" x14ac:dyDescent="0.2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/>
      <c r="L37"/>
      <c r="M37"/>
      <c r="N37" t="s">
        <v>331</v>
      </c>
      <c r="O37" t="s">
        <v>332</v>
      </c>
    </row>
    <row r="38" spans="1:15" x14ac:dyDescent="0.2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/>
      <c r="L38"/>
      <c r="M38"/>
      <c r="N38" t="s">
        <v>333</v>
      </c>
      <c r="O38" t="s">
        <v>334</v>
      </c>
    </row>
    <row r="39" spans="1:15" x14ac:dyDescent="0.2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/>
      <c r="L39"/>
      <c r="M39"/>
      <c r="N39" t="s">
        <v>335</v>
      </c>
      <c r="O39" t="s">
        <v>336</v>
      </c>
    </row>
    <row r="40" spans="1:15" x14ac:dyDescent="0.2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/>
      <c r="L40"/>
      <c r="M40"/>
      <c r="N40" t="s">
        <v>337</v>
      </c>
      <c r="O40" t="s">
        <v>338</v>
      </c>
    </row>
    <row r="41" spans="1:15" x14ac:dyDescent="0.2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/>
      <c r="L41"/>
      <c r="M41"/>
      <c r="N41" t="s">
        <v>339</v>
      </c>
      <c r="O41" t="s">
        <v>340</v>
      </c>
    </row>
    <row r="42" spans="1:15" x14ac:dyDescent="0.2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/>
      <c r="L42"/>
      <c r="M42"/>
      <c r="N42" t="s">
        <v>341</v>
      </c>
      <c r="O42" t="s">
        <v>342</v>
      </c>
    </row>
    <row r="43" spans="1:15" x14ac:dyDescent="0.2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/>
      <c r="L43"/>
      <c r="M43"/>
      <c r="N43" t="s">
        <v>343</v>
      </c>
      <c r="O43" t="s">
        <v>344</v>
      </c>
    </row>
    <row r="44" spans="1:15" x14ac:dyDescent="0.2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/>
      <c r="L44"/>
      <c r="M44"/>
      <c r="N44" t="s">
        <v>345</v>
      </c>
      <c r="O44" t="s">
        <v>346</v>
      </c>
    </row>
    <row r="45" spans="1:15" x14ac:dyDescent="0.2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/>
      <c r="L45"/>
      <c r="M45"/>
      <c r="N45" t="s">
        <v>347</v>
      </c>
      <c r="O45" t="s">
        <v>348</v>
      </c>
    </row>
    <row r="46" spans="1:15" x14ac:dyDescent="0.2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/>
      <c r="L46"/>
      <c r="M46"/>
      <c r="N46" t="s">
        <v>349</v>
      </c>
      <c r="O46" t="s">
        <v>350</v>
      </c>
    </row>
    <row r="47" spans="1:15" x14ac:dyDescent="0.2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/>
      <c r="L47"/>
      <c r="M47"/>
      <c r="N47" t="s">
        <v>351</v>
      </c>
      <c r="O47" t="s">
        <v>352</v>
      </c>
    </row>
    <row r="48" spans="1:15" x14ac:dyDescent="0.2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/>
      <c r="L48"/>
      <c r="M48"/>
      <c r="N48" t="s">
        <v>353</v>
      </c>
      <c r="O48" t="s">
        <v>354</v>
      </c>
    </row>
    <row r="49" spans="1:15" x14ac:dyDescent="0.2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/>
      <c r="L49"/>
      <c r="M49"/>
      <c r="N49" t="s">
        <v>355</v>
      </c>
      <c r="O49" t="s">
        <v>356</v>
      </c>
    </row>
    <row r="50" spans="1:15" x14ac:dyDescent="0.2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/>
      <c r="L50"/>
      <c r="M50"/>
      <c r="N50" t="s">
        <v>357</v>
      </c>
      <c r="O50" t="s">
        <v>358</v>
      </c>
    </row>
    <row r="51" spans="1:15" x14ac:dyDescent="0.2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/>
      <c r="L51"/>
      <c r="M51"/>
      <c r="N51" t="s">
        <v>359</v>
      </c>
      <c r="O51" t="s">
        <v>360</v>
      </c>
    </row>
    <row r="52" spans="1:15" x14ac:dyDescent="0.2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/>
      <c r="L52"/>
      <c r="M52"/>
      <c r="N52" t="s">
        <v>361</v>
      </c>
      <c r="O52" t="s">
        <v>362</v>
      </c>
    </row>
    <row r="53" spans="1:15" x14ac:dyDescent="0.2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/>
      <c r="L53"/>
      <c r="M53"/>
      <c r="N53" t="s">
        <v>363</v>
      </c>
      <c r="O53" t="s">
        <v>364</v>
      </c>
    </row>
    <row r="54" spans="1:15" x14ac:dyDescent="0.2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/>
      <c r="L54"/>
      <c r="M54"/>
      <c r="N54" t="s">
        <v>365</v>
      </c>
      <c r="O54" t="s">
        <v>366</v>
      </c>
    </row>
    <row r="55" spans="1:15" x14ac:dyDescent="0.2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/>
      <c r="L55"/>
      <c r="M55"/>
      <c r="N55" t="s">
        <v>367</v>
      </c>
      <c r="O55" t="s">
        <v>368</v>
      </c>
    </row>
    <row r="56" spans="1:15" x14ac:dyDescent="0.2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/>
      <c r="L56"/>
      <c r="M56"/>
      <c r="N56" t="s">
        <v>369</v>
      </c>
      <c r="O56" t="s">
        <v>370</v>
      </c>
    </row>
    <row r="57" spans="1:15" x14ac:dyDescent="0.2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/>
      <c r="L57"/>
      <c r="M57"/>
      <c r="N57" t="s">
        <v>371</v>
      </c>
      <c r="O57" t="s">
        <v>372</v>
      </c>
    </row>
    <row r="58" spans="1:15" x14ac:dyDescent="0.2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K58"/>
      <c r="L58"/>
      <c r="M58"/>
      <c r="N58" t="s">
        <v>373</v>
      </c>
      <c r="O58" t="s">
        <v>374</v>
      </c>
    </row>
    <row r="59" spans="1:15" x14ac:dyDescent="0.2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/>
      <c r="L59"/>
      <c r="M59"/>
      <c r="N59" t="s">
        <v>375</v>
      </c>
      <c r="O59" t="s">
        <v>376</v>
      </c>
    </row>
    <row r="60" spans="1:15" x14ac:dyDescent="0.2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/>
      <c r="L60"/>
      <c r="M60"/>
      <c r="N60" t="s">
        <v>377</v>
      </c>
      <c r="O60" s="10">
        <v>0</v>
      </c>
    </row>
    <row r="61" spans="1:15" x14ac:dyDescent="0.2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/>
      <c r="L61"/>
      <c r="M61"/>
      <c r="N61" s="55" t="s">
        <v>378</v>
      </c>
      <c r="O61" t="s">
        <v>379</v>
      </c>
    </row>
    <row r="62" spans="1:15" x14ac:dyDescent="0.2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/>
      <c r="L62"/>
      <c r="M62"/>
      <c r="N62" s="55" t="s">
        <v>380</v>
      </c>
      <c r="O62" t="s">
        <v>381</v>
      </c>
    </row>
    <row r="63" spans="1:15" x14ac:dyDescent="0.2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/>
      <c r="L63"/>
      <c r="M63"/>
      <c r="N63" s="55" t="s">
        <v>382</v>
      </c>
      <c r="O63" t="s">
        <v>383</v>
      </c>
    </row>
    <row r="64" spans="1:15" x14ac:dyDescent="0.2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/>
      <c r="L64"/>
      <c r="M64"/>
      <c r="N64" s="55" t="s">
        <v>384</v>
      </c>
      <c r="O64" t="s">
        <v>385</v>
      </c>
    </row>
    <row r="65" spans="1:15" x14ac:dyDescent="0.2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/>
      <c r="L65"/>
      <c r="M65"/>
      <c r="N65" s="55" t="s">
        <v>386</v>
      </c>
      <c r="O65" t="s">
        <v>387</v>
      </c>
    </row>
    <row r="66" spans="1:15" x14ac:dyDescent="0.2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/>
      <c r="L66"/>
      <c r="M66"/>
      <c r="N66" s="55" t="s">
        <v>388</v>
      </c>
      <c r="O66" t="s">
        <v>389</v>
      </c>
    </row>
    <row r="67" spans="1:15" x14ac:dyDescent="0.2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/>
      <c r="L67"/>
      <c r="M67"/>
      <c r="N67" s="55" t="s">
        <v>390</v>
      </c>
      <c r="O67" t="s">
        <v>391</v>
      </c>
    </row>
    <row r="68" spans="1:15" x14ac:dyDescent="0.2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/>
      <c r="L68"/>
      <c r="M68"/>
      <c r="N68" t="s">
        <v>392</v>
      </c>
      <c r="O68" t="s">
        <v>393</v>
      </c>
    </row>
    <row r="69" spans="1:15" ht="13.5" customHeight="1" x14ac:dyDescent="0.2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/>
      <c r="L69"/>
      <c r="M69"/>
      <c r="N69" t="s">
        <v>394</v>
      </c>
      <c r="O69" t="s">
        <v>395</v>
      </c>
    </row>
    <row r="70" spans="1:15" x14ac:dyDescent="0.2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/>
      <c r="L70"/>
      <c r="M70"/>
      <c r="N70" t="s">
        <v>396</v>
      </c>
      <c r="O70" t="s">
        <v>397</v>
      </c>
    </row>
    <row r="71" spans="1:15" x14ac:dyDescent="0.2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/>
      <c r="L71"/>
      <c r="M71"/>
      <c r="N71" t="s">
        <v>398</v>
      </c>
      <c r="O71" t="s">
        <v>399</v>
      </c>
    </row>
    <row r="72" spans="1:15" x14ac:dyDescent="0.2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/>
      <c r="L72"/>
      <c r="M72"/>
      <c r="N72" t="s">
        <v>400</v>
      </c>
      <c r="O72" t="s">
        <v>401</v>
      </c>
    </row>
    <row r="73" spans="1:15" x14ac:dyDescent="0.2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/>
      <c r="L73"/>
      <c r="M73"/>
      <c r="N73" t="s">
        <v>402</v>
      </c>
      <c r="O73" t="s">
        <v>403</v>
      </c>
    </row>
    <row r="74" spans="1:15" x14ac:dyDescent="0.2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/>
      <c r="L74"/>
      <c r="M74"/>
      <c r="N74" t="s">
        <v>404</v>
      </c>
      <c r="O74" t="s">
        <v>405</v>
      </c>
    </row>
    <row r="75" spans="1:15" x14ac:dyDescent="0.2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/>
      <c r="L75"/>
      <c r="M75"/>
      <c r="N75" t="s">
        <v>406</v>
      </c>
      <c r="O75" t="s">
        <v>407</v>
      </c>
    </row>
    <row r="76" spans="1:15" x14ac:dyDescent="0.2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/>
      <c r="L76"/>
      <c r="M76"/>
      <c r="N76" t="s">
        <v>408</v>
      </c>
      <c r="O76" t="s">
        <v>409</v>
      </c>
    </row>
    <row r="77" spans="1:15" x14ac:dyDescent="0.2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/>
      <c r="L77"/>
      <c r="M77"/>
      <c r="N77" t="s">
        <v>410</v>
      </c>
      <c r="O77" t="s">
        <v>411</v>
      </c>
    </row>
    <row r="78" spans="1:15" x14ac:dyDescent="0.2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/>
      <c r="L78"/>
      <c r="M78"/>
      <c r="N78" t="s">
        <v>412</v>
      </c>
      <c r="O78" t="s">
        <v>413</v>
      </c>
    </row>
    <row r="79" spans="1:15" x14ac:dyDescent="0.2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/>
      <c r="L79"/>
      <c r="M79"/>
      <c r="N79" t="s">
        <v>414</v>
      </c>
      <c r="O79" t="s">
        <v>415</v>
      </c>
    </row>
    <row r="80" spans="1:15" x14ac:dyDescent="0.2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/>
      <c r="L80"/>
      <c r="M80"/>
      <c r="N80" t="s">
        <v>416</v>
      </c>
      <c r="O80" t="s">
        <v>417</v>
      </c>
    </row>
    <row r="81" spans="1:15" x14ac:dyDescent="0.2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/>
      <c r="L81"/>
      <c r="M81"/>
      <c r="N81" t="s">
        <v>418</v>
      </c>
      <c r="O81" t="s">
        <v>419</v>
      </c>
    </row>
    <row r="82" spans="1:15" x14ac:dyDescent="0.2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/>
      <c r="L82"/>
      <c r="M82"/>
      <c r="N82" t="s">
        <v>420</v>
      </c>
      <c r="O82" t="s">
        <v>421</v>
      </c>
    </row>
    <row r="83" spans="1:15" x14ac:dyDescent="0.2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/>
      <c r="L83"/>
      <c r="M83"/>
      <c r="N83" t="s">
        <v>422</v>
      </c>
      <c r="O83" t="s">
        <v>423</v>
      </c>
    </row>
    <row r="84" spans="1:15" x14ac:dyDescent="0.2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/>
      <c r="L84"/>
      <c r="M84"/>
      <c r="N84" t="s">
        <v>424</v>
      </c>
      <c r="O84" t="s">
        <v>425</v>
      </c>
    </row>
    <row r="85" spans="1:15" x14ac:dyDescent="0.2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/>
      <c r="L85"/>
      <c r="M85"/>
      <c r="N85" t="s">
        <v>426</v>
      </c>
      <c r="O85" t="s">
        <v>427</v>
      </c>
    </row>
    <row r="86" spans="1:15" x14ac:dyDescent="0.2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/>
      <c r="L86"/>
      <c r="M86"/>
      <c r="N86" t="s">
        <v>428</v>
      </c>
      <c r="O86" t="s">
        <v>429</v>
      </c>
    </row>
    <row r="87" spans="1:15" x14ac:dyDescent="0.2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/>
      <c r="L87"/>
      <c r="M87"/>
      <c r="N87" t="s">
        <v>430</v>
      </c>
      <c r="O87" t="s">
        <v>431</v>
      </c>
    </row>
    <row r="88" spans="1:15" x14ac:dyDescent="0.2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/>
      <c r="L88"/>
      <c r="M88"/>
      <c r="N88" t="s">
        <v>432</v>
      </c>
      <c r="O88" t="s">
        <v>433</v>
      </c>
    </row>
    <row r="89" spans="1:15" x14ac:dyDescent="0.2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/>
      <c r="L89"/>
      <c r="M89"/>
      <c r="N89" t="s">
        <v>434</v>
      </c>
      <c r="O89" t="s">
        <v>435</v>
      </c>
    </row>
    <row r="90" spans="1:15" x14ac:dyDescent="0.2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/>
      <c r="L90"/>
      <c r="M90"/>
      <c r="N90" t="s">
        <v>436</v>
      </c>
      <c r="O90" t="s">
        <v>437</v>
      </c>
    </row>
    <row r="91" spans="1:15" x14ac:dyDescent="0.2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/>
      <c r="L91"/>
      <c r="M91"/>
      <c r="N91" t="s">
        <v>438</v>
      </c>
      <c r="O91" t="s">
        <v>439</v>
      </c>
    </row>
    <row r="92" spans="1:15" x14ac:dyDescent="0.2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/>
      <c r="L92"/>
      <c r="M92"/>
      <c r="N92" t="s">
        <v>440</v>
      </c>
      <c r="O92" t="s">
        <v>441</v>
      </c>
    </row>
    <row r="93" spans="1:15" x14ac:dyDescent="0.2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/>
      <c r="L93"/>
      <c r="M93"/>
      <c r="N93" t="s">
        <v>442</v>
      </c>
      <c r="O93" t="s">
        <v>443</v>
      </c>
    </row>
    <row r="94" spans="1:15" x14ac:dyDescent="0.2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/>
      <c r="L94"/>
      <c r="M94"/>
      <c r="N94" t="s">
        <v>444</v>
      </c>
      <c r="O94" t="s">
        <v>445</v>
      </c>
    </row>
    <row r="95" spans="1:15" ht="42.75" x14ac:dyDescent="0.2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/>
      <c r="L95"/>
      <c r="M95"/>
      <c r="N95" t="s">
        <v>446</v>
      </c>
      <c r="O95" s="56" t="s">
        <v>447</v>
      </c>
    </row>
    <row r="96" spans="1:15" x14ac:dyDescent="0.2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/>
      <c r="L96"/>
      <c r="M96"/>
      <c r="N96" t="s">
        <v>448</v>
      </c>
      <c r="O96" t="s">
        <v>449</v>
      </c>
    </row>
    <row r="97" spans="1:15" ht="42.75" x14ac:dyDescent="0.2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/>
      <c r="L97"/>
      <c r="M97"/>
      <c r="N97" t="s">
        <v>450</v>
      </c>
      <c r="O97" s="56" t="s">
        <v>451</v>
      </c>
    </row>
    <row r="98" spans="1:15" ht="71.25" x14ac:dyDescent="0.2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/>
      <c r="L98"/>
      <c r="M98"/>
      <c r="N98" t="s">
        <v>452</v>
      </c>
      <c r="O98" s="56" t="s">
        <v>453</v>
      </c>
    </row>
    <row r="99" spans="1:15" ht="142.5" x14ac:dyDescent="0.2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/>
      <c r="L99"/>
      <c r="M99"/>
      <c r="N99" s="55" t="s">
        <v>454</v>
      </c>
      <c r="O99" s="56" t="s">
        <v>455</v>
      </c>
    </row>
    <row r="100" spans="1:15" ht="42.75" x14ac:dyDescent="0.2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/>
      <c r="L100"/>
      <c r="M100"/>
      <c r="N100" s="55" t="s">
        <v>456</v>
      </c>
      <c r="O100" s="56" t="s">
        <v>457</v>
      </c>
    </row>
    <row r="101" spans="1:15" ht="42.75" x14ac:dyDescent="0.2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/>
      <c r="L101"/>
      <c r="M101"/>
      <c r="N101" s="55" t="s">
        <v>458</v>
      </c>
      <c r="O101" s="56" t="s">
        <v>459</v>
      </c>
    </row>
    <row r="102" spans="1:15" ht="42.75" x14ac:dyDescent="0.2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/>
      <c r="L102"/>
      <c r="M102"/>
      <c r="N102" s="55" t="s">
        <v>460</v>
      </c>
      <c r="O102" s="56" t="s">
        <v>461</v>
      </c>
    </row>
    <row r="103" spans="1:15" ht="57" x14ac:dyDescent="0.2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/>
      <c r="L103"/>
      <c r="M103"/>
      <c r="N103" s="55" t="s">
        <v>462</v>
      </c>
      <c r="O103" s="56" t="s">
        <v>463</v>
      </c>
    </row>
    <row r="104" spans="1:15" ht="42.75" x14ac:dyDescent="0.2">
      <c r="A104" s="4">
        <v>1</v>
      </c>
      <c r="B104" s="5">
        <v>1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/>
      <c r="L104"/>
      <c r="M104"/>
      <c r="N104" s="55" t="s">
        <v>464</v>
      </c>
      <c r="O104" s="56" t="s">
        <v>465</v>
      </c>
    </row>
    <row r="105" spans="1:15" ht="42.75" x14ac:dyDescent="0.2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/>
      <c r="L105"/>
      <c r="M105"/>
      <c r="N105" s="55" t="s">
        <v>466</v>
      </c>
      <c r="O105" s="56" t="s">
        <v>467</v>
      </c>
    </row>
    <row r="106" spans="1:15" ht="42.75" x14ac:dyDescent="0.2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/>
      <c r="L106"/>
      <c r="M106"/>
      <c r="N106" s="55" t="s">
        <v>468</v>
      </c>
      <c r="O106" s="56" t="s">
        <v>469</v>
      </c>
    </row>
    <row r="107" spans="1:15" ht="42.75" x14ac:dyDescent="0.2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/>
      <c r="L107"/>
      <c r="M107"/>
      <c r="N107" s="55" t="s">
        <v>470</v>
      </c>
      <c r="O107" s="56" t="s">
        <v>471</v>
      </c>
    </row>
    <row r="108" spans="1:15" ht="42.75" x14ac:dyDescent="0.2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/>
      <c r="L108"/>
      <c r="M108"/>
      <c r="N108" s="55" t="s">
        <v>472</v>
      </c>
      <c r="O108" s="56" t="s">
        <v>473</v>
      </c>
    </row>
    <row r="109" spans="1:15" ht="42.75" x14ac:dyDescent="0.2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/>
      <c r="L109"/>
      <c r="M109"/>
      <c r="N109" s="55" t="s">
        <v>474</v>
      </c>
      <c r="O109" s="56" t="s">
        <v>475</v>
      </c>
    </row>
    <row r="110" spans="1:15" x14ac:dyDescent="0.2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N110" s="6" t="s">
        <v>476</v>
      </c>
      <c r="O110" s="6" t="s">
        <v>477</v>
      </c>
    </row>
    <row r="111" spans="1:15" x14ac:dyDescent="0.2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N111" s="6" t="s">
        <v>478</v>
      </c>
      <c r="O111" t="s">
        <v>479</v>
      </c>
    </row>
    <row r="112" spans="1:15" x14ac:dyDescent="0.2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N112" s="6" t="s">
        <v>480</v>
      </c>
      <c r="O112" t="s">
        <v>481</v>
      </c>
    </row>
    <row r="113" spans="1:15" x14ac:dyDescent="0.2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N113" s="6" t="s">
        <v>482</v>
      </c>
      <c r="O113" t="s">
        <v>483</v>
      </c>
    </row>
    <row r="114" spans="1:15" x14ac:dyDescent="0.2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N114" s="6" t="s">
        <v>484</v>
      </c>
      <c r="O114" t="s">
        <v>485</v>
      </c>
    </row>
    <row r="115" spans="1:15" x14ac:dyDescent="0.2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N115" s="6" t="s">
        <v>486</v>
      </c>
      <c r="O115" t="s">
        <v>487</v>
      </c>
    </row>
    <row r="116" spans="1:15" x14ac:dyDescent="0.2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N116" s="6" t="s">
        <v>488</v>
      </c>
      <c r="O116" t="s">
        <v>489</v>
      </c>
    </row>
    <row r="117" spans="1:15" x14ac:dyDescent="0.2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N117" s="6" t="s">
        <v>490</v>
      </c>
      <c r="O117" t="s">
        <v>491</v>
      </c>
    </row>
    <row r="118" spans="1:15" x14ac:dyDescent="0.2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N118" s="6" t="s">
        <v>492</v>
      </c>
      <c r="O118" t="s">
        <v>493</v>
      </c>
    </row>
    <row r="119" spans="1:15" x14ac:dyDescent="0.2">
      <c r="A119" s="4">
        <v>1</v>
      </c>
      <c r="B119" s="5">
        <v>1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N119" s="6" t="s">
        <v>494</v>
      </c>
      <c r="O119" t="s">
        <v>495</v>
      </c>
    </row>
    <row r="120" spans="1:15" x14ac:dyDescent="0.2">
      <c r="A120" s="4">
        <v>1</v>
      </c>
      <c r="B120" s="5">
        <v>1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N120" s="6" t="s">
        <v>496</v>
      </c>
      <c r="O120" s="6" t="s">
        <v>497</v>
      </c>
    </row>
    <row r="121" spans="1:15" x14ac:dyDescent="0.2">
      <c r="A121" s="4">
        <v>1</v>
      </c>
      <c r="B121" s="5">
        <v>1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N121" s="6" t="s">
        <v>498</v>
      </c>
      <c r="O121" s="6" t="s">
        <v>499</v>
      </c>
    </row>
    <row r="122" spans="1:15" x14ac:dyDescent="0.2">
      <c r="A122" s="4">
        <v>1</v>
      </c>
      <c r="B122" s="5">
        <v>1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N122" s="6" t="s">
        <v>500</v>
      </c>
      <c r="O122" t="s">
        <v>501</v>
      </c>
    </row>
    <row r="123" spans="1:15" x14ac:dyDescent="0.2">
      <c r="A123" s="4">
        <v>1</v>
      </c>
      <c r="B123" s="5">
        <v>1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N123" s="6" t="s">
        <v>502</v>
      </c>
      <c r="O123" s="6" t="s">
        <v>503</v>
      </c>
    </row>
    <row r="124" spans="1:15" x14ac:dyDescent="0.2">
      <c r="A124" s="4">
        <v>1</v>
      </c>
      <c r="B124" s="5">
        <v>1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N124" s="6" t="s">
        <v>504</v>
      </c>
      <c r="O124" s="6" t="s">
        <v>505</v>
      </c>
    </row>
    <row r="125" spans="1:15" x14ac:dyDescent="0.2">
      <c r="A125" s="4">
        <v>1</v>
      </c>
      <c r="B125" s="5">
        <v>1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N125" s="6" t="s">
        <v>506</v>
      </c>
      <c r="O125" s="6" t="s">
        <v>507</v>
      </c>
    </row>
    <row r="126" spans="1:15" x14ac:dyDescent="0.2">
      <c r="A126" s="4">
        <v>1</v>
      </c>
      <c r="B126" s="5">
        <v>1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N126" s="6" t="s">
        <v>508</v>
      </c>
      <c r="O126" s="6" t="s">
        <v>509</v>
      </c>
    </row>
    <row r="127" spans="1:15" x14ac:dyDescent="0.2">
      <c r="A127" s="4">
        <v>1</v>
      </c>
      <c r="B127" s="5">
        <v>1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N127" s="6" t="s">
        <v>510</v>
      </c>
      <c r="O127" s="6" t="s">
        <v>511</v>
      </c>
    </row>
    <row r="128" spans="1:15" x14ac:dyDescent="0.2">
      <c r="A128" s="4">
        <v>1</v>
      </c>
      <c r="B128" s="5">
        <v>1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N128" s="6" t="s">
        <v>512</v>
      </c>
      <c r="O128" s="6" t="s">
        <v>513</v>
      </c>
    </row>
    <row r="129" spans="1:15" x14ac:dyDescent="0.2">
      <c r="A129" s="4">
        <v>1</v>
      </c>
      <c r="B129" s="5">
        <v>1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N129" s="6" t="s">
        <v>514</v>
      </c>
      <c r="O129" s="6" t="s">
        <v>515</v>
      </c>
    </row>
    <row r="130" spans="1:15" x14ac:dyDescent="0.2">
      <c r="A130" s="4">
        <v>1</v>
      </c>
      <c r="B130" s="5">
        <v>1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N130" s="6" t="s">
        <v>516</v>
      </c>
      <c r="O130" s="6" t="s">
        <v>517</v>
      </c>
    </row>
    <row r="131" spans="1:15" x14ac:dyDescent="0.2">
      <c r="A131" s="4">
        <v>1</v>
      </c>
      <c r="B131" s="5">
        <v>1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N131" s="6" t="s">
        <v>518</v>
      </c>
      <c r="O131" s="6" t="s">
        <v>519</v>
      </c>
    </row>
    <row r="132" spans="1:15" x14ac:dyDescent="0.2">
      <c r="A132" s="4">
        <v>1</v>
      </c>
      <c r="B132" s="5">
        <v>1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N132" s="6" t="s">
        <v>520</v>
      </c>
      <c r="O132" s="6" t="s">
        <v>521</v>
      </c>
    </row>
    <row r="133" spans="1:15" x14ac:dyDescent="0.2">
      <c r="A133" s="4">
        <v>1</v>
      </c>
      <c r="B133" s="5">
        <v>1</v>
      </c>
      <c r="C133" s="5">
        <v>1</v>
      </c>
      <c r="D133" s="5">
        <v>1</v>
      </c>
      <c r="E133" s="5">
        <v>1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N133" s="6" t="s">
        <v>522</v>
      </c>
      <c r="O133" s="6" t="s">
        <v>523</v>
      </c>
    </row>
    <row r="134" spans="1:15" x14ac:dyDescent="0.2">
      <c r="A134" s="4">
        <v>1</v>
      </c>
      <c r="B134" s="5">
        <v>1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N134" s="6" t="s">
        <v>524</v>
      </c>
      <c r="O134" s="55" t="s">
        <v>525</v>
      </c>
    </row>
    <row r="135" spans="1:15" x14ac:dyDescent="0.2">
      <c r="A135" s="4">
        <v>1</v>
      </c>
      <c r="B135" s="5">
        <v>1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N135" s="6" t="s">
        <v>526</v>
      </c>
      <c r="O135" s="6" t="s">
        <v>527</v>
      </c>
    </row>
    <row r="136" spans="1:15" x14ac:dyDescent="0.2">
      <c r="A136" s="4">
        <v>1</v>
      </c>
      <c r="B136" s="5">
        <v>1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N136" s="6" t="s">
        <v>528</v>
      </c>
      <c r="O136" s="6" t="s">
        <v>529</v>
      </c>
    </row>
    <row r="137" spans="1:15" x14ac:dyDescent="0.2">
      <c r="A137" s="4">
        <v>1</v>
      </c>
      <c r="B137" s="5">
        <v>1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N137" s="6" t="s">
        <v>530</v>
      </c>
      <c r="O137" s="6" t="s">
        <v>531</v>
      </c>
    </row>
    <row r="138" spans="1:15" x14ac:dyDescent="0.2">
      <c r="A138" s="4">
        <v>1</v>
      </c>
      <c r="B138" s="5">
        <v>1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N138" s="6" t="s">
        <v>532</v>
      </c>
      <c r="O138" s="6" t="s">
        <v>533</v>
      </c>
    </row>
    <row r="139" spans="1:15" x14ac:dyDescent="0.2">
      <c r="A139" s="4">
        <v>1</v>
      </c>
      <c r="B139" s="5">
        <v>1</v>
      </c>
      <c r="C139" s="5">
        <v>1</v>
      </c>
      <c r="D139" s="5">
        <v>1</v>
      </c>
      <c r="E139" s="5">
        <v>1</v>
      </c>
      <c r="F139" s="5">
        <v>1</v>
      </c>
      <c r="G139" s="5">
        <v>1</v>
      </c>
      <c r="H139" s="5">
        <v>1</v>
      </c>
      <c r="I139" s="5">
        <v>1</v>
      </c>
      <c r="J139" s="5">
        <v>1</v>
      </c>
      <c r="N139" s="6" t="s">
        <v>534</v>
      </c>
      <c r="O139" s="6" t="s">
        <v>535</v>
      </c>
    </row>
    <row r="140" spans="1:15" x14ac:dyDescent="0.2">
      <c r="A140" s="4">
        <v>1</v>
      </c>
      <c r="B140" s="5">
        <v>1</v>
      </c>
      <c r="C140" s="5">
        <v>1</v>
      </c>
      <c r="D140" s="5">
        <v>1</v>
      </c>
      <c r="E140" s="5">
        <v>1</v>
      </c>
      <c r="F140" s="5">
        <v>1</v>
      </c>
      <c r="G140" s="5">
        <v>1</v>
      </c>
      <c r="H140" s="5">
        <v>1</v>
      </c>
      <c r="I140" s="5">
        <v>1</v>
      </c>
      <c r="J140" s="5">
        <v>1</v>
      </c>
      <c r="N140" s="6" t="s">
        <v>536</v>
      </c>
      <c r="O140" s="6" t="s">
        <v>537</v>
      </c>
    </row>
    <row r="141" spans="1:15" x14ac:dyDescent="0.2">
      <c r="A141" s="4">
        <v>1</v>
      </c>
      <c r="B141" s="5">
        <v>1</v>
      </c>
      <c r="C141" s="5">
        <v>1</v>
      </c>
      <c r="D141" s="5">
        <v>1</v>
      </c>
      <c r="E141" s="5">
        <v>1</v>
      </c>
      <c r="F141" s="5">
        <v>1</v>
      </c>
      <c r="G141" s="5">
        <v>1</v>
      </c>
      <c r="H141" s="5">
        <v>1</v>
      </c>
      <c r="I141" s="5">
        <v>1</v>
      </c>
      <c r="J141" s="5">
        <v>1</v>
      </c>
      <c r="N141" s="6" t="s">
        <v>538</v>
      </c>
      <c r="O141" s="6" t="s">
        <v>539</v>
      </c>
    </row>
    <row r="142" spans="1:15" x14ac:dyDescent="0.2">
      <c r="A142" s="4">
        <v>1</v>
      </c>
      <c r="B142" s="5">
        <v>1</v>
      </c>
      <c r="C142" s="5">
        <v>1</v>
      </c>
      <c r="D142" s="5">
        <v>1</v>
      </c>
      <c r="E142" s="5">
        <v>1</v>
      </c>
      <c r="F142" s="5">
        <v>1</v>
      </c>
      <c r="G142" s="5">
        <v>1</v>
      </c>
      <c r="H142" s="5">
        <v>1</v>
      </c>
      <c r="I142" s="5">
        <v>1</v>
      </c>
      <c r="J142" s="5">
        <v>1</v>
      </c>
      <c r="N142" s="6" t="s">
        <v>540</v>
      </c>
      <c r="O142" s="6" t="s">
        <v>541</v>
      </c>
    </row>
    <row r="143" spans="1:15" x14ac:dyDescent="0.2">
      <c r="A143" s="4">
        <v>1</v>
      </c>
      <c r="B143" s="5">
        <v>1</v>
      </c>
      <c r="C143" s="5">
        <v>1</v>
      </c>
      <c r="D143" s="5">
        <v>1</v>
      </c>
      <c r="E143" s="5">
        <v>1</v>
      </c>
      <c r="F143" s="5">
        <v>1</v>
      </c>
      <c r="G143" s="5">
        <v>1</v>
      </c>
      <c r="H143" s="5">
        <v>1</v>
      </c>
      <c r="I143" s="5">
        <v>1</v>
      </c>
      <c r="J143" s="5">
        <v>1</v>
      </c>
      <c r="N143" s="6" t="s">
        <v>542</v>
      </c>
      <c r="O143" s="6" t="s">
        <v>543</v>
      </c>
    </row>
    <row r="144" spans="1:15" x14ac:dyDescent="0.2">
      <c r="A144" s="4">
        <v>1</v>
      </c>
      <c r="B144" s="5">
        <v>1</v>
      </c>
      <c r="C144" s="5">
        <v>1</v>
      </c>
      <c r="D144" s="5">
        <v>1</v>
      </c>
      <c r="E144" s="5">
        <v>1</v>
      </c>
      <c r="F144" s="5">
        <v>1</v>
      </c>
      <c r="G144" s="5">
        <v>1</v>
      </c>
      <c r="H144" s="5">
        <v>1</v>
      </c>
      <c r="I144" s="5">
        <v>1</v>
      </c>
      <c r="J144" s="5">
        <v>1</v>
      </c>
      <c r="N144" s="6" t="s">
        <v>544</v>
      </c>
      <c r="O144" s="6" t="s">
        <v>545</v>
      </c>
    </row>
    <row r="145" spans="1:15" x14ac:dyDescent="0.2">
      <c r="A145" s="4">
        <v>1</v>
      </c>
      <c r="B145" s="5">
        <v>1</v>
      </c>
      <c r="C145" s="5">
        <v>1</v>
      </c>
      <c r="D145" s="5">
        <v>1</v>
      </c>
      <c r="E145" s="5">
        <v>1</v>
      </c>
      <c r="F145" s="5">
        <v>1</v>
      </c>
      <c r="G145" s="5">
        <v>1</v>
      </c>
      <c r="H145" s="5">
        <v>1</v>
      </c>
      <c r="I145" s="5">
        <v>1</v>
      </c>
      <c r="J145" s="5">
        <v>1</v>
      </c>
      <c r="N145" s="6" t="s">
        <v>546</v>
      </c>
      <c r="O145" s="6" t="s">
        <v>547</v>
      </c>
    </row>
    <row r="146" spans="1:15" x14ac:dyDescent="0.2">
      <c r="A146" s="4">
        <v>1</v>
      </c>
      <c r="B146" s="5">
        <v>1</v>
      </c>
      <c r="C146" s="5">
        <v>1</v>
      </c>
      <c r="D146" s="5">
        <v>1</v>
      </c>
      <c r="E146" s="5">
        <v>1</v>
      </c>
      <c r="F146" s="5">
        <v>1</v>
      </c>
      <c r="G146" s="5">
        <v>1</v>
      </c>
      <c r="H146" s="5">
        <v>1</v>
      </c>
      <c r="I146" s="5">
        <v>1</v>
      </c>
      <c r="J146" s="5">
        <v>1</v>
      </c>
      <c r="N146" s="6" t="s">
        <v>548</v>
      </c>
      <c r="O146" s="6" t="s">
        <v>549</v>
      </c>
    </row>
    <row r="147" spans="1:15" x14ac:dyDescent="0.2">
      <c r="A147" s="4">
        <v>1</v>
      </c>
      <c r="B147" s="5">
        <v>1</v>
      </c>
      <c r="C147" s="5">
        <v>1</v>
      </c>
      <c r="D147" s="5">
        <v>1</v>
      </c>
      <c r="E147" s="5">
        <v>1</v>
      </c>
      <c r="F147" s="5">
        <v>1</v>
      </c>
      <c r="G147" s="5">
        <v>1</v>
      </c>
      <c r="H147" s="5">
        <v>1</v>
      </c>
      <c r="I147" s="5">
        <v>1</v>
      </c>
      <c r="J147" s="5">
        <v>1</v>
      </c>
      <c r="N147" s="6" t="s">
        <v>550</v>
      </c>
      <c r="O147" s="6" t="s">
        <v>551</v>
      </c>
    </row>
    <row r="148" spans="1:15" x14ac:dyDescent="0.2">
      <c r="A148" s="4">
        <v>1</v>
      </c>
      <c r="B148" s="5">
        <v>1</v>
      </c>
      <c r="C148" s="5">
        <v>1</v>
      </c>
      <c r="D148" s="5">
        <v>1</v>
      </c>
      <c r="E148" s="5">
        <v>1</v>
      </c>
      <c r="F148" s="5">
        <v>1</v>
      </c>
      <c r="G148" s="5">
        <v>1</v>
      </c>
      <c r="H148" s="5">
        <v>1</v>
      </c>
      <c r="I148" s="5">
        <v>1</v>
      </c>
      <c r="J148" s="5">
        <v>1</v>
      </c>
      <c r="N148" s="6" t="s">
        <v>552</v>
      </c>
      <c r="O148" s="6" t="s">
        <v>553</v>
      </c>
    </row>
    <row r="149" spans="1:15" x14ac:dyDescent="0.2">
      <c r="A149" s="4">
        <v>1</v>
      </c>
      <c r="B149" s="5">
        <v>1</v>
      </c>
      <c r="C149" s="5">
        <v>1</v>
      </c>
      <c r="D149" s="5">
        <v>1</v>
      </c>
      <c r="E149" s="5">
        <v>1</v>
      </c>
      <c r="F149" s="5">
        <v>1</v>
      </c>
      <c r="G149" s="5">
        <v>1</v>
      </c>
      <c r="H149" s="5">
        <v>1</v>
      </c>
      <c r="I149" s="5">
        <v>1</v>
      </c>
      <c r="J149" s="5">
        <v>1</v>
      </c>
      <c r="N149" s="6" t="s">
        <v>554</v>
      </c>
      <c r="O149" s="6" t="s">
        <v>555</v>
      </c>
    </row>
    <row r="150" spans="1:15" x14ac:dyDescent="0.2">
      <c r="A150" s="4">
        <v>1</v>
      </c>
      <c r="B150" s="5">
        <v>1</v>
      </c>
      <c r="C150" s="5">
        <v>1</v>
      </c>
      <c r="D150" s="5">
        <v>1</v>
      </c>
      <c r="E150" s="5">
        <v>1</v>
      </c>
      <c r="F150" s="5">
        <v>1</v>
      </c>
      <c r="G150" s="5">
        <v>1</v>
      </c>
      <c r="H150" s="5">
        <v>1</v>
      </c>
      <c r="I150" s="5">
        <v>1</v>
      </c>
      <c r="J150" s="5">
        <v>1</v>
      </c>
      <c r="N150" s="6" t="s">
        <v>556</v>
      </c>
      <c r="O150" s="6" t="s">
        <v>557</v>
      </c>
    </row>
    <row r="151" spans="1:15" x14ac:dyDescent="0.2">
      <c r="A151" s="4">
        <v>1</v>
      </c>
      <c r="B151" s="5">
        <v>1</v>
      </c>
      <c r="C151" s="5">
        <v>1</v>
      </c>
      <c r="D151" s="5">
        <v>1</v>
      </c>
      <c r="E151" s="5">
        <v>1</v>
      </c>
      <c r="F151" s="5">
        <v>1</v>
      </c>
      <c r="G151" s="5">
        <v>1</v>
      </c>
      <c r="H151" s="5">
        <v>1</v>
      </c>
      <c r="I151" s="5">
        <v>1</v>
      </c>
      <c r="J151" s="5">
        <v>1</v>
      </c>
      <c r="N151" s="6" t="s">
        <v>558</v>
      </c>
      <c r="O151" s="6" t="s">
        <v>559</v>
      </c>
    </row>
    <row r="152" spans="1:15" x14ac:dyDescent="0.2">
      <c r="A152" s="4">
        <v>1</v>
      </c>
      <c r="B152" s="5">
        <v>1</v>
      </c>
      <c r="C152" s="5">
        <v>1</v>
      </c>
      <c r="D152" s="5">
        <v>1</v>
      </c>
      <c r="E152" s="5">
        <v>1</v>
      </c>
      <c r="F152" s="5">
        <v>1</v>
      </c>
      <c r="G152" s="5">
        <v>1</v>
      </c>
      <c r="H152" s="5">
        <v>1</v>
      </c>
      <c r="I152" s="5">
        <v>1</v>
      </c>
      <c r="J152" s="5">
        <v>1</v>
      </c>
      <c r="N152" s="6" t="s">
        <v>560</v>
      </c>
      <c r="O152" s="55" t="s">
        <v>561</v>
      </c>
    </row>
    <row r="153" spans="1:15" x14ac:dyDescent="0.2">
      <c r="A153" s="4">
        <v>1</v>
      </c>
      <c r="B153" s="5">
        <v>1</v>
      </c>
      <c r="C153" s="5">
        <v>1</v>
      </c>
      <c r="D153" s="5">
        <v>1</v>
      </c>
      <c r="E153" s="5">
        <v>1</v>
      </c>
      <c r="F153" s="5">
        <v>1</v>
      </c>
      <c r="G153" s="5">
        <v>1</v>
      </c>
      <c r="H153" s="5">
        <v>1</v>
      </c>
      <c r="I153" s="5">
        <v>1</v>
      </c>
      <c r="J153" s="5">
        <v>1</v>
      </c>
      <c r="N153" s="6" t="s">
        <v>562</v>
      </c>
      <c r="O153" s="55" t="s">
        <v>563</v>
      </c>
    </row>
    <row r="154" spans="1:15" x14ac:dyDescent="0.2">
      <c r="A154" s="4">
        <v>1</v>
      </c>
      <c r="B154" s="5">
        <v>1</v>
      </c>
      <c r="C154" s="5">
        <v>1</v>
      </c>
      <c r="D154" s="5">
        <v>1</v>
      </c>
      <c r="E154" s="5">
        <v>1</v>
      </c>
      <c r="F154" s="5">
        <v>1</v>
      </c>
      <c r="G154" s="5">
        <v>1</v>
      </c>
      <c r="H154" s="5">
        <v>1</v>
      </c>
      <c r="I154" s="5">
        <v>1</v>
      </c>
      <c r="J154" s="5">
        <v>1</v>
      </c>
      <c r="N154" s="6" t="s">
        <v>564</v>
      </c>
      <c r="O154" s="55" t="s">
        <v>565</v>
      </c>
    </row>
    <row r="155" spans="1:15" x14ac:dyDescent="0.2">
      <c r="A155" s="4">
        <v>1</v>
      </c>
      <c r="B155" s="5">
        <v>1</v>
      </c>
      <c r="C155" s="5">
        <v>1</v>
      </c>
      <c r="D155" s="5">
        <v>1</v>
      </c>
      <c r="E155" s="5">
        <v>1</v>
      </c>
      <c r="F155" s="5">
        <v>1</v>
      </c>
      <c r="G155" s="5">
        <v>1</v>
      </c>
      <c r="H155" s="5">
        <v>1</v>
      </c>
      <c r="I155" s="5">
        <v>1</v>
      </c>
      <c r="J155" s="5">
        <v>1</v>
      </c>
      <c r="N155" s="6" t="s">
        <v>566</v>
      </c>
      <c r="O155" s="55" t="s">
        <v>567</v>
      </c>
    </row>
    <row r="156" spans="1:15" x14ac:dyDescent="0.2">
      <c r="A156" s="4">
        <v>1</v>
      </c>
      <c r="B156" s="5">
        <v>1</v>
      </c>
      <c r="C156" s="5">
        <v>1</v>
      </c>
      <c r="D156" s="5">
        <v>1</v>
      </c>
      <c r="E156" s="5">
        <v>1</v>
      </c>
      <c r="F156" s="5">
        <v>1</v>
      </c>
      <c r="G156" s="5">
        <v>1</v>
      </c>
      <c r="H156" s="5">
        <v>1</v>
      </c>
      <c r="I156" s="5">
        <v>1</v>
      </c>
      <c r="J156" s="5">
        <v>1</v>
      </c>
      <c r="N156" s="6" t="s">
        <v>568</v>
      </c>
      <c r="O156" s="55" t="s">
        <v>569</v>
      </c>
    </row>
    <row r="157" spans="1:15" x14ac:dyDescent="0.2">
      <c r="A157" s="4">
        <v>1</v>
      </c>
      <c r="B157" s="5">
        <v>1</v>
      </c>
      <c r="C157" s="5">
        <v>1</v>
      </c>
      <c r="D157" s="5">
        <v>1</v>
      </c>
      <c r="E157" s="5">
        <v>1</v>
      </c>
      <c r="F157" s="5">
        <v>1</v>
      </c>
      <c r="G157" s="5">
        <v>1</v>
      </c>
      <c r="H157" s="5">
        <v>1</v>
      </c>
      <c r="I157" s="5">
        <v>1</v>
      </c>
      <c r="J157" s="5">
        <v>1</v>
      </c>
      <c r="N157" s="6" t="s">
        <v>570</v>
      </c>
      <c r="O157" s="55" t="s">
        <v>571</v>
      </c>
    </row>
    <row r="158" spans="1:15" x14ac:dyDescent="0.2">
      <c r="A158" s="4">
        <v>1</v>
      </c>
      <c r="B158" s="5">
        <v>1</v>
      </c>
      <c r="C158" s="5">
        <v>1</v>
      </c>
      <c r="D158" s="5">
        <v>1</v>
      </c>
      <c r="E158" s="5">
        <v>1</v>
      </c>
      <c r="F158" s="5">
        <v>1</v>
      </c>
      <c r="G158" s="5">
        <v>1</v>
      </c>
      <c r="H158" s="5">
        <v>1</v>
      </c>
      <c r="I158" s="5">
        <v>1</v>
      </c>
      <c r="J158" s="5">
        <v>1</v>
      </c>
      <c r="N158" s="6" t="s">
        <v>572</v>
      </c>
      <c r="O158" s="55" t="s">
        <v>573</v>
      </c>
    </row>
    <row r="159" spans="1:15" x14ac:dyDescent="0.2">
      <c r="A159" s="4">
        <v>1</v>
      </c>
      <c r="B159" s="5">
        <v>1</v>
      </c>
      <c r="C159" s="5">
        <v>1</v>
      </c>
      <c r="D159" s="5">
        <v>1</v>
      </c>
      <c r="E159" s="5">
        <v>1</v>
      </c>
      <c r="F159" s="5">
        <v>1</v>
      </c>
      <c r="G159" s="5">
        <v>1</v>
      </c>
      <c r="H159" s="5">
        <v>1</v>
      </c>
      <c r="I159" s="5">
        <v>1</v>
      </c>
      <c r="J159" s="5">
        <v>1</v>
      </c>
      <c r="N159" s="6" t="s">
        <v>574</v>
      </c>
      <c r="O159" s="55" t="s">
        <v>575</v>
      </c>
    </row>
    <row r="160" spans="1:15" x14ac:dyDescent="0.2">
      <c r="A160" s="4">
        <v>1</v>
      </c>
      <c r="B160" s="5">
        <v>1</v>
      </c>
      <c r="C160" s="5">
        <v>1</v>
      </c>
      <c r="D160" s="5">
        <v>1</v>
      </c>
      <c r="E160" s="5">
        <v>1</v>
      </c>
      <c r="F160" s="5">
        <v>1</v>
      </c>
      <c r="G160" s="5">
        <v>1</v>
      </c>
      <c r="H160" s="5">
        <v>1</v>
      </c>
      <c r="I160" s="5">
        <v>1</v>
      </c>
      <c r="J160" s="5">
        <v>1</v>
      </c>
      <c r="N160" s="6" t="s">
        <v>576</v>
      </c>
      <c r="O160" s="55" t="s">
        <v>577</v>
      </c>
    </row>
    <row r="161" spans="1:15" x14ac:dyDescent="0.2">
      <c r="A161" s="4">
        <v>1</v>
      </c>
      <c r="B161" s="5">
        <v>1</v>
      </c>
      <c r="C161" s="5">
        <v>1</v>
      </c>
      <c r="D161" s="5">
        <v>1</v>
      </c>
      <c r="E161" s="5">
        <v>1</v>
      </c>
      <c r="F161" s="5">
        <v>1</v>
      </c>
      <c r="G161" s="5">
        <v>1</v>
      </c>
      <c r="H161" s="5">
        <v>1</v>
      </c>
      <c r="I161" s="5">
        <v>1</v>
      </c>
      <c r="J161" s="5">
        <v>1</v>
      </c>
      <c r="N161" s="6" t="s">
        <v>578</v>
      </c>
      <c r="O161" s="55" t="s">
        <v>579</v>
      </c>
    </row>
    <row r="162" spans="1:15" x14ac:dyDescent="0.2">
      <c r="A162" s="4">
        <v>1</v>
      </c>
      <c r="B162" s="5">
        <v>1</v>
      </c>
      <c r="C162" s="5">
        <v>1</v>
      </c>
      <c r="D162" s="5">
        <v>1</v>
      </c>
      <c r="E162" s="5">
        <v>1</v>
      </c>
      <c r="F162" s="5">
        <v>1</v>
      </c>
      <c r="G162" s="5">
        <v>1</v>
      </c>
      <c r="H162" s="5">
        <v>1</v>
      </c>
      <c r="I162" s="5">
        <v>1</v>
      </c>
      <c r="J162" s="5">
        <v>1</v>
      </c>
      <c r="N162" s="6" t="s">
        <v>580</v>
      </c>
      <c r="O162" s="55" t="s">
        <v>581</v>
      </c>
    </row>
    <row r="163" spans="1:15" x14ac:dyDescent="0.2">
      <c r="A163" s="4">
        <v>1</v>
      </c>
      <c r="B163" s="5">
        <v>1</v>
      </c>
      <c r="C163" s="5">
        <v>1</v>
      </c>
      <c r="D163" s="5">
        <v>1</v>
      </c>
      <c r="E163" s="5">
        <v>1</v>
      </c>
      <c r="F163" s="5">
        <v>1</v>
      </c>
      <c r="G163" s="5">
        <v>1</v>
      </c>
      <c r="H163" s="5">
        <v>1</v>
      </c>
      <c r="I163" s="5">
        <v>1</v>
      </c>
      <c r="J163" s="5">
        <v>1</v>
      </c>
      <c r="N163" s="6" t="s">
        <v>582</v>
      </c>
      <c r="O163" s="55" t="s">
        <v>583</v>
      </c>
    </row>
    <row r="164" spans="1:15" x14ac:dyDescent="0.2">
      <c r="A164" s="4">
        <v>1</v>
      </c>
      <c r="B164" s="5">
        <v>1</v>
      </c>
      <c r="C164" s="5">
        <v>1</v>
      </c>
      <c r="D164" s="5">
        <v>1</v>
      </c>
      <c r="E164" s="5">
        <v>1</v>
      </c>
      <c r="F164" s="5">
        <v>1</v>
      </c>
      <c r="G164" s="5">
        <v>1</v>
      </c>
      <c r="H164" s="5">
        <v>1</v>
      </c>
      <c r="I164" s="5">
        <v>1</v>
      </c>
      <c r="J164" s="5">
        <v>1</v>
      </c>
      <c r="N164" s="6" t="s">
        <v>584</v>
      </c>
      <c r="O164" s="55" t="s">
        <v>585</v>
      </c>
    </row>
    <row r="165" spans="1:15" x14ac:dyDescent="0.2">
      <c r="A165" s="4">
        <v>1</v>
      </c>
      <c r="B165" s="5">
        <v>1</v>
      </c>
      <c r="C165" s="5">
        <v>1</v>
      </c>
      <c r="D165" s="5">
        <v>1</v>
      </c>
      <c r="E165" s="5">
        <v>1</v>
      </c>
      <c r="F165" s="5">
        <v>1</v>
      </c>
      <c r="G165" s="5">
        <v>1</v>
      </c>
      <c r="H165" s="5">
        <v>1</v>
      </c>
      <c r="I165" s="5">
        <v>1</v>
      </c>
      <c r="J165" s="5">
        <v>1</v>
      </c>
      <c r="N165" s="6" t="s">
        <v>586</v>
      </c>
      <c r="O165" s="55" t="s">
        <v>587</v>
      </c>
    </row>
    <row r="166" spans="1:15" x14ac:dyDescent="0.2">
      <c r="A166" s="4">
        <v>1</v>
      </c>
      <c r="B166" s="5">
        <v>1</v>
      </c>
      <c r="C166" s="5">
        <v>1</v>
      </c>
      <c r="D166" s="5">
        <v>1</v>
      </c>
      <c r="E166" s="5">
        <v>1</v>
      </c>
      <c r="F166" s="5">
        <v>1</v>
      </c>
      <c r="G166" s="5">
        <v>1</v>
      </c>
      <c r="H166" s="5">
        <v>1</v>
      </c>
      <c r="I166" s="5">
        <v>1</v>
      </c>
      <c r="J166" s="5">
        <v>1</v>
      </c>
      <c r="N166" s="6" t="s">
        <v>588</v>
      </c>
      <c r="O166" s="55" t="s">
        <v>589</v>
      </c>
    </row>
    <row r="167" spans="1:15" x14ac:dyDescent="0.2">
      <c r="A167" s="4">
        <v>1</v>
      </c>
      <c r="B167" s="5">
        <v>1</v>
      </c>
      <c r="C167" s="5">
        <v>1</v>
      </c>
      <c r="D167" s="5">
        <v>1</v>
      </c>
      <c r="E167" s="5">
        <v>1</v>
      </c>
      <c r="F167" s="5">
        <v>1</v>
      </c>
      <c r="G167" s="5">
        <v>1</v>
      </c>
      <c r="H167" s="5">
        <v>1</v>
      </c>
      <c r="I167" s="5">
        <v>1</v>
      </c>
      <c r="J167" s="5">
        <v>1</v>
      </c>
      <c r="N167" s="6" t="s">
        <v>590</v>
      </c>
      <c r="O167" s="55" t="s">
        <v>591</v>
      </c>
    </row>
    <row r="168" spans="1:15" x14ac:dyDescent="0.2">
      <c r="A168" s="4">
        <v>1</v>
      </c>
      <c r="B168" s="5">
        <v>1</v>
      </c>
      <c r="C168" s="5">
        <v>1</v>
      </c>
      <c r="D168" s="5">
        <v>1</v>
      </c>
      <c r="E168" s="5">
        <v>1</v>
      </c>
      <c r="F168" s="5">
        <v>1</v>
      </c>
      <c r="G168" s="5">
        <v>1</v>
      </c>
      <c r="H168" s="5">
        <v>1</v>
      </c>
      <c r="I168" s="5">
        <v>1</v>
      </c>
      <c r="J168" s="5">
        <v>1</v>
      </c>
      <c r="N168" s="6" t="s">
        <v>592</v>
      </c>
      <c r="O168" s="55" t="s">
        <v>593</v>
      </c>
    </row>
    <row r="169" spans="1:15" x14ac:dyDescent="0.2">
      <c r="A169" s="4">
        <v>1</v>
      </c>
      <c r="B169" s="5">
        <v>1</v>
      </c>
      <c r="C169" s="5">
        <v>1</v>
      </c>
      <c r="D169" s="5">
        <v>1</v>
      </c>
      <c r="E169" s="5">
        <v>1</v>
      </c>
      <c r="F169" s="5">
        <v>1</v>
      </c>
      <c r="G169" s="5">
        <v>1</v>
      </c>
      <c r="H169" s="5">
        <v>1</v>
      </c>
      <c r="I169" s="5">
        <v>1</v>
      </c>
      <c r="J169" s="5">
        <v>1</v>
      </c>
      <c r="N169" s="6" t="s">
        <v>594</v>
      </c>
      <c r="O169" s="55" t="s">
        <v>595</v>
      </c>
    </row>
    <row r="170" spans="1:15" x14ac:dyDescent="0.2">
      <c r="A170" s="4">
        <v>1</v>
      </c>
      <c r="B170" s="5">
        <v>1</v>
      </c>
      <c r="C170" s="5">
        <v>1</v>
      </c>
      <c r="D170" s="5">
        <v>1</v>
      </c>
      <c r="E170" s="5">
        <v>1</v>
      </c>
      <c r="F170" s="5">
        <v>1</v>
      </c>
      <c r="G170" s="5">
        <v>1</v>
      </c>
      <c r="H170" s="5">
        <v>1</v>
      </c>
      <c r="I170" s="5">
        <v>1</v>
      </c>
      <c r="J170" s="5">
        <v>1</v>
      </c>
      <c r="N170" s="6" t="s">
        <v>596</v>
      </c>
      <c r="O170" s="55" t="s">
        <v>597</v>
      </c>
    </row>
    <row r="171" spans="1:15" x14ac:dyDescent="0.2">
      <c r="A171" s="4">
        <v>1</v>
      </c>
      <c r="B171" s="5">
        <v>1</v>
      </c>
      <c r="C171" s="5">
        <v>1</v>
      </c>
      <c r="D171" s="5">
        <v>1</v>
      </c>
      <c r="E171" s="5">
        <v>1</v>
      </c>
      <c r="F171" s="5">
        <v>1</v>
      </c>
      <c r="G171" s="5">
        <v>1</v>
      </c>
      <c r="H171" s="5">
        <v>1</v>
      </c>
      <c r="I171" s="5">
        <v>1</v>
      </c>
      <c r="J171" s="5">
        <v>1</v>
      </c>
      <c r="N171" s="6" t="s">
        <v>598</v>
      </c>
      <c r="O171" s="55" t="s">
        <v>599</v>
      </c>
    </row>
    <row r="172" spans="1:15" x14ac:dyDescent="0.2">
      <c r="A172" s="4">
        <v>1</v>
      </c>
      <c r="B172" s="5">
        <v>1</v>
      </c>
      <c r="C172" s="5">
        <v>1</v>
      </c>
      <c r="D172" s="5">
        <v>1</v>
      </c>
      <c r="E172" s="5">
        <v>1</v>
      </c>
      <c r="F172" s="5">
        <v>1</v>
      </c>
      <c r="G172" s="5">
        <v>1</v>
      </c>
      <c r="H172" s="5">
        <v>1</v>
      </c>
      <c r="I172" s="5">
        <v>1</v>
      </c>
      <c r="J172" s="5">
        <v>1</v>
      </c>
      <c r="N172" s="6" t="s">
        <v>600</v>
      </c>
      <c r="O172" s="55" t="s">
        <v>561</v>
      </c>
    </row>
    <row r="173" spans="1:15" x14ac:dyDescent="0.2">
      <c r="A173" s="4">
        <v>1</v>
      </c>
      <c r="B173" s="5">
        <v>1</v>
      </c>
      <c r="C173" s="5">
        <v>1</v>
      </c>
      <c r="D173" s="5">
        <v>1</v>
      </c>
      <c r="E173" s="5">
        <v>1</v>
      </c>
      <c r="F173" s="5">
        <v>1</v>
      </c>
      <c r="G173" s="5">
        <v>1</v>
      </c>
      <c r="H173" s="5">
        <v>1</v>
      </c>
      <c r="I173" s="5">
        <v>1</v>
      </c>
      <c r="J173" s="5">
        <v>1</v>
      </c>
      <c r="N173" s="6" t="s">
        <v>601</v>
      </c>
      <c r="O173" s="55" t="s">
        <v>563</v>
      </c>
    </row>
    <row r="174" spans="1:15" x14ac:dyDescent="0.2">
      <c r="A174" s="4">
        <v>1</v>
      </c>
      <c r="B174" s="5">
        <v>1</v>
      </c>
      <c r="C174" s="5">
        <v>1</v>
      </c>
      <c r="D174" s="5">
        <v>1</v>
      </c>
      <c r="E174" s="5">
        <v>1</v>
      </c>
      <c r="F174" s="5">
        <v>1</v>
      </c>
      <c r="G174" s="5">
        <v>1</v>
      </c>
      <c r="H174" s="5">
        <v>1</v>
      </c>
      <c r="I174" s="5">
        <v>1</v>
      </c>
      <c r="J174" s="5">
        <v>1</v>
      </c>
      <c r="N174" s="6" t="s">
        <v>602</v>
      </c>
      <c r="O174" s="55" t="s">
        <v>565</v>
      </c>
    </row>
    <row r="175" spans="1:15" x14ac:dyDescent="0.2">
      <c r="A175" s="4">
        <v>1</v>
      </c>
      <c r="B175" s="5">
        <v>1</v>
      </c>
      <c r="C175" s="5">
        <v>1</v>
      </c>
      <c r="D175" s="5">
        <v>1</v>
      </c>
      <c r="E175" s="5">
        <v>1</v>
      </c>
      <c r="F175" s="5">
        <v>1</v>
      </c>
      <c r="G175" s="5">
        <v>1</v>
      </c>
      <c r="H175" s="5">
        <v>1</v>
      </c>
      <c r="I175" s="5">
        <v>1</v>
      </c>
      <c r="J175" s="5">
        <v>1</v>
      </c>
      <c r="N175" s="6" t="s">
        <v>603</v>
      </c>
      <c r="O175" s="55" t="s">
        <v>567</v>
      </c>
    </row>
    <row r="176" spans="1:15" x14ac:dyDescent="0.2">
      <c r="A176" s="4">
        <v>1</v>
      </c>
      <c r="B176" s="5">
        <v>1</v>
      </c>
      <c r="C176" s="5">
        <v>1</v>
      </c>
      <c r="D176" s="5">
        <v>1</v>
      </c>
      <c r="E176" s="5">
        <v>1</v>
      </c>
      <c r="F176" s="5">
        <v>1</v>
      </c>
      <c r="G176" s="5">
        <v>1</v>
      </c>
      <c r="H176" s="5">
        <v>1</v>
      </c>
      <c r="I176" s="5">
        <v>1</v>
      </c>
      <c r="J176" s="5">
        <v>1</v>
      </c>
      <c r="N176" s="6" t="s">
        <v>604</v>
      </c>
      <c r="O176" s="55" t="s">
        <v>569</v>
      </c>
    </row>
    <row r="177" spans="1:15" x14ac:dyDescent="0.2">
      <c r="A177" s="4">
        <v>1</v>
      </c>
      <c r="B177" s="5">
        <v>1</v>
      </c>
      <c r="C177" s="5">
        <v>1</v>
      </c>
      <c r="D177" s="5">
        <v>1</v>
      </c>
      <c r="E177" s="5">
        <v>1</v>
      </c>
      <c r="F177" s="5">
        <v>1</v>
      </c>
      <c r="G177" s="5">
        <v>1</v>
      </c>
      <c r="H177" s="5">
        <v>1</v>
      </c>
      <c r="I177" s="5">
        <v>1</v>
      </c>
      <c r="J177" s="5">
        <v>1</v>
      </c>
      <c r="N177" s="6" t="s">
        <v>605</v>
      </c>
      <c r="O177" s="55" t="s">
        <v>571</v>
      </c>
    </row>
    <row r="178" spans="1:15" x14ac:dyDescent="0.2">
      <c r="A178" s="4">
        <v>1</v>
      </c>
      <c r="B178" s="5">
        <v>1</v>
      </c>
      <c r="C178" s="5">
        <v>1</v>
      </c>
      <c r="D178" s="5">
        <v>1</v>
      </c>
      <c r="E178" s="5">
        <v>1</v>
      </c>
      <c r="F178" s="5">
        <v>1</v>
      </c>
      <c r="G178" s="5">
        <v>1</v>
      </c>
      <c r="H178" s="5">
        <v>1</v>
      </c>
      <c r="I178" s="5">
        <v>1</v>
      </c>
      <c r="J178" s="5">
        <v>1</v>
      </c>
      <c r="N178" s="6" t="s">
        <v>606</v>
      </c>
      <c r="O178" s="55" t="s">
        <v>573</v>
      </c>
    </row>
    <row r="179" spans="1:15" x14ac:dyDescent="0.2">
      <c r="A179" s="4">
        <v>1</v>
      </c>
      <c r="B179" s="5">
        <v>1</v>
      </c>
      <c r="C179" s="5">
        <v>1</v>
      </c>
      <c r="D179" s="5">
        <v>1</v>
      </c>
      <c r="E179" s="5">
        <v>1</v>
      </c>
      <c r="F179" s="5">
        <v>1</v>
      </c>
      <c r="G179" s="5">
        <v>1</v>
      </c>
      <c r="H179" s="5">
        <v>1</v>
      </c>
      <c r="I179" s="5">
        <v>1</v>
      </c>
      <c r="J179" s="5">
        <v>1</v>
      </c>
      <c r="N179" s="6" t="s">
        <v>607</v>
      </c>
      <c r="O179" s="55" t="s">
        <v>575</v>
      </c>
    </row>
    <row r="180" spans="1:15" x14ac:dyDescent="0.2">
      <c r="A180" s="4">
        <v>1</v>
      </c>
      <c r="B180" s="5">
        <v>1</v>
      </c>
      <c r="C180" s="5">
        <v>1</v>
      </c>
      <c r="D180" s="5">
        <v>1</v>
      </c>
      <c r="E180" s="5">
        <v>1</v>
      </c>
      <c r="F180" s="5">
        <v>1</v>
      </c>
      <c r="G180" s="5">
        <v>1</v>
      </c>
      <c r="H180" s="5">
        <v>1</v>
      </c>
      <c r="I180" s="5">
        <v>1</v>
      </c>
      <c r="J180" s="5">
        <v>1</v>
      </c>
      <c r="N180" s="6" t="s">
        <v>608</v>
      </c>
      <c r="O180" s="55" t="s">
        <v>577</v>
      </c>
    </row>
    <row r="181" spans="1:15" x14ac:dyDescent="0.2">
      <c r="A181" s="4">
        <v>1</v>
      </c>
      <c r="B181" s="5">
        <v>1</v>
      </c>
      <c r="C181" s="5">
        <v>1</v>
      </c>
      <c r="D181" s="5">
        <v>1</v>
      </c>
      <c r="E181" s="5">
        <v>1</v>
      </c>
      <c r="F181" s="5">
        <v>1</v>
      </c>
      <c r="G181" s="5">
        <v>1</v>
      </c>
      <c r="H181" s="5">
        <v>1</v>
      </c>
      <c r="I181" s="5">
        <v>1</v>
      </c>
      <c r="J181" s="5">
        <v>1</v>
      </c>
      <c r="N181" s="6" t="s">
        <v>609</v>
      </c>
      <c r="O181" s="55" t="s">
        <v>579</v>
      </c>
    </row>
    <row r="182" spans="1:15" x14ac:dyDescent="0.2">
      <c r="A182" s="4">
        <v>1</v>
      </c>
      <c r="B182" s="5">
        <v>1</v>
      </c>
      <c r="C182" s="5">
        <v>1</v>
      </c>
      <c r="D182" s="5">
        <v>1</v>
      </c>
      <c r="E182" s="5">
        <v>1</v>
      </c>
      <c r="F182" s="5">
        <v>1</v>
      </c>
      <c r="G182" s="5">
        <v>1</v>
      </c>
      <c r="H182" s="5">
        <v>1</v>
      </c>
      <c r="I182" s="5">
        <v>1</v>
      </c>
      <c r="J182" s="5">
        <v>1</v>
      </c>
      <c r="N182" s="6" t="s">
        <v>610</v>
      </c>
      <c r="O182" s="55" t="s">
        <v>611</v>
      </c>
    </row>
    <row r="183" spans="1:15" x14ac:dyDescent="0.2">
      <c r="A183" s="4">
        <v>1</v>
      </c>
      <c r="B183" s="5">
        <v>1</v>
      </c>
      <c r="C183" s="5">
        <v>1</v>
      </c>
      <c r="D183" s="5">
        <v>1</v>
      </c>
      <c r="E183" s="5">
        <v>1</v>
      </c>
      <c r="F183" s="5">
        <v>1</v>
      </c>
      <c r="G183" s="5">
        <v>1</v>
      </c>
      <c r="H183" s="5">
        <v>1</v>
      </c>
      <c r="I183" s="5">
        <v>1</v>
      </c>
      <c r="J183" s="5">
        <v>1</v>
      </c>
      <c r="N183" s="6" t="s">
        <v>612</v>
      </c>
      <c r="O183" s="55" t="s">
        <v>613</v>
      </c>
    </row>
    <row r="184" spans="1:15" x14ac:dyDescent="0.2">
      <c r="A184" s="4">
        <v>1</v>
      </c>
      <c r="B184" s="5">
        <v>1</v>
      </c>
      <c r="C184" s="5">
        <v>1</v>
      </c>
      <c r="D184" s="5">
        <v>1</v>
      </c>
      <c r="E184" s="5">
        <v>1</v>
      </c>
      <c r="F184" s="5">
        <v>1</v>
      </c>
      <c r="G184" s="5">
        <v>1</v>
      </c>
      <c r="H184" s="5">
        <v>1</v>
      </c>
      <c r="I184" s="5">
        <v>1</v>
      </c>
      <c r="J184" s="5">
        <v>1</v>
      </c>
      <c r="N184" s="6" t="s">
        <v>614</v>
      </c>
      <c r="O184" s="55" t="s">
        <v>615</v>
      </c>
    </row>
    <row r="185" spans="1:15" x14ac:dyDescent="0.2">
      <c r="A185" s="4">
        <v>1</v>
      </c>
      <c r="B185" s="5">
        <v>1</v>
      </c>
      <c r="C185" s="5">
        <v>1</v>
      </c>
      <c r="D185" s="5">
        <v>1</v>
      </c>
      <c r="E185" s="5">
        <v>1</v>
      </c>
      <c r="F185" s="5">
        <v>1</v>
      </c>
      <c r="G185" s="5">
        <v>1</v>
      </c>
      <c r="H185" s="5">
        <v>1</v>
      </c>
      <c r="I185" s="5">
        <v>1</v>
      </c>
      <c r="J185" s="5">
        <v>1</v>
      </c>
      <c r="N185" s="6" t="s">
        <v>616</v>
      </c>
      <c r="O185" s="55" t="s">
        <v>617</v>
      </c>
    </row>
    <row r="186" spans="1:15" x14ac:dyDescent="0.2">
      <c r="A186" s="4">
        <v>1</v>
      </c>
      <c r="B186" s="5">
        <v>1</v>
      </c>
      <c r="C186" s="5">
        <v>1</v>
      </c>
      <c r="D186" s="5">
        <v>1</v>
      </c>
      <c r="E186" s="5">
        <v>1</v>
      </c>
      <c r="F186" s="5">
        <v>1</v>
      </c>
      <c r="G186" s="5">
        <v>1</v>
      </c>
      <c r="H186" s="5">
        <v>1</v>
      </c>
      <c r="I186" s="5">
        <v>1</v>
      </c>
      <c r="J186" s="5">
        <v>1</v>
      </c>
      <c r="N186" s="6" t="s">
        <v>618</v>
      </c>
      <c r="O186" s="55" t="s">
        <v>619</v>
      </c>
    </row>
    <row r="187" spans="1:15" x14ac:dyDescent="0.2">
      <c r="A187" s="4">
        <v>1</v>
      </c>
      <c r="B187" s="5">
        <v>1</v>
      </c>
      <c r="C187" s="5">
        <v>1</v>
      </c>
      <c r="D187" s="5">
        <v>1</v>
      </c>
      <c r="E187" s="5">
        <v>1</v>
      </c>
      <c r="F187" s="5">
        <v>1</v>
      </c>
      <c r="G187" s="5">
        <v>1</v>
      </c>
      <c r="H187" s="5">
        <v>1</v>
      </c>
      <c r="I187" s="5">
        <v>1</v>
      </c>
      <c r="J187" s="5">
        <v>1</v>
      </c>
      <c r="N187" s="6" t="s">
        <v>620</v>
      </c>
      <c r="O187" s="55" t="s">
        <v>591</v>
      </c>
    </row>
    <row r="188" spans="1:15" x14ac:dyDescent="0.2">
      <c r="A188" s="4">
        <v>1</v>
      </c>
      <c r="B188" s="5">
        <v>1</v>
      </c>
      <c r="C188" s="5">
        <v>1</v>
      </c>
      <c r="D188" s="5">
        <v>1</v>
      </c>
      <c r="E188" s="5">
        <v>1</v>
      </c>
      <c r="F188" s="5">
        <v>1</v>
      </c>
      <c r="G188" s="5">
        <v>1</v>
      </c>
      <c r="H188" s="5">
        <v>1</v>
      </c>
      <c r="I188" s="5">
        <v>1</v>
      </c>
      <c r="J188" s="5">
        <v>1</v>
      </c>
      <c r="N188" s="6" t="s">
        <v>621</v>
      </c>
      <c r="O188" s="55" t="s">
        <v>593</v>
      </c>
    </row>
    <row r="189" spans="1:15" x14ac:dyDescent="0.2">
      <c r="A189" s="4">
        <v>1</v>
      </c>
      <c r="B189" s="5">
        <v>1</v>
      </c>
      <c r="C189" s="5">
        <v>1</v>
      </c>
      <c r="D189" s="5">
        <v>1</v>
      </c>
      <c r="E189" s="5">
        <v>1</v>
      </c>
      <c r="F189" s="5">
        <v>1</v>
      </c>
      <c r="G189" s="5">
        <v>1</v>
      </c>
      <c r="H189" s="5">
        <v>1</v>
      </c>
      <c r="I189" s="5">
        <v>1</v>
      </c>
      <c r="J189" s="5">
        <v>1</v>
      </c>
      <c r="N189" s="6" t="s">
        <v>622</v>
      </c>
      <c r="O189" s="55" t="s">
        <v>595</v>
      </c>
    </row>
    <row r="190" spans="1:15" x14ac:dyDescent="0.2">
      <c r="A190" s="4">
        <v>1</v>
      </c>
      <c r="B190" s="5">
        <v>1</v>
      </c>
      <c r="C190" s="5">
        <v>1</v>
      </c>
      <c r="D190" s="5">
        <v>1</v>
      </c>
      <c r="E190" s="5">
        <v>1</v>
      </c>
      <c r="F190" s="5">
        <v>1</v>
      </c>
      <c r="G190" s="5">
        <v>1</v>
      </c>
      <c r="H190" s="5">
        <v>1</v>
      </c>
      <c r="I190" s="5">
        <v>1</v>
      </c>
      <c r="J190" s="5">
        <v>1</v>
      </c>
      <c r="N190" s="6" t="s">
        <v>623</v>
      </c>
      <c r="O190" s="55" t="s">
        <v>597</v>
      </c>
    </row>
    <row r="191" spans="1:15" x14ac:dyDescent="0.2">
      <c r="A191" s="4">
        <v>1</v>
      </c>
      <c r="B191" s="5">
        <v>1</v>
      </c>
      <c r="C191" s="5">
        <v>1</v>
      </c>
      <c r="D191" s="5">
        <v>1</v>
      </c>
      <c r="E191" s="5">
        <v>1</v>
      </c>
      <c r="F191" s="5">
        <v>1</v>
      </c>
      <c r="G191" s="5">
        <v>1</v>
      </c>
      <c r="H191" s="5">
        <v>1</v>
      </c>
      <c r="I191" s="5">
        <v>1</v>
      </c>
      <c r="J191" s="5">
        <v>1</v>
      </c>
      <c r="N191" s="6" t="s">
        <v>624</v>
      </c>
      <c r="O191" s="55" t="s">
        <v>599</v>
      </c>
    </row>
    <row r="192" spans="1:15" x14ac:dyDescent="0.2">
      <c r="A192" s="4">
        <v>1</v>
      </c>
      <c r="B192" s="5">
        <v>1</v>
      </c>
      <c r="C192" s="5">
        <v>1</v>
      </c>
      <c r="D192" s="5">
        <v>1</v>
      </c>
      <c r="E192" s="5">
        <v>1</v>
      </c>
      <c r="F192" s="5">
        <v>1</v>
      </c>
      <c r="G192" s="5">
        <v>1</v>
      </c>
      <c r="H192" s="5">
        <v>1</v>
      </c>
      <c r="I192" s="5">
        <v>1</v>
      </c>
      <c r="J192" s="5">
        <v>1</v>
      </c>
      <c r="N192" s="6" t="s">
        <v>625</v>
      </c>
      <c r="O192" s="55" t="s">
        <v>561</v>
      </c>
    </row>
    <row r="193" spans="1:15" x14ac:dyDescent="0.2">
      <c r="A193" s="4">
        <v>1</v>
      </c>
      <c r="B193" s="5">
        <v>1</v>
      </c>
      <c r="C193" s="5">
        <v>1</v>
      </c>
      <c r="D193" s="5">
        <v>1</v>
      </c>
      <c r="E193" s="5">
        <v>1</v>
      </c>
      <c r="F193" s="5">
        <v>1</v>
      </c>
      <c r="G193" s="5">
        <v>1</v>
      </c>
      <c r="H193" s="5">
        <v>1</v>
      </c>
      <c r="I193" s="5">
        <v>1</v>
      </c>
      <c r="J193" s="5">
        <v>1</v>
      </c>
      <c r="N193" s="6" t="s">
        <v>626</v>
      </c>
      <c r="O193" s="55" t="s">
        <v>563</v>
      </c>
    </row>
    <row r="194" spans="1:15" x14ac:dyDescent="0.2">
      <c r="A194" s="4">
        <v>1</v>
      </c>
      <c r="B194" s="5">
        <v>1</v>
      </c>
      <c r="C194" s="5">
        <v>1</v>
      </c>
      <c r="D194" s="5">
        <v>1</v>
      </c>
      <c r="E194" s="5">
        <v>1</v>
      </c>
      <c r="F194" s="5">
        <v>1</v>
      </c>
      <c r="G194" s="5">
        <v>1</v>
      </c>
      <c r="H194" s="5">
        <v>1</v>
      </c>
      <c r="I194" s="5">
        <v>1</v>
      </c>
      <c r="J194" s="5">
        <v>1</v>
      </c>
      <c r="N194" s="6" t="s">
        <v>627</v>
      </c>
      <c r="O194" s="55" t="s">
        <v>565</v>
      </c>
    </row>
    <row r="195" spans="1:15" x14ac:dyDescent="0.2">
      <c r="A195" s="4">
        <v>1</v>
      </c>
      <c r="B195" s="5">
        <v>1</v>
      </c>
      <c r="C195" s="5">
        <v>1</v>
      </c>
      <c r="D195" s="5">
        <v>1</v>
      </c>
      <c r="E195" s="5">
        <v>1</v>
      </c>
      <c r="F195" s="5">
        <v>1</v>
      </c>
      <c r="G195" s="5">
        <v>1</v>
      </c>
      <c r="H195" s="5">
        <v>1</v>
      </c>
      <c r="I195" s="5">
        <v>1</v>
      </c>
      <c r="J195" s="5">
        <v>1</v>
      </c>
      <c r="N195" s="6" t="s">
        <v>628</v>
      </c>
      <c r="O195" s="55" t="s">
        <v>567</v>
      </c>
    </row>
    <row r="196" spans="1:15" x14ac:dyDescent="0.2">
      <c r="A196" s="4">
        <v>1</v>
      </c>
      <c r="B196" s="5">
        <v>1</v>
      </c>
      <c r="C196" s="5">
        <v>1</v>
      </c>
      <c r="D196" s="5">
        <v>1</v>
      </c>
      <c r="E196" s="5">
        <v>1</v>
      </c>
      <c r="F196" s="5">
        <v>1</v>
      </c>
      <c r="G196" s="5">
        <v>1</v>
      </c>
      <c r="H196" s="5">
        <v>1</v>
      </c>
      <c r="I196" s="5">
        <v>1</v>
      </c>
      <c r="J196" s="5">
        <v>1</v>
      </c>
      <c r="N196" s="6" t="s">
        <v>629</v>
      </c>
      <c r="O196" s="55" t="s">
        <v>569</v>
      </c>
    </row>
    <row r="197" spans="1:15" x14ac:dyDescent="0.2">
      <c r="A197" s="4">
        <v>1</v>
      </c>
      <c r="B197" s="5">
        <v>1</v>
      </c>
      <c r="C197" s="5">
        <v>1</v>
      </c>
      <c r="D197" s="5">
        <v>1</v>
      </c>
      <c r="E197" s="5">
        <v>1</v>
      </c>
      <c r="F197" s="5">
        <v>1</v>
      </c>
      <c r="G197" s="5">
        <v>1</v>
      </c>
      <c r="H197" s="5">
        <v>1</v>
      </c>
      <c r="I197" s="5">
        <v>1</v>
      </c>
      <c r="J197" s="5">
        <v>1</v>
      </c>
      <c r="N197" s="6" t="s">
        <v>630</v>
      </c>
      <c r="O197" s="55" t="s">
        <v>571</v>
      </c>
    </row>
    <row r="198" spans="1:15" x14ac:dyDescent="0.2">
      <c r="A198" s="4">
        <v>1</v>
      </c>
      <c r="B198" s="5">
        <v>1</v>
      </c>
      <c r="C198" s="5">
        <v>1</v>
      </c>
      <c r="D198" s="5">
        <v>1</v>
      </c>
      <c r="E198" s="5">
        <v>1</v>
      </c>
      <c r="F198" s="5">
        <v>1</v>
      </c>
      <c r="G198" s="5">
        <v>1</v>
      </c>
      <c r="H198" s="5">
        <v>1</v>
      </c>
      <c r="I198" s="5">
        <v>1</v>
      </c>
      <c r="J198" s="5">
        <v>1</v>
      </c>
      <c r="N198" s="6" t="s">
        <v>631</v>
      </c>
      <c r="O198" s="55" t="s">
        <v>573</v>
      </c>
    </row>
    <row r="199" spans="1:15" x14ac:dyDescent="0.2">
      <c r="A199" s="4">
        <v>1</v>
      </c>
      <c r="B199" s="5">
        <v>1</v>
      </c>
      <c r="C199" s="5">
        <v>1</v>
      </c>
      <c r="D199" s="5">
        <v>1</v>
      </c>
      <c r="E199" s="5">
        <v>1</v>
      </c>
      <c r="F199" s="5">
        <v>1</v>
      </c>
      <c r="G199" s="5">
        <v>1</v>
      </c>
      <c r="H199" s="5">
        <v>1</v>
      </c>
      <c r="I199" s="5">
        <v>1</v>
      </c>
      <c r="J199" s="5">
        <v>1</v>
      </c>
      <c r="N199" s="6" t="s">
        <v>632</v>
      </c>
      <c r="O199" s="55" t="s">
        <v>575</v>
      </c>
    </row>
    <row r="200" spans="1:15" x14ac:dyDescent="0.2">
      <c r="A200" s="4">
        <v>1</v>
      </c>
      <c r="B200" s="5">
        <v>1</v>
      </c>
      <c r="C200" s="5">
        <v>1</v>
      </c>
      <c r="D200" s="5">
        <v>1</v>
      </c>
      <c r="E200" s="5">
        <v>1</v>
      </c>
      <c r="F200" s="5">
        <v>1</v>
      </c>
      <c r="G200" s="5">
        <v>1</v>
      </c>
      <c r="H200" s="5">
        <v>1</v>
      </c>
      <c r="I200" s="5">
        <v>1</v>
      </c>
      <c r="J200" s="5">
        <v>1</v>
      </c>
      <c r="N200" s="6" t="s">
        <v>633</v>
      </c>
      <c r="O200" s="55" t="s">
        <v>577</v>
      </c>
    </row>
    <row r="201" spans="1:15" x14ac:dyDescent="0.2">
      <c r="A201" s="4">
        <v>1</v>
      </c>
      <c r="B201" s="5">
        <v>1</v>
      </c>
      <c r="C201" s="5">
        <v>1</v>
      </c>
      <c r="D201" s="5">
        <v>1</v>
      </c>
      <c r="E201" s="5">
        <v>1</v>
      </c>
      <c r="F201" s="5">
        <v>1</v>
      </c>
      <c r="G201" s="5">
        <v>1</v>
      </c>
      <c r="H201" s="5">
        <v>1</v>
      </c>
      <c r="I201" s="5">
        <v>1</v>
      </c>
      <c r="J201" s="5">
        <v>1</v>
      </c>
      <c r="N201" s="6" t="s">
        <v>634</v>
      </c>
      <c r="O201" s="55" t="s">
        <v>579</v>
      </c>
    </row>
    <row r="202" spans="1:15" x14ac:dyDescent="0.2">
      <c r="A202" s="4">
        <v>1</v>
      </c>
      <c r="B202" s="5">
        <v>1</v>
      </c>
      <c r="C202" s="5">
        <v>1</v>
      </c>
      <c r="D202" s="5">
        <v>1</v>
      </c>
      <c r="E202" s="5">
        <v>1</v>
      </c>
      <c r="F202" s="5">
        <v>1</v>
      </c>
      <c r="G202" s="5">
        <v>1</v>
      </c>
      <c r="H202" s="5">
        <v>1</v>
      </c>
      <c r="I202" s="5">
        <v>1</v>
      </c>
      <c r="J202" s="5">
        <v>1</v>
      </c>
      <c r="N202" s="6" t="s">
        <v>635</v>
      </c>
      <c r="O202" s="55" t="s">
        <v>581</v>
      </c>
    </row>
    <row r="203" spans="1:15" x14ac:dyDescent="0.2">
      <c r="A203" s="4">
        <v>1</v>
      </c>
      <c r="B203" s="5">
        <v>1</v>
      </c>
      <c r="C203" s="5">
        <v>1</v>
      </c>
      <c r="D203" s="5">
        <v>1</v>
      </c>
      <c r="E203" s="5">
        <v>1</v>
      </c>
      <c r="F203" s="5">
        <v>1</v>
      </c>
      <c r="G203" s="5">
        <v>1</v>
      </c>
      <c r="H203" s="5">
        <v>1</v>
      </c>
      <c r="I203" s="5">
        <v>1</v>
      </c>
      <c r="J203" s="5">
        <v>1</v>
      </c>
      <c r="N203" s="6" t="s">
        <v>636</v>
      </c>
      <c r="O203" s="55" t="s">
        <v>583</v>
      </c>
    </row>
    <row r="204" spans="1:15" x14ac:dyDescent="0.2">
      <c r="A204" s="4">
        <v>1</v>
      </c>
      <c r="B204" s="5">
        <v>1</v>
      </c>
      <c r="C204" s="5">
        <v>1</v>
      </c>
      <c r="D204" s="5">
        <v>1</v>
      </c>
      <c r="E204" s="5">
        <v>1</v>
      </c>
      <c r="F204" s="5">
        <v>1</v>
      </c>
      <c r="G204" s="5">
        <v>1</v>
      </c>
      <c r="H204" s="5">
        <v>1</v>
      </c>
      <c r="I204" s="5">
        <v>1</v>
      </c>
      <c r="J204" s="5">
        <v>1</v>
      </c>
      <c r="N204" s="6" t="s">
        <v>637</v>
      </c>
      <c r="O204" s="55" t="s">
        <v>585</v>
      </c>
    </row>
    <row r="205" spans="1:15" x14ac:dyDescent="0.2">
      <c r="A205" s="4">
        <v>1</v>
      </c>
      <c r="B205" s="5">
        <v>1</v>
      </c>
      <c r="C205" s="5">
        <v>1</v>
      </c>
      <c r="D205" s="5">
        <v>1</v>
      </c>
      <c r="E205" s="5">
        <v>1</v>
      </c>
      <c r="F205" s="5">
        <v>1</v>
      </c>
      <c r="G205" s="5">
        <v>1</v>
      </c>
      <c r="H205" s="5">
        <v>1</v>
      </c>
      <c r="I205" s="5">
        <v>1</v>
      </c>
      <c r="J205" s="5">
        <v>1</v>
      </c>
      <c r="N205" s="6" t="s">
        <v>638</v>
      </c>
      <c r="O205" s="55" t="s">
        <v>587</v>
      </c>
    </row>
    <row r="206" spans="1:15" x14ac:dyDescent="0.2">
      <c r="A206" s="4">
        <v>1</v>
      </c>
      <c r="B206" s="5">
        <v>1</v>
      </c>
      <c r="C206" s="5">
        <v>1</v>
      </c>
      <c r="D206" s="5">
        <v>1</v>
      </c>
      <c r="E206" s="5">
        <v>1</v>
      </c>
      <c r="F206" s="5">
        <v>1</v>
      </c>
      <c r="G206" s="5">
        <v>1</v>
      </c>
      <c r="H206" s="5">
        <v>1</v>
      </c>
      <c r="I206" s="5">
        <v>1</v>
      </c>
      <c r="J206" s="5">
        <v>1</v>
      </c>
      <c r="N206" s="6" t="s">
        <v>639</v>
      </c>
      <c r="O206" s="55" t="s">
        <v>589</v>
      </c>
    </row>
    <row r="207" spans="1:15" x14ac:dyDescent="0.2">
      <c r="A207" s="4">
        <v>1</v>
      </c>
      <c r="B207" s="5">
        <v>1</v>
      </c>
      <c r="C207" s="5">
        <v>1</v>
      </c>
      <c r="D207" s="5">
        <v>1</v>
      </c>
      <c r="E207" s="5">
        <v>1</v>
      </c>
      <c r="F207" s="5">
        <v>1</v>
      </c>
      <c r="G207" s="5">
        <v>1</v>
      </c>
      <c r="H207" s="5">
        <v>1</v>
      </c>
      <c r="I207" s="5">
        <v>1</v>
      </c>
      <c r="J207" s="5">
        <v>1</v>
      </c>
      <c r="N207" s="6" t="s">
        <v>640</v>
      </c>
      <c r="O207" s="55" t="s">
        <v>591</v>
      </c>
    </row>
    <row r="208" spans="1:15" x14ac:dyDescent="0.2">
      <c r="A208" s="4">
        <v>1</v>
      </c>
      <c r="B208" s="5">
        <v>1</v>
      </c>
      <c r="C208" s="5">
        <v>1</v>
      </c>
      <c r="D208" s="5">
        <v>1</v>
      </c>
      <c r="E208" s="5">
        <v>1</v>
      </c>
      <c r="F208" s="5">
        <v>1</v>
      </c>
      <c r="G208" s="5">
        <v>1</v>
      </c>
      <c r="H208" s="5">
        <v>1</v>
      </c>
      <c r="I208" s="5">
        <v>1</v>
      </c>
      <c r="J208" s="5">
        <v>1</v>
      </c>
      <c r="N208" s="6" t="s">
        <v>641</v>
      </c>
      <c r="O208" s="55" t="s">
        <v>593</v>
      </c>
    </row>
    <row r="209" spans="1:15" x14ac:dyDescent="0.2">
      <c r="A209" s="4">
        <v>1</v>
      </c>
      <c r="B209" s="5">
        <v>1</v>
      </c>
      <c r="C209" s="5">
        <v>1</v>
      </c>
      <c r="D209" s="5">
        <v>1</v>
      </c>
      <c r="E209" s="5">
        <v>1</v>
      </c>
      <c r="F209" s="5">
        <v>1</v>
      </c>
      <c r="G209" s="5">
        <v>1</v>
      </c>
      <c r="H209" s="5">
        <v>1</v>
      </c>
      <c r="I209" s="5">
        <v>1</v>
      </c>
      <c r="J209" s="5">
        <v>1</v>
      </c>
      <c r="N209" s="6" t="s">
        <v>642</v>
      </c>
      <c r="O209" s="55" t="s">
        <v>595</v>
      </c>
    </row>
    <row r="210" spans="1:15" x14ac:dyDescent="0.2">
      <c r="A210" s="4">
        <v>1</v>
      </c>
      <c r="B210" s="5">
        <v>1</v>
      </c>
      <c r="C210" s="5">
        <v>1</v>
      </c>
      <c r="D210" s="5">
        <v>1</v>
      </c>
      <c r="E210" s="5">
        <v>1</v>
      </c>
      <c r="F210" s="5">
        <v>1</v>
      </c>
      <c r="G210" s="5">
        <v>1</v>
      </c>
      <c r="H210" s="5">
        <v>1</v>
      </c>
      <c r="I210" s="5">
        <v>1</v>
      </c>
      <c r="J210" s="5">
        <v>1</v>
      </c>
      <c r="N210" s="6" t="s">
        <v>643</v>
      </c>
      <c r="O210" s="55" t="s">
        <v>597</v>
      </c>
    </row>
    <row r="211" spans="1:15" x14ac:dyDescent="0.2">
      <c r="A211" s="4">
        <v>1</v>
      </c>
      <c r="B211" s="5">
        <v>1</v>
      </c>
      <c r="C211" s="5">
        <v>1</v>
      </c>
      <c r="D211" s="5">
        <v>1</v>
      </c>
      <c r="E211" s="5">
        <v>1</v>
      </c>
      <c r="F211" s="5">
        <v>1</v>
      </c>
      <c r="G211" s="5">
        <v>1</v>
      </c>
      <c r="H211" s="5">
        <v>1</v>
      </c>
      <c r="I211" s="5">
        <v>1</v>
      </c>
      <c r="J211" s="5">
        <v>1</v>
      </c>
      <c r="N211" s="6" t="s">
        <v>644</v>
      </c>
      <c r="O211" s="55" t="s">
        <v>599</v>
      </c>
    </row>
    <row r="212" spans="1:15" x14ac:dyDescent="0.2">
      <c r="A212" s="4">
        <v>1</v>
      </c>
      <c r="B212" s="5">
        <v>1</v>
      </c>
      <c r="C212" s="5">
        <v>1</v>
      </c>
      <c r="D212" s="5">
        <v>1</v>
      </c>
      <c r="E212" s="5">
        <v>1</v>
      </c>
      <c r="F212" s="5">
        <v>1</v>
      </c>
      <c r="G212" s="5">
        <v>1</v>
      </c>
      <c r="H212" s="5">
        <v>1</v>
      </c>
      <c r="I212" s="5">
        <v>1</v>
      </c>
      <c r="J212" s="5">
        <v>1</v>
      </c>
      <c r="N212" s="6" t="s">
        <v>645</v>
      </c>
      <c r="O212" s="100" t="s">
        <v>646</v>
      </c>
    </row>
    <row r="213" spans="1:15" x14ac:dyDescent="0.2">
      <c r="A213" s="4">
        <v>1</v>
      </c>
      <c r="B213" s="5">
        <v>1</v>
      </c>
      <c r="C213" s="5">
        <v>1</v>
      </c>
      <c r="D213" s="5">
        <v>1</v>
      </c>
      <c r="E213" s="5">
        <v>1</v>
      </c>
      <c r="F213" s="5">
        <v>1</v>
      </c>
      <c r="G213" s="5">
        <v>1</v>
      </c>
      <c r="H213" s="5">
        <v>1</v>
      </c>
      <c r="I213" s="5">
        <v>1</v>
      </c>
      <c r="J213" s="5">
        <v>1</v>
      </c>
      <c r="N213" s="6" t="s">
        <v>647</v>
      </c>
      <c r="O213" s="100" t="s">
        <v>648</v>
      </c>
    </row>
    <row r="214" spans="1:15" x14ac:dyDescent="0.2">
      <c r="A214" s="4">
        <v>1</v>
      </c>
      <c r="B214" s="5">
        <v>1</v>
      </c>
      <c r="C214" s="5">
        <v>1</v>
      </c>
      <c r="D214" s="5">
        <v>1</v>
      </c>
      <c r="E214" s="5">
        <v>1</v>
      </c>
      <c r="F214" s="5">
        <v>1</v>
      </c>
      <c r="G214" s="5">
        <v>1</v>
      </c>
      <c r="H214" s="5">
        <v>1</v>
      </c>
      <c r="I214" s="5">
        <v>1</v>
      </c>
      <c r="J214" s="5">
        <v>1</v>
      </c>
      <c r="N214" s="6" t="s">
        <v>649</v>
      </c>
      <c r="O214" s="100" t="s">
        <v>650</v>
      </c>
    </row>
    <row r="215" spans="1:15" x14ac:dyDescent="0.2">
      <c r="A215" s="4">
        <v>1</v>
      </c>
      <c r="B215" s="5">
        <v>1</v>
      </c>
      <c r="C215" s="5">
        <v>1</v>
      </c>
      <c r="D215" s="5">
        <v>1</v>
      </c>
      <c r="E215" s="5">
        <v>1</v>
      </c>
      <c r="F215" s="5">
        <v>1</v>
      </c>
      <c r="G215" s="5">
        <v>1</v>
      </c>
      <c r="H215" s="5">
        <v>1</v>
      </c>
      <c r="I215" s="5">
        <v>1</v>
      </c>
      <c r="J215" s="5">
        <v>1</v>
      </c>
      <c r="N215" s="6" t="s">
        <v>651</v>
      </c>
      <c r="O215" s="100" t="s">
        <v>652</v>
      </c>
    </row>
    <row r="216" spans="1:15" x14ac:dyDescent="0.2">
      <c r="A216" s="4">
        <v>1</v>
      </c>
      <c r="B216" s="5">
        <v>1</v>
      </c>
      <c r="C216" s="5">
        <v>1</v>
      </c>
      <c r="D216" s="5">
        <v>1</v>
      </c>
      <c r="E216" s="5">
        <v>1</v>
      </c>
      <c r="F216" s="5">
        <v>1</v>
      </c>
      <c r="G216" s="5">
        <v>1</v>
      </c>
      <c r="H216" s="5">
        <v>1</v>
      </c>
      <c r="I216" s="5">
        <v>1</v>
      </c>
      <c r="J216" s="5">
        <v>1</v>
      </c>
      <c r="N216" s="6" t="s">
        <v>653</v>
      </c>
      <c r="O216" s="100" t="s">
        <v>654</v>
      </c>
    </row>
    <row r="217" spans="1:15" x14ac:dyDescent="0.2">
      <c r="A217" s="4">
        <v>1</v>
      </c>
      <c r="B217" s="5">
        <v>1</v>
      </c>
      <c r="C217" s="5">
        <v>1</v>
      </c>
      <c r="D217" s="5">
        <v>1</v>
      </c>
      <c r="E217" s="5">
        <v>1</v>
      </c>
      <c r="F217" s="5">
        <v>1</v>
      </c>
      <c r="G217" s="5">
        <v>1</v>
      </c>
      <c r="H217" s="5">
        <v>1</v>
      </c>
      <c r="I217" s="5">
        <v>1</v>
      </c>
      <c r="J217" s="5">
        <v>1</v>
      </c>
      <c r="N217" s="6" t="s">
        <v>655</v>
      </c>
      <c r="O217" s="100" t="s">
        <v>656</v>
      </c>
    </row>
    <row r="218" spans="1:15" x14ac:dyDescent="0.2">
      <c r="A218" s="4">
        <v>1</v>
      </c>
      <c r="B218" s="5">
        <v>1</v>
      </c>
      <c r="C218" s="5">
        <v>1</v>
      </c>
      <c r="D218" s="5">
        <v>1</v>
      </c>
      <c r="E218" s="5">
        <v>1</v>
      </c>
      <c r="F218" s="5">
        <v>1</v>
      </c>
      <c r="G218" s="5">
        <v>1</v>
      </c>
      <c r="H218" s="5">
        <v>1</v>
      </c>
      <c r="I218" s="5">
        <v>1</v>
      </c>
      <c r="J218" s="5">
        <v>1</v>
      </c>
      <c r="N218" s="6" t="s">
        <v>657</v>
      </c>
      <c r="O218" s="100" t="s">
        <v>658</v>
      </c>
    </row>
    <row r="219" spans="1:15" x14ac:dyDescent="0.2">
      <c r="A219" s="4">
        <v>1</v>
      </c>
      <c r="B219" s="5">
        <v>1</v>
      </c>
      <c r="C219" s="5">
        <v>1</v>
      </c>
      <c r="D219" s="5">
        <v>1</v>
      </c>
      <c r="E219" s="5">
        <v>1</v>
      </c>
      <c r="F219" s="5">
        <v>1</v>
      </c>
      <c r="G219" s="5">
        <v>1</v>
      </c>
      <c r="H219" s="5">
        <v>1</v>
      </c>
      <c r="I219" s="5">
        <v>1</v>
      </c>
      <c r="J219" s="5">
        <v>1</v>
      </c>
      <c r="N219" s="6" t="s">
        <v>659</v>
      </c>
      <c r="O219" s="100" t="s">
        <v>660</v>
      </c>
    </row>
    <row r="220" spans="1:15" x14ac:dyDescent="0.2">
      <c r="A220" s="4">
        <v>1</v>
      </c>
      <c r="B220" s="5">
        <v>1</v>
      </c>
      <c r="C220" s="5">
        <v>1</v>
      </c>
      <c r="D220" s="5">
        <v>1</v>
      </c>
      <c r="E220" s="5">
        <v>1</v>
      </c>
      <c r="F220" s="5">
        <v>1</v>
      </c>
      <c r="G220" s="5">
        <v>1</v>
      </c>
      <c r="H220" s="5">
        <v>1</v>
      </c>
      <c r="I220" s="5">
        <v>1</v>
      </c>
      <c r="J220" s="5">
        <v>1</v>
      </c>
      <c r="N220" s="6" t="s">
        <v>661</v>
      </c>
      <c r="O220" s="100" t="s">
        <v>662</v>
      </c>
    </row>
    <row r="221" spans="1:15" x14ac:dyDescent="0.2">
      <c r="A221" s="4">
        <v>1</v>
      </c>
      <c r="B221" s="5">
        <v>1</v>
      </c>
      <c r="C221" s="5">
        <v>1</v>
      </c>
      <c r="D221" s="5">
        <v>1</v>
      </c>
      <c r="E221" s="5">
        <v>1</v>
      </c>
      <c r="F221" s="5">
        <v>1</v>
      </c>
      <c r="G221" s="5">
        <v>1</v>
      </c>
      <c r="H221" s="5">
        <v>1</v>
      </c>
      <c r="I221" s="5">
        <v>1</v>
      </c>
      <c r="J221" s="5">
        <v>1</v>
      </c>
      <c r="N221" s="6" t="s">
        <v>663</v>
      </c>
      <c r="O221" s="100" t="s">
        <v>664</v>
      </c>
    </row>
    <row r="222" spans="1:15" x14ac:dyDescent="0.2">
      <c r="A222" s="4">
        <v>1</v>
      </c>
      <c r="B222" s="5">
        <v>1</v>
      </c>
      <c r="C222" s="5">
        <v>1</v>
      </c>
      <c r="D222" s="5">
        <v>1</v>
      </c>
      <c r="E222" s="5">
        <v>1</v>
      </c>
      <c r="F222" s="5">
        <v>1</v>
      </c>
      <c r="G222" s="5">
        <v>1</v>
      </c>
      <c r="H222" s="5">
        <v>1</v>
      </c>
      <c r="I222" s="5">
        <v>1</v>
      </c>
      <c r="J222" s="5">
        <v>1</v>
      </c>
      <c r="N222" s="6" t="s">
        <v>665</v>
      </c>
      <c r="O222" s="100" t="s">
        <v>666</v>
      </c>
    </row>
    <row r="223" spans="1:15" x14ac:dyDescent="0.2">
      <c r="A223" s="4">
        <v>1</v>
      </c>
      <c r="B223" s="5">
        <v>1</v>
      </c>
      <c r="C223" s="5">
        <v>1</v>
      </c>
      <c r="D223" s="5">
        <v>1</v>
      </c>
      <c r="E223" s="5">
        <v>1</v>
      </c>
      <c r="F223" s="5">
        <v>1</v>
      </c>
      <c r="G223" s="5">
        <v>1</v>
      </c>
      <c r="H223" s="5">
        <v>1</v>
      </c>
      <c r="I223" s="5">
        <v>1</v>
      </c>
      <c r="J223" s="5">
        <v>1</v>
      </c>
      <c r="N223" s="6" t="s">
        <v>667</v>
      </c>
      <c r="O223" s="100" t="s">
        <v>668</v>
      </c>
    </row>
    <row r="224" spans="1:15" x14ac:dyDescent="0.2">
      <c r="A224" s="4">
        <v>1</v>
      </c>
      <c r="B224" s="5">
        <v>1</v>
      </c>
      <c r="C224" s="5">
        <v>1</v>
      </c>
      <c r="D224" s="5">
        <v>1</v>
      </c>
      <c r="E224" s="5">
        <v>1</v>
      </c>
      <c r="F224" s="5">
        <v>1</v>
      </c>
      <c r="G224" s="5">
        <v>1</v>
      </c>
      <c r="H224" s="5">
        <v>1</v>
      </c>
      <c r="I224" s="5">
        <v>1</v>
      </c>
      <c r="J224" s="5">
        <v>1</v>
      </c>
      <c r="N224" s="6" t="s">
        <v>669</v>
      </c>
      <c r="O224" s="100" t="s">
        <v>670</v>
      </c>
    </row>
    <row r="225" spans="1:15" x14ac:dyDescent="0.2">
      <c r="A225" s="4">
        <v>1</v>
      </c>
      <c r="B225" s="5">
        <v>1</v>
      </c>
      <c r="C225" s="5">
        <v>1</v>
      </c>
      <c r="D225" s="5">
        <v>1</v>
      </c>
      <c r="E225" s="5">
        <v>1</v>
      </c>
      <c r="F225" s="5">
        <v>1</v>
      </c>
      <c r="G225" s="5">
        <v>1</v>
      </c>
      <c r="H225" s="5">
        <v>1</v>
      </c>
      <c r="I225" s="5">
        <v>1</v>
      </c>
      <c r="J225" s="5">
        <v>1</v>
      </c>
      <c r="N225" s="6" t="s">
        <v>671</v>
      </c>
      <c r="O225" s="100" t="s">
        <v>672</v>
      </c>
    </row>
    <row r="226" spans="1:15" x14ac:dyDescent="0.2">
      <c r="A226" s="4">
        <v>1</v>
      </c>
      <c r="B226" s="5">
        <v>1</v>
      </c>
      <c r="C226" s="5">
        <v>1</v>
      </c>
      <c r="D226" s="5">
        <v>1</v>
      </c>
      <c r="E226" s="5">
        <v>1</v>
      </c>
      <c r="F226" s="5">
        <v>1</v>
      </c>
      <c r="G226" s="5">
        <v>1</v>
      </c>
      <c r="H226" s="5">
        <v>1</v>
      </c>
      <c r="I226" s="5">
        <v>1</v>
      </c>
      <c r="J226" s="5">
        <v>1</v>
      </c>
      <c r="N226" s="6" t="s">
        <v>673</v>
      </c>
      <c r="O226" s="100" t="s">
        <v>674</v>
      </c>
    </row>
    <row r="227" spans="1:15" x14ac:dyDescent="0.2">
      <c r="A227" s="4">
        <v>1</v>
      </c>
      <c r="B227" s="5">
        <v>1</v>
      </c>
      <c r="C227" s="5">
        <v>1</v>
      </c>
      <c r="D227" s="5">
        <v>1</v>
      </c>
      <c r="E227" s="5">
        <v>1</v>
      </c>
      <c r="F227" s="5">
        <v>1</v>
      </c>
      <c r="G227" s="5">
        <v>1</v>
      </c>
      <c r="H227" s="5">
        <v>1</v>
      </c>
      <c r="I227" s="5">
        <v>1</v>
      </c>
      <c r="J227" s="5">
        <v>1</v>
      </c>
      <c r="N227" s="6" t="s">
        <v>675</v>
      </c>
      <c r="O227" s="100" t="s">
        <v>676</v>
      </c>
    </row>
    <row r="228" spans="1:15" x14ac:dyDescent="0.2">
      <c r="A228" s="4">
        <v>1</v>
      </c>
      <c r="B228" s="5">
        <v>1</v>
      </c>
      <c r="C228" s="5">
        <v>1</v>
      </c>
      <c r="D228" s="5">
        <v>1</v>
      </c>
      <c r="E228" s="5">
        <v>1</v>
      </c>
      <c r="F228" s="5">
        <v>1</v>
      </c>
      <c r="G228" s="5">
        <v>1</v>
      </c>
      <c r="H228" s="5">
        <v>1</v>
      </c>
      <c r="I228" s="5">
        <v>1</v>
      </c>
      <c r="J228" s="5">
        <v>1</v>
      </c>
      <c r="N228" s="6" t="s">
        <v>677</v>
      </c>
      <c r="O228" s="100" t="s">
        <v>678</v>
      </c>
    </row>
    <row r="229" spans="1:15" x14ac:dyDescent="0.2">
      <c r="A229" s="4">
        <v>1</v>
      </c>
      <c r="B229" s="5">
        <v>1</v>
      </c>
      <c r="C229" s="5">
        <v>1</v>
      </c>
      <c r="D229" s="5">
        <v>1</v>
      </c>
      <c r="E229" s="5">
        <v>1</v>
      </c>
      <c r="F229" s="5">
        <v>1</v>
      </c>
      <c r="G229" s="5">
        <v>1</v>
      </c>
      <c r="H229" s="5">
        <v>1</v>
      </c>
      <c r="I229" s="5">
        <v>1</v>
      </c>
      <c r="J229" s="5">
        <v>1</v>
      </c>
      <c r="N229" s="6" t="s">
        <v>679</v>
      </c>
      <c r="O229" s="100" t="s">
        <v>680</v>
      </c>
    </row>
    <row r="230" spans="1:15" x14ac:dyDescent="0.2">
      <c r="A230" s="4">
        <v>1</v>
      </c>
      <c r="B230" s="5">
        <v>1</v>
      </c>
      <c r="C230" s="5">
        <v>1</v>
      </c>
      <c r="D230" s="5">
        <v>1</v>
      </c>
      <c r="E230" s="5">
        <v>1</v>
      </c>
      <c r="F230" s="5">
        <v>1</v>
      </c>
      <c r="G230" s="5">
        <v>1</v>
      </c>
      <c r="H230" s="5">
        <v>1</v>
      </c>
      <c r="I230" s="5">
        <v>1</v>
      </c>
      <c r="J230" s="5">
        <v>1</v>
      </c>
      <c r="N230" s="6" t="s">
        <v>681</v>
      </c>
      <c r="O230" s="100" t="s">
        <v>682</v>
      </c>
    </row>
    <row r="231" spans="1:15" x14ac:dyDescent="0.2">
      <c r="A231" s="4">
        <v>1</v>
      </c>
      <c r="B231" s="5">
        <v>1</v>
      </c>
      <c r="C231" s="5">
        <v>1</v>
      </c>
      <c r="D231" s="5">
        <v>1</v>
      </c>
      <c r="E231" s="5">
        <v>1</v>
      </c>
      <c r="F231" s="5">
        <v>1</v>
      </c>
      <c r="G231" s="5">
        <v>1</v>
      </c>
      <c r="H231" s="5">
        <v>1</v>
      </c>
      <c r="I231" s="5">
        <v>1</v>
      </c>
      <c r="J231" s="5">
        <v>1</v>
      </c>
      <c r="N231" s="6" t="s">
        <v>683</v>
      </c>
      <c r="O231" s="100" t="s">
        <v>684</v>
      </c>
    </row>
    <row r="232" spans="1:15" x14ac:dyDescent="0.2">
      <c r="A232" s="4">
        <v>1</v>
      </c>
      <c r="B232" s="5">
        <v>1</v>
      </c>
      <c r="C232" s="5">
        <v>1</v>
      </c>
      <c r="D232" s="5">
        <v>1</v>
      </c>
      <c r="E232" s="5">
        <v>1</v>
      </c>
      <c r="F232" s="5">
        <v>1</v>
      </c>
      <c r="G232" s="5">
        <v>1</v>
      </c>
      <c r="H232" s="5">
        <v>1</v>
      </c>
      <c r="I232" s="5">
        <v>1</v>
      </c>
      <c r="J232" s="5">
        <v>1</v>
      </c>
      <c r="N232" s="6" t="s">
        <v>685</v>
      </c>
      <c r="O232" s="100" t="s">
        <v>686</v>
      </c>
    </row>
    <row r="233" spans="1:15" x14ac:dyDescent="0.2">
      <c r="A233" s="4">
        <v>1</v>
      </c>
      <c r="B233" s="5">
        <v>1</v>
      </c>
      <c r="C233" s="5">
        <v>1</v>
      </c>
      <c r="D233" s="5">
        <v>1</v>
      </c>
      <c r="E233" s="5">
        <v>1</v>
      </c>
      <c r="F233" s="5">
        <v>1</v>
      </c>
      <c r="G233" s="5">
        <v>1</v>
      </c>
      <c r="H233" s="5">
        <v>1</v>
      </c>
      <c r="I233" s="5">
        <v>1</v>
      </c>
      <c r="J233" s="5">
        <v>1</v>
      </c>
      <c r="N233" s="6" t="s">
        <v>687</v>
      </c>
      <c r="O233" s="100" t="s">
        <v>688</v>
      </c>
    </row>
    <row r="234" spans="1:15" x14ac:dyDescent="0.2">
      <c r="A234" s="4">
        <v>1</v>
      </c>
      <c r="B234" s="5">
        <v>1</v>
      </c>
      <c r="C234" s="5">
        <v>1</v>
      </c>
      <c r="D234" s="5">
        <v>1</v>
      </c>
      <c r="E234" s="5">
        <v>1</v>
      </c>
      <c r="F234" s="5">
        <v>1</v>
      </c>
      <c r="G234" s="5">
        <v>1</v>
      </c>
      <c r="H234" s="5">
        <v>1</v>
      </c>
      <c r="I234" s="5">
        <v>1</v>
      </c>
      <c r="J234" s="5">
        <v>1</v>
      </c>
      <c r="N234" s="6" t="s">
        <v>689</v>
      </c>
      <c r="O234" s="100" t="s">
        <v>690</v>
      </c>
    </row>
    <row r="235" spans="1:15" x14ac:dyDescent="0.2">
      <c r="A235" s="4">
        <v>1</v>
      </c>
      <c r="B235" s="5">
        <v>1</v>
      </c>
      <c r="C235" s="5">
        <v>1</v>
      </c>
      <c r="D235" s="5">
        <v>1</v>
      </c>
      <c r="E235" s="5">
        <v>1</v>
      </c>
      <c r="F235" s="5">
        <v>1</v>
      </c>
      <c r="G235" s="5">
        <v>1</v>
      </c>
      <c r="H235" s="5">
        <v>1</v>
      </c>
      <c r="I235" s="5">
        <v>1</v>
      </c>
      <c r="J235" s="5">
        <v>1</v>
      </c>
      <c r="N235" s="6" t="s">
        <v>691</v>
      </c>
      <c r="O235" s="100" t="s">
        <v>692</v>
      </c>
    </row>
    <row r="236" spans="1:15" x14ac:dyDescent="0.2">
      <c r="A236" s="4">
        <v>1</v>
      </c>
      <c r="B236" s="5">
        <v>1</v>
      </c>
      <c r="C236" s="5">
        <v>1</v>
      </c>
      <c r="D236" s="5">
        <v>1</v>
      </c>
      <c r="E236" s="5">
        <v>1</v>
      </c>
      <c r="F236" s="5">
        <v>1</v>
      </c>
      <c r="G236" s="5">
        <v>1</v>
      </c>
      <c r="H236" s="5">
        <v>1</v>
      </c>
      <c r="I236" s="5">
        <v>1</v>
      </c>
      <c r="J236" s="5">
        <v>1</v>
      </c>
      <c r="N236" s="6" t="s">
        <v>693</v>
      </c>
      <c r="O236" s="100" t="s">
        <v>694</v>
      </c>
    </row>
    <row r="237" spans="1:15" x14ac:dyDescent="0.2">
      <c r="A237" s="4">
        <v>1</v>
      </c>
      <c r="B237" s="5">
        <v>1</v>
      </c>
      <c r="C237" s="5">
        <v>1</v>
      </c>
      <c r="D237" s="5">
        <v>1</v>
      </c>
      <c r="E237" s="5">
        <v>1</v>
      </c>
      <c r="F237" s="5">
        <v>1</v>
      </c>
      <c r="G237" s="5">
        <v>1</v>
      </c>
      <c r="H237" s="5">
        <v>1</v>
      </c>
      <c r="I237" s="5">
        <v>1</v>
      </c>
      <c r="J237" s="5">
        <v>1</v>
      </c>
      <c r="N237" s="6" t="s">
        <v>695</v>
      </c>
      <c r="O237" s="100" t="s">
        <v>696</v>
      </c>
    </row>
    <row r="238" spans="1:15" x14ac:dyDescent="0.2">
      <c r="A238" s="4">
        <v>1</v>
      </c>
      <c r="B238" s="5">
        <v>1</v>
      </c>
      <c r="C238" s="5">
        <v>1</v>
      </c>
      <c r="D238" s="5">
        <v>1</v>
      </c>
      <c r="E238" s="5">
        <v>1</v>
      </c>
      <c r="F238" s="5">
        <v>1</v>
      </c>
      <c r="G238" s="5">
        <v>1</v>
      </c>
      <c r="H238" s="5">
        <v>1</v>
      </c>
      <c r="I238" s="5">
        <v>1</v>
      </c>
      <c r="J238" s="5">
        <v>1</v>
      </c>
      <c r="N238" s="6" t="s">
        <v>697</v>
      </c>
      <c r="O238" s="100" t="s">
        <v>698</v>
      </c>
    </row>
    <row r="239" spans="1:15" x14ac:dyDescent="0.2">
      <c r="A239" s="4">
        <v>1</v>
      </c>
      <c r="B239" s="5">
        <v>1</v>
      </c>
      <c r="C239" s="5">
        <v>1</v>
      </c>
      <c r="D239" s="5">
        <v>1</v>
      </c>
      <c r="E239" s="5">
        <v>1</v>
      </c>
      <c r="F239" s="5">
        <v>1</v>
      </c>
      <c r="G239" s="5">
        <v>1</v>
      </c>
      <c r="H239" s="5">
        <v>1</v>
      </c>
      <c r="I239" s="5">
        <v>1</v>
      </c>
      <c r="J239" s="5">
        <v>1</v>
      </c>
      <c r="N239" s="6" t="s">
        <v>699</v>
      </c>
      <c r="O239" s="100" t="s">
        <v>700</v>
      </c>
    </row>
    <row r="240" spans="1:15" x14ac:dyDescent="0.2">
      <c r="A240" s="4">
        <v>1</v>
      </c>
      <c r="B240" s="5">
        <v>1</v>
      </c>
      <c r="C240" s="5">
        <v>1</v>
      </c>
      <c r="D240" s="5">
        <v>1</v>
      </c>
      <c r="E240" s="5">
        <v>1</v>
      </c>
      <c r="F240" s="5">
        <v>1</v>
      </c>
      <c r="G240" s="5">
        <v>1</v>
      </c>
      <c r="H240" s="5">
        <v>1</v>
      </c>
      <c r="I240" s="5">
        <v>1</v>
      </c>
      <c r="J240" s="5">
        <v>1</v>
      </c>
      <c r="N240" s="6" t="s">
        <v>701</v>
      </c>
      <c r="O240" s="100" t="s">
        <v>702</v>
      </c>
    </row>
    <row r="241" spans="1:15" x14ac:dyDescent="0.2">
      <c r="A241" s="4">
        <v>1</v>
      </c>
      <c r="B241" s="5">
        <v>1</v>
      </c>
      <c r="C241" s="5">
        <v>1</v>
      </c>
      <c r="D241" s="5">
        <v>1</v>
      </c>
      <c r="E241" s="5">
        <v>1</v>
      </c>
      <c r="F241" s="5">
        <v>1</v>
      </c>
      <c r="G241" s="5">
        <v>1</v>
      </c>
      <c r="H241" s="5">
        <v>1</v>
      </c>
      <c r="I241" s="5">
        <v>1</v>
      </c>
      <c r="J241" s="5">
        <v>1</v>
      </c>
      <c r="N241" s="6" t="s">
        <v>703</v>
      </c>
      <c r="O241" s="100" t="s">
        <v>704</v>
      </c>
    </row>
    <row r="242" spans="1:15" x14ac:dyDescent="0.2">
      <c r="A242" s="4">
        <v>1</v>
      </c>
      <c r="B242" s="5">
        <v>1</v>
      </c>
      <c r="C242" s="5">
        <v>1</v>
      </c>
      <c r="D242" s="5">
        <v>1</v>
      </c>
      <c r="E242" s="5">
        <v>1</v>
      </c>
      <c r="F242" s="5">
        <v>1</v>
      </c>
      <c r="G242" s="5">
        <v>1</v>
      </c>
      <c r="H242" s="5">
        <v>1</v>
      </c>
      <c r="I242" s="5">
        <v>1</v>
      </c>
      <c r="J242" s="5">
        <v>1</v>
      </c>
      <c r="N242" s="6" t="s">
        <v>705</v>
      </c>
      <c r="O242" s="100" t="s">
        <v>706</v>
      </c>
    </row>
    <row r="243" spans="1:15" x14ac:dyDescent="0.2">
      <c r="A243" s="4">
        <v>1</v>
      </c>
      <c r="B243" s="5">
        <v>1</v>
      </c>
      <c r="C243" s="5">
        <v>1</v>
      </c>
      <c r="D243" s="5">
        <v>1</v>
      </c>
      <c r="E243" s="5">
        <v>1</v>
      </c>
      <c r="F243" s="5">
        <v>1</v>
      </c>
      <c r="G243" s="5">
        <v>1</v>
      </c>
      <c r="H243" s="5">
        <v>1</v>
      </c>
      <c r="I243" s="5">
        <v>1</v>
      </c>
      <c r="J243" s="5">
        <v>1</v>
      </c>
      <c r="N243" s="6" t="s">
        <v>707</v>
      </c>
      <c r="O243" s="100" t="s">
        <v>708</v>
      </c>
    </row>
    <row r="244" spans="1:15" x14ac:dyDescent="0.2">
      <c r="A244" s="4">
        <v>1</v>
      </c>
      <c r="B244" s="5">
        <v>1</v>
      </c>
      <c r="C244" s="5">
        <v>1</v>
      </c>
      <c r="D244" s="5">
        <v>1</v>
      </c>
      <c r="E244" s="5">
        <v>1</v>
      </c>
      <c r="F244" s="5">
        <v>1</v>
      </c>
      <c r="G244" s="5">
        <v>1</v>
      </c>
      <c r="H244" s="5">
        <v>1</v>
      </c>
      <c r="I244" s="5">
        <v>1</v>
      </c>
      <c r="J244" s="5">
        <v>1</v>
      </c>
      <c r="N244" s="6" t="s">
        <v>709</v>
      </c>
      <c r="O244" s="100" t="s">
        <v>710</v>
      </c>
    </row>
    <row r="245" spans="1:15" x14ac:dyDescent="0.2">
      <c r="A245" s="4">
        <v>1</v>
      </c>
      <c r="B245" s="5">
        <v>1</v>
      </c>
      <c r="C245" s="5">
        <v>1</v>
      </c>
      <c r="D245" s="5">
        <v>1</v>
      </c>
      <c r="E245" s="5">
        <v>1</v>
      </c>
      <c r="F245" s="5">
        <v>1</v>
      </c>
      <c r="G245" s="5">
        <v>1</v>
      </c>
      <c r="H245" s="5">
        <v>1</v>
      </c>
      <c r="I245" s="5">
        <v>1</v>
      </c>
      <c r="J245" s="5">
        <v>1</v>
      </c>
      <c r="N245" s="6" t="s">
        <v>711</v>
      </c>
      <c r="O245" s="100" t="s">
        <v>712</v>
      </c>
    </row>
    <row r="246" spans="1:15" x14ac:dyDescent="0.2">
      <c r="A246" s="4">
        <v>1</v>
      </c>
      <c r="B246" s="5">
        <v>1</v>
      </c>
      <c r="C246" s="5">
        <v>1</v>
      </c>
      <c r="D246" s="5">
        <v>1</v>
      </c>
      <c r="E246" s="5">
        <v>1</v>
      </c>
      <c r="F246" s="5">
        <v>1</v>
      </c>
      <c r="G246" s="5">
        <v>1</v>
      </c>
      <c r="H246" s="5">
        <v>1</v>
      </c>
      <c r="I246" s="5">
        <v>1</v>
      </c>
      <c r="J246" s="5">
        <v>1</v>
      </c>
      <c r="N246" s="6" t="s">
        <v>713</v>
      </c>
      <c r="O246" s="100" t="s">
        <v>714</v>
      </c>
    </row>
    <row r="247" spans="1:15" x14ac:dyDescent="0.2">
      <c r="A247" s="4">
        <v>1</v>
      </c>
      <c r="B247" s="5">
        <v>1</v>
      </c>
      <c r="C247" s="5">
        <v>1</v>
      </c>
      <c r="D247" s="5">
        <v>1</v>
      </c>
      <c r="E247" s="5">
        <v>1</v>
      </c>
      <c r="F247" s="5">
        <v>1</v>
      </c>
      <c r="G247" s="5">
        <v>1</v>
      </c>
      <c r="H247" s="5">
        <v>1</v>
      </c>
      <c r="I247" s="5">
        <v>1</v>
      </c>
      <c r="J247" s="5">
        <v>1</v>
      </c>
      <c r="N247" s="6" t="s">
        <v>715</v>
      </c>
      <c r="O247" s="100" t="s">
        <v>716</v>
      </c>
    </row>
    <row r="248" spans="1:15" x14ac:dyDescent="0.2">
      <c r="A248" s="4">
        <v>1</v>
      </c>
      <c r="B248" s="5">
        <v>1</v>
      </c>
      <c r="C248" s="5">
        <v>1</v>
      </c>
      <c r="D248" s="5">
        <v>1</v>
      </c>
      <c r="E248" s="5">
        <v>1</v>
      </c>
      <c r="F248" s="5">
        <v>1</v>
      </c>
      <c r="G248" s="5">
        <v>1</v>
      </c>
      <c r="H248" s="5">
        <v>1</v>
      </c>
      <c r="I248" s="5">
        <v>1</v>
      </c>
      <c r="J248" s="5">
        <v>1</v>
      </c>
      <c r="N248" s="6" t="s">
        <v>717</v>
      </c>
      <c r="O248" s="100" t="s">
        <v>718</v>
      </c>
    </row>
    <row r="249" spans="1:15" x14ac:dyDescent="0.2">
      <c r="A249" s="4">
        <v>1</v>
      </c>
      <c r="B249" s="5">
        <v>1</v>
      </c>
      <c r="C249" s="5">
        <v>1</v>
      </c>
      <c r="D249" s="5">
        <v>1</v>
      </c>
      <c r="E249" s="5">
        <v>1</v>
      </c>
      <c r="F249" s="5">
        <v>1</v>
      </c>
      <c r="G249" s="5">
        <v>1</v>
      </c>
      <c r="H249" s="5">
        <v>1</v>
      </c>
      <c r="I249" s="5">
        <v>1</v>
      </c>
      <c r="J249" s="5">
        <v>1</v>
      </c>
      <c r="N249" s="6" t="s">
        <v>719</v>
      </c>
      <c r="O249" s="100" t="s">
        <v>720</v>
      </c>
    </row>
    <row r="250" spans="1:15" x14ac:dyDescent="0.2">
      <c r="A250" s="4">
        <v>1</v>
      </c>
      <c r="B250" s="5">
        <v>1</v>
      </c>
      <c r="C250" s="5">
        <v>1</v>
      </c>
      <c r="D250" s="5">
        <v>1</v>
      </c>
      <c r="E250" s="5">
        <v>1</v>
      </c>
      <c r="F250" s="5">
        <v>1</v>
      </c>
      <c r="G250" s="5">
        <v>1</v>
      </c>
      <c r="H250" s="5">
        <v>1</v>
      </c>
      <c r="I250" s="5">
        <v>1</v>
      </c>
      <c r="J250" s="5">
        <v>1</v>
      </c>
      <c r="N250" s="6" t="s">
        <v>721</v>
      </c>
      <c r="O250" s="100" t="s">
        <v>722</v>
      </c>
    </row>
    <row r="251" spans="1:15" x14ac:dyDescent="0.2">
      <c r="A251" s="4">
        <v>1</v>
      </c>
      <c r="B251" s="5">
        <v>1</v>
      </c>
      <c r="C251" s="5">
        <v>1</v>
      </c>
      <c r="D251" s="5">
        <v>1</v>
      </c>
      <c r="E251" s="5">
        <v>1</v>
      </c>
      <c r="F251" s="5">
        <v>1</v>
      </c>
      <c r="G251" s="5">
        <v>1</v>
      </c>
      <c r="H251" s="5">
        <v>1</v>
      </c>
      <c r="I251" s="5">
        <v>1</v>
      </c>
      <c r="J251" s="5">
        <v>1</v>
      </c>
      <c r="N251" s="6" t="s">
        <v>723</v>
      </c>
      <c r="O251" s="100" t="s">
        <v>724</v>
      </c>
    </row>
    <row r="252" spans="1:15" x14ac:dyDescent="0.2">
      <c r="A252" s="4">
        <v>1</v>
      </c>
      <c r="B252" s="5">
        <v>1</v>
      </c>
      <c r="C252" s="5">
        <v>1</v>
      </c>
      <c r="D252" s="5">
        <v>1</v>
      </c>
      <c r="E252" s="5">
        <v>1</v>
      </c>
      <c r="F252" s="5">
        <v>1</v>
      </c>
      <c r="G252" s="5">
        <v>1</v>
      </c>
      <c r="H252" s="5">
        <v>1</v>
      </c>
      <c r="I252" s="5">
        <v>1</v>
      </c>
      <c r="J252" s="5">
        <v>1</v>
      </c>
      <c r="N252" s="6" t="s">
        <v>725</v>
      </c>
      <c r="O252" s="100" t="s">
        <v>686</v>
      </c>
    </row>
    <row r="253" spans="1:15" x14ac:dyDescent="0.2">
      <c r="A253" s="4">
        <v>1</v>
      </c>
      <c r="B253" s="5">
        <v>1</v>
      </c>
      <c r="C253" s="5">
        <v>1</v>
      </c>
      <c r="D253" s="5">
        <v>1</v>
      </c>
      <c r="E253" s="5">
        <v>1</v>
      </c>
      <c r="F253" s="5">
        <v>1</v>
      </c>
      <c r="G253" s="5">
        <v>1</v>
      </c>
      <c r="H253" s="5">
        <v>1</v>
      </c>
      <c r="I253" s="5">
        <v>1</v>
      </c>
      <c r="J253" s="5">
        <v>1</v>
      </c>
      <c r="N253" s="6" t="s">
        <v>726</v>
      </c>
      <c r="O253" s="100" t="s">
        <v>688</v>
      </c>
    </row>
    <row r="254" spans="1:15" x14ac:dyDescent="0.2">
      <c r="A254" s="4">
        <v>1</v>
      </c>
      <c r="B254" s="5">
        <v>1</v>
      </c>
      <c r="C254" s="5">
        <v>1</v>
      </c>
      <c r="D254" s="5">
        <v>1</v>
      </c>
      <c r="E254" s="5">
        <v>1</v>
      </c>
      <c r="F254" s="5">
        <v>1</v>
      </c>
      <c r="G254" s="5">
        <v>1</v>
      </c>
      <c r="H254" s="5">
        <v>1</v>
      </c>
      <c r="I254" s="5">
        <v>1</v>
      </c>
      <c r="J254" s="5">
        <v>1</v>
      </c>
      <c r="N254" s="6" t="s">
        <v>727</v>
      </c>
      <c r="O254" s="100" t="s">
        <v>690</v>
      </c>
    </row>
    <row r="255" spans="1:15" x14ac:dyDescent="0.2">
      <c r="A255" s="4">
        <v>1</v>
      </c>
      <c r="B255" s="5">
        <v>1</v>
      </c>
      <c r="C255" s="5">
        <v>1</v>
      </c>
      <c r="D255" s="5">
        <v>1</v>
      </c>
      <c r="E255" s="5">
        <v>1</v>
      </c>
      <c r="F255" s="5">
        <v>1</v>
      </c>
      <c r="G255" s="5">
        <v>1</v>
      </c>
      <c r="H255" s="5">
        <v>1</v>
      </c>
      <c r="I255" s="5">
        <v>1</v>
      </c>
      <c r="J255" s="5">
        <v>1</v>
      </c>
      <c r="N255" s="6" t="s">
        <v>728</v>
      </c>
      <c r="O255" s="100" t="s">
        <v>692</v>
      </c>
    </row>
    <row r="256" spans="1:15" x14ac:dyDescent="0.2">
      <c r="A256" s="4">
        <v>1</v>
      </c>
      <c r="B256" s="5">
        <v>1</v>
      </c>
      <c r="C256" s="5">
        <v>1</v>
      </c>
      <c r="D256" s="5">
        <v>1</v>
      </c>
      <c r="E256" s="5">
        <v>1</v>
      </c>
      <c r="F256" s="5">
        <v>1</v>
      </c>
      <c r="G256" s="5">
        <v>1</v>
      </c>
      <c r="H256" s="5">
        <v>1</v>
      </c>
      <c r="I256" s="5">
        <v>1</v>
      </c>
      <c r="J256" s="5">
        <v>1</v>
      </c>
      <c r="N256" s="6" t="s">
        <v>729</v>
      </c>
      <c r="O256" s="100" t="s">
        <v>694</v>
      </c>
    </row>
    <row r="257" spans="1:15" x14ac:dyDescent="0.2">
      <c r="A257" s="4">
        <v>1</v>
      </c>
      <c r="B257" s="5">
        <v>1</v>
      </c>
      <c r="C257" s="5">
        <v>1</v>
      </c>
      <c r="D257" s="5">
        <v>1</v>
      </c>
      <c r="E257" s="5">
        <v>1</v>
      </c>
      <c r="F257" s="5">
        <v>1</v>
      </c>
      <c r="G257" s="5">
        <v>1</v>
      </c>
      <c r="H257" s="5">
        <v>1</v>
      </c>
      <c r="I257" s="5">
        <v>1</v>
      </c>
      <c r="J257" s="5">
        <v>1</v>
      </c>
      <c r="N257" s="6" t="s">
        <v>730</v>
      </c>
      <c r="O257" s="100" t="s">
        <v>696</v>
      </c>
    </row>
    <row r="258" spans="1:15" x14ac:dyDescent="0.2">
      <c r="A258" s="4">
        <v>1</v>
      </c>
      <c r="B258" s="5">
        <v>1</v>
      </c>
      <c r="C258" s="5">
        <v>1</v>
      </c>
      <c r="D258" s="5">
        <v>1</v>
      </c>
      <c r="E258" s="5">
        <v>1</v>
      </c>
      <c r="F258" s="5">
        <v>1</v>
      </c>
      <c r="G258" s="5">
        <v>1</v>
      </c>
      <c r="H258" s="5">
        <v>1</v>
      </c>
      <c r="I258" s="5">
        <v>1</v>
      </c>
      <c r="J258" s="5">
        <v>1</v>
      </c>
      <c r="N258" s="6" t="s">
        <v>731</v>
      </c>
      <c r="O258" s="100" t="s">
        <v>698</v>
      </c>
    </row>
    <row r="259" spans="1:15" x14ac:dyDescent="0.2">
      <c r="A259" s="4">
        <v>1</v>
      </c>
      <c r="B259" s="5">
        <v>1</v>
      </c>
      <c r="C259" s="5">
        <v>1</v>
      </c>
      <c r="D259" s="5">
        <v>1</v>
      </c>
      <c r="E259" s="5">
        <v>1</v>
      </c>
      <c r="F259" s="5">
        <v>1</v>
      </c>
      <c r="G259" s="5">
        <v>1</v>
      </c>
      <c r="H259" s="5">
        <v>1</v>
      </c>
      <c r="I259" s="5">
        <v>1</v>
      </c>
      <c r="J259" s="5">
        <v>1</v>
      </c>
      <c r="N259" s="6" t="s">
        <v>732</v>
      </c>
      <c r="O259" s="100" t="s">
        <v>700</v>
      </c>
    </row>
    <row r="260" spans="1:15" x14ac:dyDescent="0.2">
      <c r="A260" s="4">
        <v>1</v>
      </c>
      <c r="B260" s="5">
        <v>1</v>
      </c>
      <c r="C260" s="5">
        <v>1</v>
      </c>
      <c r="D260" s="5">
        <v>1</v>
      </c>
      <c r="E260" s="5">
        <v>1</v>
      </c>
      <c r="F260" s="5">
        <v>1</v>
      </c>
      <c r="G260" s="5">
        <v>1</v>
      </c>
      <c r="H260" s="5">
        <v>1</v>
      </c>
      <c r="I260" s="5">
        <v>1</v>
      </c>
      <c r="J260" s="5">
        <v>1</v>
      </c>
      <c r="N260" s="6" t="s">
        <v>733</v>
      </c>
      <c r="O260" s="100" t="s">
        <v>702</v>
      </c>
    </row>
    <row r="261" spans="1:15" x14ac:dyDescent="0.2">
      <c r="A261" s="4">
        <v>1</v>
      </c>
      <c r="B261" s="5">
        <v>1</v>
      </c>
      <c r="C261" s="5">
        <v>1</v>
      </c>
      <c r="D261" s="5">
        <v>1</v>
      </c>
      <c r="E261" s="5">
        <v>1</v>
      </c>
      <c r="F261" s="5">
        <v>1</v>
      </c>
      <c r="G261" s="5">
        <v>1</v>
      </c>
      <c r="H261" s="5">
        <v>1</v>
      </c>
      <c r="I261" s="5">
        <v>1</v>
      </c>
      <c r="J261" s="5">
        <v>1</v>
      </c>
      <c r="N261" s="6" t="s">
        <v>734</v>
      </c>
      <c r="O261" s="100" t="s">
        <v>704</v>
      </c>
    </row>
    <row r="262" spans="1:15" x14ac:dyDescent="0.2">
      <c r="A262" s="4">
        <v>1</v>
      </c>
      <c r="B262" s="5">
        <v>1</v>
      </c>
      <c r="C262" s="5">
        <v>1</v>
      </c>
      <c r="D262" s="5">
        <v>1</v>
      </c>
      <c r="E262" s="5">
        <v>1</v>
      </c>
      <c r="F262" s="5">
        <v>1</v>
      </c>
      <c r="G262" s="5">
        <v>1</v>
      </c>
      <c r="H262" s="5">
        <v>1</v>
      </c>
      <c r="I262" s="5">
        <v>1</v>
      </c>
      <c r="J262" s="5">
        <v>1</v>
      </c>
      <c r="N262" s="6" t="s">
        <v>735</v>
      </c>
      <c r="O262" s="100" t="s">
        <v>736</v>
      </c>
    </row>
    <row r="263" spans="1:15" x14ac:dyDescent="0.2">
      <c r="A263" s="4">
        <v>1</v>
      </c>
      <c r="B263" s="5">
        <v>1</v>
      </c>
      <c r="C263" s="5">
        <v>1</v>
      </c>
      <c r="D263" s="5">
        <v>1</v>
      </c>
      <c r="E263" s="5">
        <v>1</v>
      </c>
      <c r="F263" s="5">
        <v>1</v>
      </c>
      <c r="G263" s="5">
        <v>1</v>
      </c>
      <c r="H263" s="5">
        <v>1</v>
      </c>
      <c r="I263" s="5">
        <v>1</v>
      </c>
      <c r="J263" s="5">
        <v>1</v>
      </c>
      <c r="N263" s="6" t="s">
        <v>737</v>
      </c>
      <c r="O263" s="100" t="s">
        <v>738</v>
      </c>
    </row>
    <row r="264" spans="1:15" x14ac:dyDescent="0.2">
      <c r="A264" s="4">
        <v>1</v>
      </c>
      <c r="B264" s="5">
        <v>1</v>
      </c>
      <c r="C264" s="5">
        <v>1</v>
      </c>
      <c r="D264" s="5">
        <v>1</v>
      </c>
      <c r="E264" s="5">
        <v>1</v>
      </c>
      <c r="F264" s="5">
        <v>1</v>
      </c>
      <c r="G264" s="5">
        <v>1</v>
      </c>
      <c r="H264" s="5">
        <v>1</v>
      </c>
      <c r="I264" s="5">
        <v>1</v>
      </c>
      <c r="J264" s="5">
        <v>1</v>
      </c>
      <c r="N264" s="6" t="s">
        <v>739</v>
      </c>
      <c r="O264" s="100" t="s">
        <v>740</v>
      </c>
    </row>
    <row r="265" spans="1:15" x14ac:dyDescent="0.2">
      <c r="A265" s="4">
        <v>1</v>
      </c>
      <c r="B265" s="5">
        <v>1</v>
      </c>
      <c r="C265" s="5">
        <v>1</v>
      </c>
      <c r="D265" s="5">
        <v>1</v>
      </c>
      <c r="E265" s="5">
        <v>1</v>
      </c>
      <c r="F265" s="5">
        <v>1</v>
      </c>
      <c r="G265" s="5">
        <v>1</v>
      </c>
      <c r="H265" s="5">
        <v>1</v>
      </c>
      <c r="I265" s="5">
        <v>1</v>
      </c>
      <c r="J265" s="5">
        <v>1</v>
      </c>
      <c r="N265" s="6" t="s">
        <v>741</v>
      </c>
      <c r="O265" s="100" t="s">
        <v>742</v>
      </c>
    </row>
    <row r="266" spans="1:15" x14ac:dyDescent="0.2">
      <c r="A266" s="4">
        <v>1</v>
      </c>
      <c r="B266" s="5">
        <v>1</v>
      </c>
      <c r="C266" s="5">
        <v>1</v>
      </c>
      <c r="D266" s="5">
        <v>1</v>
      </c>
      <c r="E266" s="5">
        <v>1</v>
      </c>
      <c r="F266" s="5">
        <v>1</v>
      </c>
      <c r="G266" s="5">
        <v>1</v>
      </c>
      <c r="H266" s="5">
        <v>1</v>
      </c>
      <c r="I266" s="5">
        <v>1</v>
      </c>
      <c r="J266" s="5">
        <v>1</v>
      </c>
      <c r="N266" s="6" t="s">
        <v>743</v>
      </c>
      <c r="O266" s="100" t="s">
        <v>744</v>
      </c>
    </row>
    <row r="267" spans="1:15" x14ac:dyDescent="0.2">
      <c r="A267" s="4">
        <v>1</v>
      </c>
      <c r="B267" s="5">
        <v>1</v>
      </c>
      <c r="C267" s="5">
        <v>1</v>
      </c>
      <c r="D267" s="5">
        <v>1</v>
      </c>
      <c r="E267" s="5">
        <v>1</v>
      </c>
      <c r="F267" s="5">
        <v>1</v>
      </c>
      <c r="G267" s="5">
        <v>1</v>
      </c>
      <c r="H267" s="5">
        <v>1</v>
      </c>
      <c r="I267" s="5">
        <v>1</v>
      </c>
      <c r="J267" s="5">
        <v>1</v>
      </c>
      <c r="N267" s="6" t="s">
        <v>745</v>
      </c>
      <c r="O267" s="100" t="s">
        <v>716</v>
      </c>
    </row>
    <row r="268" spans="1:15" x14ac:dyDescent="0.2">
      <c r="A268" s="4">
        <v>1</v>
      </c>
      <c r="B268" s="5">
        <v>1</v>
      </c>
      <c r="C268" s="5">
        <v>1</v>
      </c>
      <c r="D268" s="5">
        <v>1</v>
      </c>
      <c r="E268" s="5">
        <v>1</v>
      </c>
      <c r="F268" s="5">
        <v>1</v>
      </c>
      <c r="G268" s="5">
        <v>1</v>
      </c>
      <c r="H268" s="5">
        <v>1</v>
      </c>
      <c r="I268" s="5">
        <v>1</v>
      </c>
      <c r="J268" s="5">
        <v>1</v>
      </c>
      <c r="N268" s="6" t="s">
        <v>746</v>
      </c>
      <c r="O268" s="100" t="s">
        <v>718</v>
      </c>
    </row>
    <row r="269" spans="1:15" x14ac:dyDescent="0.2">
      <c r="A269" s="4">
        <v>1</v>
      </c>
      <c r="B269" s="5">
        <v>1</v>
      </c>
      <c r="C269" s="5">
        <v>1</v>
      </c>
      <c r="D269" s="5">
        <v>1</v>
      </c>
      <c r="E269" s="5">
        <v>1</v>
      </c>
      <c r="F269" s="5">
        <v>1</v>
      </c>
      <c r="G269" s="5">
        <v>1</v>
      </c>
      <c r="H269" s="5">
        <v>1</v>
      </c>
      <c r="I269" s="5">
        <v>1</v>
      </c>
      <c r="J269" s="5">
        <v>1</v>
      </c>
      <c r="N269" s="6" t="s">
        <v>747</v>
      </c>
      <c r="O269" s="100" t="s">
        <v>720</v>
      </c>
    </row>
    <row r="270" spans="1:15" x14ac:dyDescent="0.2">
      <c r="A270" s="4">
        <v>1</v>
      </c>
      <c r="B270" s="5">
        <v>1</v>
      </c>
      <c r="C270" s="5">
        <v>1</v>
      </c>
      <c r="D270" s="5">
        <v>1</v>
      </c>
      <c r="E270" s="5">
        <v>1</v>
      </c>
      <c r="F270" s="5">
        <v>1</v>
      </c>
      <c r="G270" s="5">
        <v>1</v>
      </c>
      <c r="H270" s="5">
        <v>1</v>
      </c>
      <c r="I270" s="5">
        <v>1</v>
      </c>
      <c r="J270" s="5">
        <v>1</v>
      </c>
      <c r="N270" s="6" t="s">
        <v>748</v>
      </c>
      <c r="O270" s="100" t="s">
        <v>722</v>
      </c>
    </row>
    <row r="271" spans="1:15" x14ac:dyDescent="0.2">
      <c r="A271" s="4">
        <v>1</v>
      </c>
      <c r="B271" s="5">
        <v>1</v>
      </c>
      <c r="C271" s="5">
        <v>1</v>
      </c>
      <c r="D271" s="5">
        <v>1</v>
      </c>
      <c r="E271" s="5">
        <v>1</v>
      </c>
      <c r="F271" s="5">
        <v>1</v>
      </c>
      <c r="G271" s="5">
        <v>1</v>
      </c>
      <c r="H271" s="5">
        <v>1</v>
      </c>
      <c r="I271" s="5">
        <v>1</v>
      </c>
      <c r="J271" s="5">
        <v>1</v>
      </c>
      <c r="N271" s="6" t="s">
        <v>749</v>
      </c>
      <c r="O271" s="100" t="s">
        <v>724</v>
      </c>
    </row>
    <row r="272" spans="1:15" x14ac:dyDescent="0.2">
      <c r="A272" s="4">
        <v>1</v>
      </c>
      <c r="B272" s="5">
        <v>1</v>
      </c>
      <c r="C272" s="5">
        <v>1</v>
      </c>
      <c r="D272" s="5">
        <v>1</v>
      </c>
      <c r="E272" s="5">
        <v>1</v>
      </c>
      <c r="F272" s="5">
        <v>1</v>
      </c>
      <c r="G272" s="5">
        <v>1</v>
      </c>
      <c r="H272" s="5">
        <v>1</v>
      </c>
      <c r="I272" s="5">
        <v>1</v>
      </c>
      <c r="J272" s="5">
        <v>1</v>
      </c>
      <c r="N272" s="6" t="s">
        <v>750</v>
      </c>
      <c r="O272" s="100" t="s">
        <v>751</v>
      </c>
    </row>
    <row r="273" spans="1:15" x14ac:dyDescent="0.2">
      <c r="A273" s="4">
        <v>1</v>
      </c>
      <c r="B273" s="5">
        <v>1</v>
      </c>
      <c r="C273" s="5">
        <v>1</v>
      </c>
      <c r="D273" s="5">
        <v>1</v>
      </c>
      <c r="E273" s="5">
        <v>1</v>
      </c>
      <c r="F273" s="5">
        <v>1</v>
      </c>
      <c r="G273" s="5">
        <v>1</v>
      </c>
      <c r="H273" s="5">
        <v>1</v>
      </c>
      <c r="I273" s="5">
        <v>1</v>
      </c>
      <c r="J273" s="5">
        <v>1</v>
      </c>
      <c r="N273" s="6" t="s">
        <v>752</v>
      </c>
      <c r="O273" s="100" t="s">
        <v>753</v>
      </c>
    </row>
    <row r="274" spans="1:15" x14ac:dyDescent="0.2">
      <c r="A274" s="4">
        <v>1</v>
      </c>
      <c r="B274" s="5">
        <v>1</v>
      </c>
      <c r="C274" s="5">
        <v>1</v>
      </c>
      <c r="D274" s="5">
        <v>1</v>
      </c>
      <c r="E274" s="5">
        <v>1</v>
      </c>
      <c r="F274" s="5">
        <v>1</v>
      </c>
      <c r="G274" s="5">
        <v>1</v>
      </c>
      <c r="H274" s="5">
        <v>1</v>
      </c>
      <c r="I274" s="5">
        <v>1</v>
      </c>
      <c r="J274" s="5">
        <v>1</v>
      </c>
      <c r="N274" s="6" t="s">
        <v>754</v>
      </c>
      <c r="O274" s="100" t="s">
        <v>755</v>
      </c>
    </row>
    <row r="275" spans="1:15" x14ac:dyDescent="0.2">
      <c r="A275" s="4">
        <v>1</v>
      </c>
      <c r="B275" s="5">
        <v>1</v>
      </c>
      <c r="C275" s="5">
        <v>1</v>
      </c>
      <c r="D275" s="5">
        <v>1</v>
      </c>
      <c r="E275" s="5">
        <v>1</v>
      </c>
      <c r="F275" s="5">
        <v>1</v>
      </c>
      <c r="G275" s="5">
        <v>1</v>
      </c>
      <c r="H275" s="5">
        <v>1</v>
      </c>
      <c r="I275" s="5">
        <v>1</v>
      </c>
      <c r="J275" s="5">
        <v>1</v>
      </c>
      <c r="N275" s="6" t="s">
        <v>756</v>
      </c>
      <c r="O275" s="100" t="s">
        <v>757</v>
      </c>
    </row>
    <row r="276" spans="1:15" x14ac:dyDescent="0.2">
      <c r="A276" s="4">
        <v>1</v>
      </c>
      <c r="B276" s="5">
        <v>1</v>
      </c>
      <c r="C276" s="5">
        <v>1</v>
      </c>
      <c r="D276" s="5">
        <v>1</v>
      </c>
      <c r="E276" s="5">
        <v>1</v>
      </c>
      <c r="F276" s="5">
        <v>1</v>
      </c>
      <c r="G276" s="5">
        <v>1</v>
      </c>
      <c r="H276" s="5">
        <v>1</v>
      </c>
      <c r="I276" s="5">
        <v>1</v>
      </c>
      <c r="J276" s="5">
        <v>1</v>
      </c>
      <c r="N276" s="6" t="s">
        <v>758</v>
      </c>
      <c r="O276" s="100" t="s">
        <v>759</v>
      </c>
    </row>
    <row r="277" spans="1:15" x14ac:dyDescent="0.2">
      <c r="A277" s="4">
        <v>1</v>
      </c>
      <c r="B277" s="5">
        <v>1</v>
      </c>
      <c r="C277" s="5">
        <v>1</v>
      </c>
      <c r="D277" s="5">
        <v>1</v>
      </c>
      <c r="E277" s="5">
        <v>1</v>
      </c>
      <c r="F277" s="5">
        <v>1</v>
      </c>
      <c r="G277" s="5">
        <v>1</v>
      </c>
      <c r="H277" s="5">
        <v>1</v>
      </c>
      <c r="I277" s="5">
        <v>1</v>
      </c>
      <c r="J277" s="5">
        <v>1</v>
      </c>
      <c r="N277" s="6" t="s">
        <v>760</v>
      </c>
      <c r="O277" s="100" t="s">
        <v>761</v>
      </c>
    </row>
    <row r="278" spans="1:15" x14ac:dyDescent="0.2">
      <c r="A278" s="4">
        <v>1</v>
      </c>
      <c r="B278" s="5">
        <v>1</v>
      </c>
      <c r="C278" s="5">
        <v>1</v>
      </c>
      <c r="D278" s="5">
        <v>1</v>
      </c>
      <c r="E278" s="5">
        <v>1</v>
      </c>
      <c r="F278" s="5">
        <v>1</v>
      </c>
      <c r="G278" s="5">
        <v>1</v>
      </c>
      <c r="H278" s="5">
        <v>1</v>
      </c>
      <c r="I278" s="5">
        <v>1</v>
      </c>
      <c r="J278" s="5">
        <v>1</v>
      </c>
      <c r="N278" s="6" t="s">
        <v>762</v>
      </c>
      <c r="O278" s="100" t="s">
        <v>763</v>
      </c>
    </row>
    <row r="279" spans="1:15" x14ac:dyDescent="0.2">
      <c r="A279" s="4">
        <v>1</v>
      </c>
      <c r="B279" s="5">
        <v>1</v>
      </c>
      <c r="C279" s="5">
        <v>1</v>
      </c>
      <c r="D279" s="5">
        <v>1</v>
      </c>
      <c r="E279" s="5">
        <v>1</v>
      </c>
      <c r="F279" s="5">
        <v>1</v>
      </c>
      <c r="G279" s="5">
        <v>1</v>
      </c>
      <c r="H279" s="5">
        <v>1</v>
      </c>
      <c r="I279" s="5">
        <v>1</v>
      </c>
      <c r="J279" s="5">
        <v>1</v>
      </c>
      <c r="N279" s="6" t="s">
        <v>764</v>
      </c>
      <c r="O279" s="100" t="s">
        <v>765</v>
      </c>
    </row>
    <row r="280" spans="1:15" x14ac:dyDescent="0.2">
      <c r="A280" s="4">
        <v>1</v>
      </c>
      <c r="B280" s="5">
        <v>1</v>
      </c>
      <c r="C280" s="5">
        <v>1</v>
      </c>
      <c r="D280" s="5">
        <v>1</v>
      </c>
      <c r="E280" s="5">
        <v>1</v>
      </c>
      <c r="F280" s="5">
        <v>1</v>
      </c>
      <c r="G280" s="5">
        <v>1</v>
      </c>
      <c r="H280" s="5">
        <v>1</v>
      </c>
      <c r="I280" s="5">
        <v>1</v>
      </c>
      <c r="J280" s="5">
        <v>1</v>
      </c>
      <c r="N280" s="6" t="s">
        <v>766</v>
      </c>
      <c r="O280" s="100" t="s">
        <v>767</v>
      </c>
    </row>
    <row r="281" spans="1:15" x14ac:dyDescent="0.2">
      <c r="A281" s="4">
        <v>1</v>
      </c>
      <c r="B281" s="5">
        <v>1</v>
      </c>
      <c r="C281" s="5">
        <v>1</v>
      </c>
      <c r="D281" s="5">
        <v>1</v>
      </c>
      <c r="E281" s="5">
        <v>1</v>
      </c>
      <c r="F281" s="5">
        <v>1</v>
      </c>
      <c r="G281" s="5">
        <v>1</v>
      </c>
      <c r="H281" s="5">
        <v>1</v>
      </c>
      <c r="I281" s="5">
        <v>1</v>
      </c>
      <c r="J281" s="5">
        <v>1</v>
      </c>
      <c r="N281" s="6" t="s">
        <v>768</v>
      </c>
      <c r="O281" s="100" t="s">
        <v>769</v>
      </c>
    </row>
    <row r="282" spans="1:15" x14ac:dyDescent="0.2">
      <c r="A282" s="4">
        <v>1</v>
      </c>
      <c r="B282" s="5">
        <v>1</v>
      </c>
      <c r="C282" s="5">
        <v>1</v>
      </c>
      <c r="D282" s="5">
        <v>1</v>
      </c>
      <c r="E282" s="5">
        <v>1</v>
      </c>
      <c r="F282" s="5">
        <v>1</v>
      </c>
      <c r="G282" s="5">
        <v>1</v>
      </c>
      <c r="H282" s="5">
        <v>1</v>
      </c>
      <c r="I282" s="5">
        <v>1</v>
      </c>
      <c r="J282" s="5">
        <v>1</v>
      </c>
      <c r="N282" s="6" t="s">
        <v>770</v>
      </c>
      <c r="O282" s="100" t="s">
        <v>771</v>
      </c>
    </row>
    <row r="283" spans="1:15" x14ac:dyDescent="0.2">
      <c r="A283" s="4">
        <v>1</v>
      </c>
      <c r="B283" s="5">
        <v>1</v>
      </c>
      <c r="C283" s="5">
        <v>1</v>
      </c>
      <c r="D283" s="5">
        <v>1</v>
      </c>
      <c r="E283" s="5">
        <v>1</v>
      </c>
      <c r="F283" s="5">
        <v>1</v>
      </c>
      <c r="G283" s="5">
        <v>1</v>
      </c>
      <c r="H283" s="5">
        <v>1</v>
      </c>
      <c r="I283" s="5">
        <v>1</v>
      </c>
      <c r="J283" s="5">
        <v>1</v>
      </c>
      <c r="N283" s="6" t="s">
        <v>772</v>
      </c>
      <c r="O283" s="100" t="s">
        <v>773</v>
      </c>
    </row>
    <row r="284" spans="1:15" x14ac:dyDescent="0.2">
      <c r="A284" s="4">
        <v>1</v>
      </c>
      <c r="B284" s="5">
        <v>1</v>
      </c>
      <c r="C284" s="5">
        <v>1</v>
      </c>
      <c r="D284" s="5">
        <v>1</v>
      </c>
      <c r="E284" s="5">
        <v>1</v>
      </c>
      <c r="F284" s="5">
        <v>1</v>
      </c>
      <c r="G284" s="5">
        <v>1</v>
      </c>
      <c r="H284" s="5">
        <v>1</v>
      </c>
      <c r="I284" s="5">
        <v>1</v>
      </c>
      <c r="J284" s="5">
        <v>1</v>
      </c>
      <c r="N284" s="6" t="s">
        <v>774</v>
      </c>
      <c r="O284" s="100" t="s">
        <v>775</v>
      </c>
    </row>
    <row r="285" spans="1:15" x14ac:dyDescent="0.2">
      <c r="A285" s="4">
        <v>1</v>
      </c>
      <c r="B285" s="5">
        <v>1</v>
      </c>
      <c r="C285" s="5">
        <v>1</v>
      </c>
      <c r="D285" s="5">
        <v>1</v>
      </c>
      <c r="E285" s="5">
        <v>1</v>
      </c>
      <c r="F285" s="5">
        <v>1</v>
      </c>
      <c r="G285" s="5">
        <v>1</v>
      </c>
      <c r="H285" s="5">
        <v>1</v>
      </c>
      <c r="I285" s="5">
        <v>1</v>
      </c>
      <c r="J285" s="5">
        <v>1</v>
      </c>
      <c r="N285" s="6" t="s">
        <v>776</v>
      </c>
      <c r="O285" s="100" t="s">
        <v>777</v>
      </c>
    </row>
    <row r="286" spans="1:15" x14ac:dyDescent="0.2">
      <c r="A286" s="4">
        <v>1</v>
      </c>
      <c r="B286" s="5">
        <v>1</v>
      </c>
      <c r="C286" s="5">
        <v>1</v>
      </c>
      <c r="D286" s="5">
        <v>1</v>
      </c>
      <c r="E286" s="5">
        <v>1</v>
      </c>
      <c r="F286" s="5">
        <v>1</v>
      </c>
      <c r="G286" s="5">
        <v>1</v>
      </c>
      <c r="H286" s="5">
        <v>1</v>
      </c>
      <c r="I286" s="5">
        <v>1</v>
      </c>
      <c r="J286" s="5">
        <v>1</v>
      </c>
      <c r="N286" s="6" t="s">
        <v>778</v>
      </c>
      <c r="O286" s="100" t="s">
        <v>779</v>
      </c>
    </row>
    <row r="287" spans="1:15" x14ac:dyDescent="0.2">
      <c r="A287" s="4">
        <v>1</v>
      </c>
      <c r="B287" s="5">
        <v>1</v>
      </c>
      <c r="C287" s="5">
        <v>1</v>
      </c>
      <c r="D287" s="5">
        <v>1</v>
      </c>
      <c r="E287" s="5">
        <v>1</v>
      </c>
      <c r="F287" s="5">
        <v>1</v>
      </c>
      <c r="G287" s="5">
        <v>1</v>
      </c>
      <c r="H287" s="5">
        <v>1</v>
      </c>
      <c r="I287" s="5">
        <v>1</v>
      </c>
      <c r="J287" s="5">
        <v>1</v>
      </c>
      <c r="N287" s="6" t="s">
        <v>780</v>
      </c>
      <c r="O287" s="100" t="s">
        <v>781</v>
      </c>
    </row>
    <row r="288" spans="1:15" x14ac:dyDescent="0.2">
      <c r="A288" s="4">
        <v>1</v>
      </c>
      <c r="B288" s="5">
        <v>1</v>
      </c>
      <c r="C288" s="5">
        <v>1</v>
      </c>
      <c r="D288" s="5">
        <v>1</v>
      </c>
      <c r="E288" s="5">
        <v>1</v>
      </c>
      <c r="F288" s="5">
        <v>1</v>
      </c>
      <c r="G288" s="5">
        <v>1</v>
      </c>
      <c r="H288" s="5">
        <v>1</v>
      </c>
      <c r="I288" s="5">
        <v>1</v>
      </c>
      <c r="J288" s="5">
        <v>1</v>
      </c>
      <c r="N288" s="6" t="s">
        <v>782</v>
      </c>
      <c r="O288" s="100" t="s">
        <v>783</v>
      </c>
    </row>
    <row r="289" spans="1:15" x14ac:dyDescent="0.2">
      <c r="A289" s="4">
        <v>1</v>
      </c>
      <c r="B289" s="5">
        <v>1</v>
      </c>
      <c r="C289" s="5">
        <v>1</v>
      </c>
      <c r="D289" s="5">
        <v>1</v>
      </c>
      <c r="E289" s="5">
        <v>1</v>
      </c>
      <c r="F289" s="5">
        <v>1</v>
      </c>
      <c r="G289" s="5">
        <v>1</v>
      </c>
      <c r="H289" s="5">
        <v>1</v>
      </c>
      <c r="I289" s="5">
        <v>1</v>
      </c>
      <c r="J289" s="5">
        <v>1</v>
      </c>
      <c r="N289" s="6" t="s">
        <v>784</v>
      </c>
      <c r="O289" s="100" t="s">
        <v>785</v>
      </c>
    </row>
    <row r="290" spans="1:15" x14ac:dyDescent="0.2">
      <c r="A290" s="4">
        <v>1</v>
      </c>
      <c r="B290" s="5">
        <v>1</v>
      </c>
      <c r="C290" s="5">
        <v>1</v>
      </c>
      <c r="D290" s="5">
        <v>1</v>
      </c>
      <c r="E290" s="5">
        <v>1</v>
      </c>
      <c r="F290" s="5">
        <v>1</v>
      </c>
      <c r="G290" s="5">
        <v>1</v>
      </c>
      <c r="H290" s="5">
        <v>1</v>
      </c>
      <c r="I290" s="5">
        <v>1</v>
      </c>
      <c r="J290" s="5">
        <v>1</v>
      </c>
      <c r="N290" s="6" t="s">
        <v>786</v>
      </c>
      <c r="O290" s="100" t="s">
        <v>787</v>
      </c>
    </row>
    <row r="291" spans="1:15" x14ac:dyDescent="0.2">
      <c r="A291" s="4">
        <v>1</v>
      </c>
      <c r="B291" s="5">
        <v>1</v>
      </c>
      <c r="C291" s="5">
        <v>1</v>
      </c>
      <c r="D291" s="5">
        <v>1</v>
      </c>
      <c r="E291" s="5">
        <v>1</v>
      </c>
      <c r="F291" s="5">
        <v>1</v>
      </c>
      <c r="G291" s="5">
        <v>1</v>
      </c>
      <c r="H291" s="5">
        <v>1</v>
      </c>
      <c r="I291" s="5">
        <v>1</v>
      </c>
      <c r="J291" s="5">
        <v>1</v>
      </c>
      <c r="N291" s="6" t="s">
        <v>788</v>
      </c>
      <c r="O291" s="100" t="s">
        <v>789</v>
      </c>
    </row>
    <row r="292" spans="1:15" x14ac:dyDescent="0.2">
      <c r="A292" s="4">
        <v>1</v>
      </c>
      <c r="B292" s="5">
        <v>1</v>
      </c>
      <c r="C292" s="5">
        <v>1</v>
      </c>
      <c r="D292" s="5">
        <v>1</v>
      </c>
      <c r="E292" s="5">
        <v>1</v>
      </c>
      <c r="F292" s="5">
        <v>1</v>
      </c>
      <c r="G292" s="5">
        <v>1</v>
      </c>
      <c r="H292" s="5">
        <v>1</v>
      </c>
      <c r="I292" s="5">
        <v>1</v>
      </c>
      <c r="J292" s="5">
        <v>1</v>
      </c>
      <c r="N292" s="6" t="s">
        <v>790</v>
      </c>
      <c r="O292" s="100" t="s">
        <v>751</v>
      </c>
    </row>
    <row r="293" spans="1:15" x14ac:dyDescent="0.2">
      <c r="A293" s="4">
        <v>1</v>
      </c>
      <c r="B293" s="5">
        <v>1</v>
      </c>
      <c r="C293" s="5">
        <v>1</v>
      </c>
      <c r="D293" s="5">
        <v>1</v>
      </c>
      <c r="E293" s="5">
        <v>1</v>
      </c>
      <c r="F293" s="5">
        <v>1</v>
      </c>
      <c r="G293" s="5">
        <v>1</v>
      </c>
      <c r="H293" s="5">
        <v>1</v>
      </c>
      <c r="I293" s="5">
        <v>1</v>
      </c>
      <c r="J293" s="5">
        <v>1</v>
      </c>
      <c r="N293" s="6" t="s">
        <v>791</v>
      </c>
      <c r="O293" s="100" t="s">
        <v>753</v>
      </c>
    </row>
    <row r="294" spans="1:15" x14ac:dyDescent="0.2">
      <c r="A294" s="4">
        <v>1</v>
      </c>
      <c r="B294" s="5">
        <v>1</v>
      </c>
      <c r="C294" s="5">
        <v>1</v>
      </c>
      <c r="D294" s="5">
        <v>1</v>
      </c>
      <c r="E294" s="5">
        <v>1</v>
      </c>
      <c r="F294" s="5">
        <v>1</v>
      </c>
      <c r="G294" s="5">
        <v>1</v>
      </c>
      <c r="H294" s="5">
        <v>1</v>
      </c>
      <c r="I294" s="5">
        <v>1</v>
      </c>
      <c r="J294" s="5">
        <v>1</v>
      </c>
      <c r="N294" s="6" t="s">
        <v>792</v>
      </c>
      <c r="O294" s="100" t="s">
        <v>755</v>
      </c>
    </row>
    <row r="295" spans="1:15" x14ac:dyDescent="0.2">
      <c r="A295" s="4">
        <v>1</v>
      </c>
      <c r="B295" s="5">
        <v>1</v>
      </c>
      <c r="C295" s="5">
        <v>1</v>
      </c>
      <c r="D295" s="5">
        <v>1</v>
      </c>
      <c r="E295" s="5">
        <v>1</v>
      </c>
      <c r="F295" s="5">
        <v>1</v>
      </c>
      <c r="G295" s="5">
        <v>1</v>
      </c>
      <c r="H295" s="5">
        <v>1</v>
      </c>
      <c r="I295" s="5">
        <v>1</v>
      </c>
      <c r="J295" s="5">
        <v>1</v>
      </c>
      <c r="N295" s="6" t="s">
        <v>793</v>
      </c>
      <c r="O295" s="100" t="s">
        <v>757</v>
      </c>
    </row>
    <row r="296" spans="1:15" x14ac:dyDescent="0.2">
      <c r="A296" s="4">
        <v>1</v>
      </c>
      <c r="B296" s="5">
        <v>1</v>
      </c>
      <c r="C296" s="5">
        <v>1</v>
      </c>
      <c r="D296" s="5">
        <v>1</v>
      </c>
      <c r="E296" s="5">
        <v>1</v>
      </c>
      <c r="F296" s="5">
        <v>1</v>
      </c>
      <c r="G296" s="5">
        <v>1</v>
      </c>
      <c r="H296" s="5">
        <v>1</v>
      </c>
      <c r="I296" s="5">
        <v>1</v>
      </c>
      <c r="J296" s="5">
        <v>1</v>
      </c>
      <c r="N296" s="6" t="s">
        <v>794</v>
      </c>
      <c r="O296" s="100" t="s">
        <v>759</v>
      </c>
    </row>
    <row r="297" spans="1:15" x14ac:dyDescent="0.2">
      <c r="A297" s="4">
        <v>1</v>
      </c>
      <c r="B297" s="5">
        <v>1</v>
      </c>
      <c r="C297" s="5">
        <v>1</v>
      </c>
      <c r="D297" s="5">
        <v>1</v>
      </c>
      <c r="E297" s="5">
        <v>1</v>
      </c>
      <c r="F297" s="5">
        <v>1</v>
      </c>
      <c r="G297" s="5">
        <v>1</v>
      </c>
      <c r="H297" s="5">
        <v>1</v>
      </c>
      <c r="I297" s="5">
        <v>1</v>
      </c>
      <c r="J297" s="5">
        <v>1</v>
      </c>
      <c r="N297" s="6" t="s">
        <v>795</v>
      </c>
      <c r="O297" s="100" t="s">
        <v>761</v>
      </c>
    </row>
    <row r="298" spans="1:15" x14ac:dyDescent="0.2">
      <c r="A298" s="4">
        <v>1</v>
      </c>
      <c r="B298" s="5">
        <v>1</v>
      </c>
      <c r="C298" s="5">
        <v>1</v>
      </c>
      <c r="D298" s="5">
        <v>1</v>
      </c>
      <c r="E298" s="5">
        <v>1</v>
      </c>
      <c r="F298" s="5">
        <v>1</v>
      </c>
      <c r="G298" s="5">
        <v>1</v>
      </c>
      <c r="H298" s="5">
        <v>1</v>
      </c>
      <c r="I298" s="5">
        <v>1</v>
      </c>
      <c r="J298" s="5">
        <v>1</v>
      </c>
      <c r="N298" s="6" t="s">
        <v>796</v>
      </c>
      <c r="O298" s="100" t="s">
        <v>763</v>
      </c>
    </row>
    <row r="299" spans="1:15" x14ac:dyDescent="0.2">
      <c r="A299" s="4">
        <v>1</v>
      </c>
      <c r="B299" s="5">
        <v>1</v>
      </c>
      <c r="C299" s="5">
        <v>1</v>
      </c>
      <c r="D299" s="5">
        <v>1</v>
      </c>
      <c r="E299" s="5">
        <v>1</v>
      </c>
      <c r="F299" s="5">
        <v>1</v>
      </c>
      <c r="G299" s="5">
        <v>1</v>
      </c>
      <c r="H299" s="5">
        <v>1</v>
      </c>
      <c r="I299" s="5">
        <v>1</v>
      </c>
      <c r="J299" s="5">
        <v>1</v>
      </c>
      <c r="N299" s="6" t="s">
        <v>797</v>
      </c>
      <c r="O299" s="100" t="s">
        <v>765</v>
      </c>
    </row>
    <row r="300" spans="1:15" x14ac:dyDescent="0.2">
      <c r="A300" s="4">
        <v>1</v>
      </c>
      <c r="B300" s="5">
        <v>1</v>
      </c>
      <c r="C300" s="5">
        <v>1</v>
      </c>
      <c r="D300" s="5">
        <v>1</v>
      </c>
      <c r="E300" s="5">
        <v>1</v>
      </c>
      <c r="F300" s="5">
        <v>1</v>
      </c>
      <c r="G300" s="5">
        <v>1</v>
      </c>
      <c r="H300" s="5">
        <v>1</v>
      </c>
      <c r="I300" s="5">
        <v>1</v>
      </c>
      <c r="J300" s="5">
        <v>1</v>
      </c>
      <c r="N300" s="6" t="s">
        <v>798</v>
      </c>
      <c r="O300" s="100" t="s">
        <v>767</v>
      </c>
    </row>
    <row r="301" spans="1:15" x14ac:dyDescent="0.2">
      <c r="A301" s="4">
        <v>1</v>
      </c>
      <c r="B301" s="5">
        <v>1</v>
      </c>
      <c r="C301" s="5">
        <v>1</v>
      </c>
      <c r="D301" s="5">
        <v>1</v>
      </c>
      <c r="E301" s="5">
        <v>1</v>
      </c>
      <c r="F301" s="5">
        <v>1</v>
      </c>
      <c r="G301" s="5">
        <v>1</v>
      </c>
      <c r="H301" s="5">
        <v>1</v>
      </c>
      <c r="I301" s="5">
        <v>1</v>
      </c>
      <c r="J301" s="5">
        <v>1</v>
      </c>
      <c r="N301" s="6" t="s">
        <v>799</v>
      </c>
      <c r="O301" s="100" t="s">
        <v>769</v>
      </c>
    </row>
    <row r="302" spans="1:15" x14ac:dyDescent="0.2">
      <c r="A302" s="4">
        <v>1</v>
      </c>
      <c r="B302" s="5">
        <v>1</v>
      </c>
      <c r="C302" s="5">
        <v>1</v>
      </c>
      <c r="D302" s="5">
        <v>1</v>
      </c>
      <c r="E302" s="5">
        <v>1</v>
      </c>
      <c r="F302" s="5">
        <v>1</v>
      </c>
      <c r="G302" s="5">
        <v>1</v>
      </c>
      <c r="H302" s="5">
        <v>1</v>
      </c>
      <c r="I302" s="5">
        <v>1</v>
      </c>
      <c r="J302" s="5">
        <v>1</v>
      </c>
      <c r="N302" s="6" t="s">
        <v>800</v>
      </c>
      <c r="O302" s="100" t="s">
        <v>801</v>
      </c>
    </row>
    <row r="303" spans="1:15" x14ac:dyDescent="0.2">
      <c r="A303" s="4">
        <v>1</v>
      </c>
      <c r="B303" s="5">
        <v>1</v>
      </c>
      <c r="C303" s="5">
        <v>1</v>
      </c>
      <c r="D303" s="5">
        <v>1</v>
      </c>
      <c r="E303" s="5">
        <v>1</v>
      </c>
      <c r="F303" s="5">
        <v>1</v>
      </c>
      <c r="G303" s="5">
        <v>1</v>
      </c>
      <c r="H303" s="5">
        <v>1</v>
      </c>
      <c r="I303" s="5">
        <v>1</v>
      </c>
      <c r="J303" s="5">
        <v>1</v>
      </c>
      <c r="N303" s="6" t="s">
        <v>802</v>
      </c>
      <c r="O303" s="100" t="s">
        <v>803</v>
      </c>
    </row>
    <row r="304" spans="1:15" x14ac:dyDescent="0.2">
      <c r="A304" s="4">
        <v>1</v>
      </c>
      <c r="B304" s="5">
        <v>1</v>
      </c>
      <c r="C304" s="5">
        <v>1</v>
      </c>
      <c r="D304" s="5">
        <v>1</v>
      </c>
      <c r="E304" s="5">
        <v>1</v>
      </c>
      <c r="F304" s="5">
        <v>1</v>
      </c>
      <c r="G304" s="5">
        <v>1</v>
      </c>
      <c r="H304" s="5">
        <v>1</v>
      </c>
      <c r="I304" s="5">
        <v>1</v>
      </c>
      <c r="J304" s="5">
        <v>1</v>
      </c>
      <c r="N304" s="6" t="s">
        <v>804</v>
      </c>
      <c r="O304" s="100" t="s">
        <v>805</v>
      </c>
    </row>
    <row r="305" spans="1:15" x14ac:dyDescent="0.2">
      <c r="A305" s="4">
        <v>1</v>
      </c>
      <c r="B305" s="5">
        <v>1</v>
      </c>
      <c r="C305" s="5">
        <v>1</v>
      </c>
      <c r="D305" s="5">
        <v>1</v>
      </c>
      <c r="E305" s="5">
        <v>1</v>
      </c>
      <c r="F305" s="5">
        <v>1</v>
      </c>
      <c r="G305" s="5">
        <v>1</v>
      </c>
      <c r="H305" s="5">
        <v>1</v>
      </c>
      <c r="I305" s="5">
        <v>1</v>
      </c>
      <c r="J305" s="5">
        <v>1</v>
      </c>
      <c r="N305" s="6" t="s">
        <v>806</v>
      </c>
      <c r="O305" s="100" t="s">
        <v>807</v>
      </c>
    </row>
    <row r="306" spans="1:15" x14ac:dyDescent="0.2">
      <c r="A306" s="4">
        <v>1</v>
      </c>
      <c r="B306" s="5">
        <v>1</v>
      </c>
      <c r="C306" s="5">
        <v>1</v>
      </c>
      <c r="D306" s="5">
        <v>1</v>
      </c>
      <c r="E306" s="5">
        <v>1</v>
      </c>
      <c r="F306" s="5">
        <v>1</v>
      </c>
      <c r="G306" s="5">
        <v>1</v>
      </c>
      <c r="H306" s="5">
        <v>1</v>
      </c>
      <c r="I306" s="5">
        <v>1</v>
      </c>
      <c r="J306" s="5">
        <v>1</v>
      </c>
      <c r="N306" s="6" t="s">
        <v>808</v>
      </c>
      <c r="O306" s="100" t="s">
        <v>809</v>
      </c>
    </row>
    <row r="307" spans="1:15" x14ac:dyDescent="0.2">
      <c r="A307" s="4">
        <v>1</v>
      </c>
      <c r="B307" s="5">
        <v>1</v>
      </c>
      <c r="C307" s="5">
        <v>1</v>
      </c>
      <c r="D307" s="5">
        <v>1</v>
      </c>
      <c r="E307" s="5">
        <v>1</v>
      </c>
      <c r="F307" s="5">
        <v>1</v>
      </c>
      <c r="G307" s="5">
        <v>1</v>
      </c>
      <c r="H307" s="5">
        <v>1</v>
      </c>
      <c r="I307" s="5">
        <v>1</v>
      </c>
      <c r="J307" s="5">
        <v>1</v>
      </c>
      <c r="N307" s="6" t="s">
        <v>810</v>
      </c>
      <c r="O307" s="100" t="s">
        <v>781</v>
      </c>
    </row>
    <row r="308" spans="1:15" x14ac:dyDescent="0.2">
      <c r="A308" s="4">
        <v>1</v>
      </c>
      <c r="B308" s="5">
        <v>1</v>
      </c>
      <c r="C308" s="5">
        <v>1</v>
      </c>
      <c r="D308" s="5">
        <v>1</v>
      </c>
      <c r="E308" s="5">
        <v>1</v>
      </c>
      <c r="F308" s="5">
        <v>1</v>
      </c>
      <c r="G308" s="5">
        <v>1</v>
      </c>
      <c r="H308" s="5">
        <v>1</v>
      </c>
      <c r="I308" s="5">
        <v>1</v>
      </c>
      <c r="J308" s="5">
        <v>1</v>
      </c>
      <c r="N308" s="6" t="s">
        <v>811</v>
      </c>
      <c r="O308" s="100" t="s">
        <v>783</v>
      </c>
    </row>
    <row r="309" spans="1:15" x14ac:dyDescent="0.2">
      <c r="A309" s="4">
        <v>1</v>
      </c>
      <c r="B309" s="5">
        <v>1</v>
      </c>
      <c r="C309" s="5">
        <v>1</v>
      </c>
      <c r="D309" s="5">
        <v>1</v>
      </c>
      <c r="E309" s="5">
        <v>1</v>
      </c>
      <c r="F309" s="5">
        <v>1</v>
      </c>
      <c r="G309" s="5">
        <v>1</v>
      </c>
      <c r="H309" s="5">
        <v>1</v>
      </c>
      <c r="I309" s="5">
        <v>1</v>
      </c>
      <c r="J309" s="5">
        <v>1</v>
      </c>
      <c r="N309" s="6" t="s">
        <v>812</v>
      </c>
      <c r="O309" s="100" t="s">
        <v>785</v>
      </c>
    </row>
    <row r="310" spans="1:15" x14ac:dyDescent="0.2">
      <c r="A310" s="4">
        <v>1</v>
      </c>
      <c r="B310" s="5">
        <v>1</v>
      </c>
      <c r="C310" s="5">
        <v>1</v>
      </c>
      <c r="D310" s="5">
        <v>1</v>
      </c>
      <c r="E310" s="5">
        <v>1</v>
      </c>
      <c r="F310" s="5">
        <v>1</v>
      </c>
      <c r="G310" s="5">
        <v>1</v>
      </c>
      <c r="H310" s="5">
        <v>1</v>
      </c>
      <c r="I310" s="5">
        <v>1</v>
      </c>
      <c r="J310" s="5">
        <v>1</v>
      </c>
      <c r="N310" s="6" t="s">
        <v>813</v>
      </c>
      <c r="O310" s="100" t="s">
        <v>787</v>
      </c>
    </row>
    <row r="311" spans="1:15" x14ac:dyDescent="0.2">
      <c r="A311" s="4">
        <v>1</v>
      </c>
      <c r="B311" s="5">
        <v>1</v>
      </c>
      <c r="C311" s="5">
        <v>1</v>
      </c>
      <c r="D311" s="5">
        <v>1</v>
      </c>
      <c r="E311" s="5">
        <v>1</v>
      </c>
      <c r="F311" s="5">
        <v>1</v>
      </c>
      <c r="G311" s="5">
        <v>1</v>
      </c>
      <c r="H311" s="5">
        <v>1</v>
      </c>
      <c r="I311" s="5">
        <v>1</v>
      </c>
      <c r="J311" s="5">
        <v>1</v>
      </c>
      <c r="N311" s="6" t="s">
        <v>814</v>
      </c>
      <c r="O311" s="100" t="s">
        <v>789</v>
      </c>
    </row>
    <row r="312" spans="1:15" x14ac:dyDescent="0.2">
      <c r="A312" s="4">
        <v>1</v>
      </c>
      <c r="B312" s="5">
        <v>1</v>
      </c>
      <c r="C312" s="5">
        <v>1</v>
      </c>
      <c r="D312" s="5">
        <v>1</v>
      </c>
      <c r="E312" s="5">
        <v>1</v>
      </c>
      <c r="F312" s="5">
        <v>1</v>
      </c>
      <c r="G312" s="5">
        <v>1</v>
      </c>
      <c r="H312" s="5">
        <v>1</v>
      </c>
      <c r="I312" s="5">
        <v>1</v>
      </c>
      <c r="J312" s="5">
        <v>1</v>
      </c>
      <c r="N312" s="6" t="s">
        <v>815</v>
      </c>
      <c r="O312" s="100" t="s">
        <v>816</v>
      </c>
    </row>
    <row r="313" spans="1:15" x14ac:dyDescent="0.2">
      <c r="A313" s="4">
        <v>1</v>
      </c>
      <c r="B313" s="5">
        <v>1</v>
      </c>
      <c r="C313" s="5">
        <v>1</v>
      </c>
      <c r="D313" s="5">
        <v>1</v>
      </c>
      <c r="E313" s="5">
        <v>1</v>
      </c>
      <c r="F313" s="5">
        <v>1</v>
      </c>
      <c r="G313" s="5">
        <v>1</v>
      </c>
      <c r="H313" s="5">
        <v>1</v>
      </c>
      <c r="I313" s="5">
        <v>1</v>
      </c>
      <c r="J313" s="5">
        <v>1</v>
      </c>
      <c r="N313" s="6" t="s">
        <v>817</v>
      </c>
      <c r="O313" s="100" t="s">
        <v>818</v>
      </c>
    </row>
    <row r="314" spans="1:15" x14ac:dyDescent="0.2">
      <c r="A314" s="4">
        <v>1</v>
      </c>
      <c r="B314" s="5">
        <v>1</v>
      </c>
      <c r="C314" s="5">
        <v>1</v>
      </c>
      <c r="D314" s="5">
        <v>1</v>
      </c>
      <c r="E314" s="5">
        <v>1</v>
      </c>
      <c r="F314" s="5">
        <v>1</v>
      </c>
      <c r="G314" s="5">
        <v>1</v>
      </c>
      <c r="H314" s="5">
        <v>1</v>
      </c>
      <c r="I314" s="5">
        <v>1</v>
      </c>
      <c r="J314" s="5">
        <v>1</v>
      </c>
      <c r="N314" s="6" t="s">
        <v>819</v>
      </c>
      <c r="O314" s="100" t="s">
        <v>820</v>
      </c>
    </row>
    <row r="315" spans="1:15" x14ac:dyDescent="0.2">
      <c r="A315" s="4">
        <v>1</v>
      </c>
      <c r="B315" s="5">
        <v>1</v>
      </c>
      <c r="C315" s="5">
        <v>1</v>
      </c>
      <c r="D315" s="5">
        <v>1</v>
      </c>
      <c r="E315" s="5">
        <v>1</v>
      </c>
      <c r="F315" s="5">
        <v>1</v>
      </c>
      <c r="G315" s="5">
        <v>1</v>
      </c>
      <c r="H315" s="5">
        <v>1</v>
      </c>
      <c r="I315" s="5">
        <v>1</v>
      </c>
      <c r="J315" s="5">
        <v>1</v>
      </c>
      <c r="N315" s="6" t="s">
        <v>821</v>
      </c>
      <c r="O315" s="100" t="s">
        <v>822</v>
      </c>
    </row>
    <row r="316" spans="1:15" x14ac:dyDescent="0.2">
      <c r="A316" s="4">
        <v>1</v>
      </c>
      <c r="B316" s="5">
        <v>1</v>
      </c>
      <c r="C316" s="5">
        <v>1</v>
      </c>
      <c r="D316" s="5">
        <v>1</v>
      </c>
      <c r="E316" s="5">
        <v>1</v>
      </c>
      <c r="F316" s="5">
        <v>1</v>
      </c>
      <c r="G316" s="5">
        <v>1</v>
      </c>
      <c r="H316" s="5">
        <v>1</v>
      </c>
      <c r="I316" s="5">
        <v>1</v>
      </c>
      <c r="J316" s="5">
        <v>1</v>
      </c>
      <c r="N316" s="6" t="s">
        <v>823</v>
      </c>
      <c r="O316" s="100" t="s">
        <v>824</v>
      </c>
    </row>
    <row r="317" spans="1:15" x14ac:dyDescent="0.2">
      <c r="A317" s="4">
        <v>1</v>
      </c>
      <c r="B317" s="5">
        <v>1</v>
      </c>
      <c r="C317" s="5">
        <v>1</v>
      </c>
      <c r="D317" s="5">
        <v>1</v>
      </c>
      <c r="E317" s="5">
        <v>1</v>
      </c>
      <c r="F317" s="5">
        <v>1</v>
      </c>
      <c r="G317" s="5">
        <v>1</v>
      </c>
      <c r="H317" s="5">
        <v>1</v>
      </c>
      <c r="I317" s="5">
        <v>1</v>
      </c>
      <c r="J317" s="5">
        <v>1</v>
      </c>
      <c r="N317" s="6" t="s">
        <v>825</v>
      </c>
      <c r="O317" s="100" t="s">
        <v>826</v>
      </c>
    </row>
    <row r="318" spans="1:15" x14ac:dyDescent="0.2">
      <c r="A318" s="4">
        <v>1</v>
      </c>
      <c r="B318" s="5">
        <v>1</v>
      </c>
      <c r="C318" s="5">
        <v>1</v>
      </c>
      <c r="D318" s="5">
        <v>1</v>
      </c>
      <c r="E318" s="5">
        <v>1</v>
      </c>
      <c r="F318" s="5">
        <v>1</v>
      </c>
      <c r="G318" s="5">
        <v>1</v>
      </c>
      <c r="H318" s="5">
        <v>1</v>
      </c>
      <c r="I318" s="5">
        <v>1</v>
      </c>
      <c r="J318" s="5">
        <v>1</v>
      </c>
      <c r="N318" s="6" t="s">
        <v>827</v>
      </c>
      <c r="O318" s="100" t="s">
        <v>828</v>
      </c>
    </row>
    <row r="319" spans="1:15" x14ac:dyDescent="0.2">
      <c r="A319" s="4">
        <v>1</v>
      </c>
      <c r="B319" s="5">
        <v>1</v>
      </c>
      <c r="C319" s="5">
        <v>1</v>
      </c>
      <c r="D319" s="5">
        <v>1</v>
      </c>
      <c r="E319" s="5">
        <v>1</v>
      </c>
      <c r="F319" s="5">
        <v>1</v>
      </c>
      <c r="G319" s="5">
        <v>1</v>
      </c>
      <c r="H319" s="5">
        <v>1</v>
      </c>
      <c r="I319" s="5">
        <v>1</v>
      </c>
      <c r="J319" s="5">
        <v>1</v>
      </c>
      <c r="N319" s="6" t="s">
        <v>829</v>
      </c>
      <c r="O319" s="100" t="s">
        <v>830</v>
      </c>
    </row>
    <row r="320" spans="1:15" x14ac:dyDescent="0.2">
      <c r="A320" s="4">
        <v>1</v>
      </c>
      <c r="B320" s="5">
        <v>1</v>
      </c>
      <c r="C320" s="5">
        <v>1</v>
      </c>
      <c r="D320" s="5">
        <v>1</v>
      </c>
      <c r="E320" s="5">
        <v>1</v>
      </c>
      <c r="F320" s="5">
        <v>1</v>
      </c>
      <c r="G320" s="5">
        <v>1</v>
      </c>
      <c r="H320" s="5">
        <v>1</v>
      </c>
      <c r="I320" s="5">
        <v>1</v>
      </c>
      <c r="J320" s="5">
        <v>1</v>
      </c>
      <c r="N320" s="6" t="s">
        <v>831</v>
      </c>
      <c r="O320" s="100" t="s">
        <v>832</v>
      </c>
    </row>
    <row r="321" spans="1:15" x14ac:dyDescent="0.2">
      <c r="A321" s="4">
        <v>1</v>
      </c>
      <c r="B321" s="5">
        <v>1</v>
      </c>
      <c r="C321" s="5">
        <v>1</v>
      </c>
      <c r="D321" s="5">
        <v>1</v>
      </c>
      <c r="E321" s="5">
        <v>1</v>
      </c>
      <c r="F321" s="5">
        <v>1</v>
      </c>
      <c r="G321" s="5">
        <v>1</v>
      </c>
      <c r="H321" s="5">
        <v>1</v>
      </c>
      <c r="I321" s="5">
        <v>1</v>
      </c>
      <c r="J321" s="5">
        <v>1</v>
      </c>
      <c r="N321" s="6" t="s">
        <v>833</v>
      </c>
      <c r="O321" s="100" t="s">
        <v>834</v>
      </c>
    </row>
    <row r="322" spans="1:15" x14ac:dyDescent="0.2">
      <c r="A322" s="4">
        <v>1</v>
      </c>
      <c r="B322" s="5">
        <v>1</v>
      </c>
      <c r="C322" s="5">
        <v>1</v>
      </c>
      <c r="D322" s="5">
        <v>1</v>
      </c>
      <c r="E322" s="5">
        <v>1</v>
      </c>
      <c r="F322" s="5">
        <v>1</v>
      </c>
      <c r="G322" s="5">
        <v>1</v>
      </c>
      <c r="H322" s="5">
        <v>1</v>
      </c>
      <c r="I322" s="5">
        <v>1</v>
      </c>
      <c r="J322" s="5">
        <v>1</v>
      </c>
      <c r="N322" s="6" t="s">
        <v>835</v>
      </c>
      <c r="O322" s="100" t="s">
        <v>836</v>
      </c>
    </row>
    <row r="323" spans="1:15" x14ac:dyDescent="0.2">
      <c r="A323" s="4">
        <v>1</v>
      </c>
      <c r="B323" s="5">
        <v>1</v>
      </c>
      <c r="C323" s="5">
        <v>1</v>
      </c>
      <c r="D323" s="5">
        <v>1</v>
      </c>
      <c r="E323" s="5">
        <v>1</v>
      </c>
      <c r="F323" s="5">
        <v>1</v>
      </c>
      <c r="G323" s="5">
        <v>1</v>
      </c>
      <c r="H323" s="5">
        <v>1</v>
      </c>
      <c r="I323" s="5">
        <v>1</v>
      </c>
      <c r="J323" s="5">
        <v>1</v>
      </c>
      <c r="N323" s="6" t="s">
        <v>837</v>
      </c>
      <c r="O323" s="100" t="s">
        <v>838</v>
      </c>
    </row>
    <row r="324" spans="1:15" x14ac:dyDescent="0.2">
      <c r="A324" s="4">
        <v>1</v>
      </c>
      <c r="B324" s="5">
        <v>1</v>
      </c>
      <c r="C324" s="5">
        <v>1</v>
      </c>
      <c r="D324" s="5">
        <v>1</v>
      </c>
      <c r="E324" s="5">
        <v>1</v>
      </c>
      <c r="F324" s="5">
        <v>1</v>
      </c>
      <c r="G324" s="5">
        <v>1</v>
      </c>
      <c r="H324" s="5">
        <v>1</v>
      </c>
      <c r="I324" s="5">
        <v>1</v>
      </c>
      <c r="J324" s="5">
        <v>1</v>
      </c>
      <c r="N324" s="6" t="s">
        <v>839</v>
      </c>
      <c r="O324" s="100" t="s">
        <v>840</v>
      </c>
    </row>
    <row r="325" spans="1:15" x14ac:dyDescent="0.2">
      <c r="A325" s="4">
        <v>1</v>
      </c>
      <c r="B325" s="5">
        <v>1</v>
      </c>
      <c r="C325" s="5">
        <v>1</v>
      </c>
      <c r="D325" s="5">
        <v>1</v>
      </c>
      <c r="E325" s="5">
        <v>1</v>
      </c>
      <c r="F325" s="5">
        <v>1</v>
      </c>
      <c r="G325" s="5">
        <v>1</v>
      </c>
      <c r="H325" s="5">
        <v>1</v>
      </c>
      <c r="I325" s="5">
        <v>1</v>
      </c>
      <c r="J325" s="5">
        <v>1</v>
      </c>
      <c r="N325" s="6" t="s">
        <v>841</v>
      </c>
      <c r="O325" s="100" t="s">
        <v>842</v>
      </c>
    </row>
    <row r="326" spans="1:15" x14ac:dyDescent="0.2">
      <c r="A326" s="4">
        <v>1</v>
      </c>
      <c r="B326" s="5">
        <v>1</v>
      </c>
      <c r="C326" s="5">
        <v>1</v>
      </c>
      <c r="D326" s="5">
        <v>1</v>
      </c>
      <c r="E326" s="5">
        <v>1</v>
      </c>
      <c r="F326" s="5">
        <v>1</v>
      </c>
      <c r="G326" s="5">
        <v>1</v>
      </c>
      <c r="H326" s="5">
        <v>1</v>
      </c>
      <c r="I326" s="5">
        <v>1</v>
      </c>
      <c r="J326" s="5">
        <v>1</v>
      </c>
      <c r="N326" s="6" t="s">
        <v>843</v>
      </c>
      <c r="O326" s="100" t="s">
        <v>844</v>
      </c>
    </row>
    <row r="327" spans="1:15" x14ac:dyDescent="0.2">
      <c r="A327" s="4">
        <v>1</v>
      </c>
      <c r="B327" s="5">
        <v>1</v>
      </c>
      <c r="C327" s="5">
        <v>1</v>
      </c>
      <c r="D327" s="5">
        <v>1</v>
      </c>
      <c r="E327" s="5">
        <v>1</v>
      </c>
      <c r="F327" s="5">
        <v>1</v>
      </c>
      <c r="G327" s="5">
        <v>1</v>
      </c>
      <c r="H327" s="5">
        <v>1</v>
      </c>
      <c r="I327" s="5">
        <v>1</v>
      </c>
      <c r="J327" s="5">
        <v>1</v>
      </c>
      <c r="N327" s="6" t="s">
        <v>845</v>
      </c>
      <c r="O327" s="100" t="s">
        <v>846</v>
      </c>
    </row>
    <row r="328" spans="1:15" x14ac:dyDescent="0.2">
      <c r="A328" s="4">
        <v>1</v>
      </c>
      <c r="B328" s="5">
        <v>1</v>
      </c>
      <c r="C328" s="5">
        <v>1</v>
      </c>
      <c r="D328" s="5">
        <v>1</v>
      </c>
      <c r="E328" s="5">
        <v>1</v>
      </c>
      <c r="F328" s="5">
        <v>1</v>
      </c>
      <c r="G328" s="5">
        <v>1</v>
      </c>
      <c r="H328" s="5">
        <v>1</v>
      </c>
      <c r="I328" s="5">
        <v>1</v>
      </c>
      <c r="J328" s="5">
        <v>1</v>
      </c>
      <c r="N328" s="6" t="s">
        <v>847</v>
      </c>
      <c r="O328" s="100" t="s">
        <v>848</v>
      </c>
    </row>
    <row r="329" spans="1:15" x14ac:dyDescent="0.2">
      <c r="A329" s="4">
        <v>1</v>
      </c>
      <c r="B329" s="5">
        <v>1</v>
      </c>
      <c r="C329" s="5">
        <v>1</v>
      </c>
      <c r="D329" s="5">
        <v>1</v>
      </c>
      <c r="E329" s="5">
        <v>1</v>
      </c>
      <c r="F329" s="5">
        <v>1</v>
      </c>
      <c r="G329" s="5">
        <v>1</v>
      </c>
      <c r="H329" s="5">
        <v>1</v>
      </c>
      <c r="I329" s="5">
        <v>1</v>
      </c>
      <c r="J329" s="5">
        <v>1</v>
      </c>
      <c r="N329" s="6" t="s">
        <v>849</v>
      </c>
      <c r="O329" s="100" t="s">
        <v>850</v>
      </c>
    </row>
    <row r="330" spans="1:15" x14ac:dyDescent="0.2">
      <c r="A330" s="4">
        <v>1</v>
      </c>
      <c r="B330" s="5">
        <v>1</v>
      </c>
      <c r="C330" s="5">
        <v>1</v>
      </c>
      <c r="D330" s="5">
        <v>1</v>
      </c>
      <c r="E330" s="5">
        <v>1</v>
      </c>
      <c r="F330" s="5">
        <v>1</v>
      </c>
      <c r="G330" s="5">
        <v>1</v>
      </c>
      <c r="H330" s="5">
        <v>1</v>
      </c>
      <c r="I330" s="5">
        <v>1</v>
      </c>
      <c r="J330" s="5">
        <v>1</v>
      </c>
      <c r="N330" s="6" t="s">
        <v>851</v>
      </c>
      <c r="O330" s="100" t="s">
        <v>852</v>
      </c>
    </row>
    <row r="331" spans="1:15" x14ac:dyDescent="0.2">
      <c r="A331" s="4">
        <v>1</v>
      </c>
      <c r="B331" s="5">
        <v>1</v>
      </c>
      <c r="C331" s="5">
        <v>1</v>
      </c>
      <c r="D331" s="5">
        <v>1</v>
      </c>
      <c r="E331" s="5">
        <v>1</v>
      </c>
      <c r="F331" s="5">
        <v>1</v>
      </c>
      <c r="G331" s="5">
        <v>1</v>
      </c>
      <c r="H331" s="5">
        <v>1</v>
      </c>
      <c r="I331" s="5">
        <v>1</v>
      </c>
      <c r="J331" s="5">
        <v>1</v>
      </c>
      <c r="N331" s="6" t="s">
        <v>853</v>
      </c>
      <c r="O331" s="100" t="s">
        <v>854</v>
      </c>
    </row>
    <row r="332" spans="1:15" x14ac:dyDescent="0.2">
      <c r="A332" s="4">
        <v>1</v>
      </c>
      <c r="B332" s="5">
        <v>1</v>
      </c>
      <c r="C332" s="5">
        <v>1</v>
      </c>
      <c r="D332" s="5">
        <v>1</v>
      </c>
      <c r="E332" s="5">
        <v>1</v>
      </c>
      <c r="F332" s="5">
        <v>1</v>
      </c>
      <c r="G332" s="5">
        <v>1</v>
      </c>
      <c r="H332" s="5">
        <v>1</v>
      </c>
      <c r="I332" s="5">
        <v>1</v>
      </c>
      <c r="J332" s="5">
        <v>1</v>
      </c>
      <c r="N332" s="6" t="s">
        <v>855</v>
      </c>
      <c r="O332" s="100" t="s">
        <v>816</v>
      </c>
    </row>
    <row r="333" spans="1:15" x14ac:dyDescent="0.2">
      <c r="A333" s="4">
        <v>1</v>
      </c>
      <c r="B333" s="5">
        <v>1</v>
      </c>
      <c r="C333" s="5">
        <v>1</v>
      </c>
      <c r="D333" s="5">
        <v>1</v>
      </c>
      <c r="E333" s="5">
        <v>1</v>
      </c>
      <c r="F333" s="5">
        <v>1</v>
      </c>
      <c r="G333" s="5">
        <v>1</v>
      </c>
      <c r="H333" s="5">
        <v>1</v>
      </c>
      <c r="I333" s="5">
        <v>1</v>
      </c>
      <c r="J333" s="5">
        <v>1</v>
      </c>
      <c r="N333" s="6" t="s">
        <v>856</v>
      </c>
      <c r="O333" s="100" t="s">
        <v>818</v>
      </c>
    </row>
    <row r="334" spans="1:15" x14ac:dyDescent="0.2">
      <c r="A334" s="4">
        <v>1</v>
      </c>
      <c r="B334" s="5">
        <v>1</v>
      </c>
      <c r="C334" s="5">
        <v>1</v>
      </c>
      <c r="D334" s="5">
        <v>1</v>
      </c>
      <c r="E334" s="5">
        <v>1</v>
      </c>
      <c r="F334" s="5">
        <v>1</v>
      </c>
      <c r="G334" s="5">
        <v>1</v>
      </c>
      <c r="H334" s="5">
        <v>1</v>
      </c>
      <c r="I334" s="5">
        <v>1</v>
      </c>
      <c r="J334" s="5">
        <v>1</v>
      </c>
      <c r="N334" s="6" t="s">
        <v>857</v>
      </c>
      <c r="O334" s="100" t="s">
        <v>820</v>
      </c>
    </row>
    <row r="335" spans="1:15" x14ac:dyDescent="0.2">
      <c r="A335" s="4">
        <v>1</v>
      </c>
      <c r="B335" s="5">
        <v>1</v>
      </c>
      <c r="C335" s="5">
        <v>1</v>
      </c>
      <c r="D335" s="5">
        <v>1</v>
      </c>
      <c r="E335" s="5">
        <v>1</v>
      </c>
      <c r="F335" s="5">
        <v>1</v>
      </c>
      <c r="G335" s="5">
        <v>1</v>
      </c>
      <c r="H335" s="5">
        <v>1</v>
      </c>
      <c r="I335" s="5">
        <v>1</v>
      </c>
      <c r="J335" s="5">
        <v>1</v>
      </c>
      <c r="N335" s="6" t="s">
        <v>858</v>
      </c>
      <c r="O335" s="100" t="s">
        <v>822</v>
      </c>
    </row>
    <row r="336" spans="1:15" x14ac:dyDescent="0.2">
      <c r="A336" s="4">
        <v>1</v>
      </c>
      <c r="B336" s="5">
        <v>1</v>
      </c>
      <c r="C336" s="5">
        <v>1</v>
      </c>
      <c r="D336" s="5">
        <v>1</v>
      </c>
      <c r="E336" s="5">
        <v>1</v>
      </c>
      <c r="F336" s="5">
        <v>1</v>
      </c>
      <c r="G336" s="5">
        <v>1</v>
      </c>
      <c r="H336" s="5">
        <v>1</v>
      </c>
      <c r="I336" s="5">
        <v>1</v>
      </c>
      <c r="J336" s="5">
        <v>1</v>
      </c>
      <c r="N336" s="6" t="s">
        <v>859</v>
      </c>
      <c r="O336" s="100" t="s">
        <v>824</v>
      </c>
    </row>
    <row r="337" spans="1:15" x14ac:dyDescent="0.2">
      <c r="A337" s="4">
        <v>1</v>
      </c>
      <c r="B337" s="5">
        <v>1</v>
      </c>
      <c r="C337" s="5">
        <v>1</v>
      </c>
      <c r="D337" s="5">
        <v>1</v>
      </c>
      <c r="E337" s="5">
        <v>1</v>
      </c>
      <c r="F337" s="5">
        <v>1</v>
      </c>
      <c r="G337" s="5">
        <v>1</v>
      </c>
      <c r="H337" s="5">
        <v>1</v>
      </c>
      <c r="I337" s="5">
        <v>1</v>
      </c>
      <c r="J337" s="5">
        <v>1</v>
      </c>
      <c r="N337" s="6" t="s">
        <v>860</v>
      </c>
      <c r="O337" s="100" t="s">
        <v>826</v>
      </c>
    </row>
    <row r="338" spans="1:15" x14ac:dyDescent="0.2">
      <c r="A338" s="4">
        <v>1</v>
      </c>
      <c r="B338" s="5">
        <v>1</v>
      </c>
      <c r="C338" s="5">
        <v>1</v>
      </c>
      <c r="D338" s="5">
        <v>1</v>
      </c>
      <c r="E338" s="5">
        <v>1</v>
      </c>
      <c r="F338" s="5">
        <v>1</v>
      </c>
      <c r="G338" s="5">
        <v>1</v>
      </c>
      <c r="H338" s="5">
        <v>1</v>
      </c>
      <c r="I338" s="5">
        <v>1</v>
      </c>
      <c r="J338" s="5">
        <v>1</v>
      </c>
      <c r="N338" s="6" t="s">
        <v>861</v>
      </c>
      <c r="O338" s="100" t="s">
        <v>828</v>
      </c>
    </row>
    <row r="339" spans="1:15" x14ac:dyDescent="0.2">
      <c r="A339" s="4">
        <v>1</v>
      </c>
      <c r="B339" s="5">
        <v>1</v>
      </c>
      <c r="C339" s="5">
        <v>1</v>
      </c>
      <c r="D339" s="5">
        <v>1</v>
      </c>
      <c r="E339" s="5">
        <v>1</v>
      </c>
      <c r="F339" s="5">
        <v>1</v>
      </c>
      <c r="G339" s="5">
        <v>1</v>
      </c>
      <c r="H339" s="5">
        <v>1</v>
      </c>
      <c r="I339" s="5">
        <v>1</v>
      </c>
      <c r="J339" s="5">
        <v>1</v>
      </c>
      <c r="N339" s="6" t="s">
        <v>862</v>
      </c>
      <c r="O339" s="100" t="s">
        <v>830</v>
      </c>
    </row>
    <row r="340" spans="1:15" x14ac:dyDescent="0.2">
      <c r="A340" s="4">
        <v>1</v>
      </c>
      <c r="B340" s="5">
        <v>1</v>
      </c>
      <c r="C340" s="5">
        <v>1</v>
      </c>
      <c r="D340" s="5">
        <v>1</v>
      </c>
      <c r="E340" s="5">
        <v>1</v>
      </c>
      <c r="F340" s="5">
        <v>1</v>
      </c>
      <c r="G340" s="5">
        <v>1</v>
      </c>
      <c r="H340" s="5">
        <v>1</v>
      </c>
      <c r="I340" s="5">
        <v>1</v>
      </c>
      <c r="J340" s="5">
        <v>1</v>
      </c>
      <c r="N340" s="6" t="s">
        <v>863</v>
      </c>
      <c r="O340" s="100" t="s">
        <v>832</v>
      </c>
    </row>
    <row r="341" spans="1:15" x14ac:dyDescent="0.2">
      <c r="A341" s="4">
        <v>1</v>
      </c>
      <c r="B341" s="5">
        <v>1</v>
      </c>
      <c r="C341" s="5">
        <v>1</v>
      </c>
      <c r="D341" s="5">
        <v>1</v>
      </c>
      <c r="E341" s="5">
        <v>1</v>
      </c>
      <c r="F341" s="5">
        <v>1</v>
      </c>
      <c r="G341" s="5">
        <v>1</v>
      </c>
      <c r="H341" s="5">
        <v>1</v>
      </c>
      <c r="I341" s="5">
        <v>1</v>
      </c>
      <c r="J341" s="5">
        <v>1</v>
      </c>
      <c r="N341" s="6" t="s">
        <v>864</v>
      </c>
      <c r="O341" s="100" t="s">
        <v>834</v>
      </c>
    </row>
    <row r="342" spans="1:15" x14ac:dyDescent="0.2">
      <c r="A342" s="4">
        <v>1</v>
      </c>
      <c r="B342" s="5">
        <v>1</v>
      </c>
      <c r="C342" s="5">
        <v>1</v>
      </c>
      <c r="D342" s="5">
        <v>1</v>
      </c>
      <c r="E342" s="5">
        <v>1</v>
      </c>
      <c r="F342" s="5">
        <v>1</v>
      </c>
      <c r="G342" s="5">
        <v>1</v>
      </c>
      <c r="H342" s="5">
        <v>1</v>
      </c>
      <c r="I342" s="5">
        <v>1</v>
      </c>
      <c r="J342" s="5">
        <v>1</v>
      </c>
      <c r="N342" s="6" t="s">
        <v>865</v>
      </c>
      <c r="O342" s="100" t="s">
        <v>836</v>
      </c>
    </row>
    <row r="343" spans="1:15" x14ac:dyDescent="0.2">
      <c r="A343" s="4">
        <v>1</v>
      </c>
      <c r="B343" s="5">
        <v>1</v>
      </c>
      <c r="C343" s="5">
        <v>1</v>
      </c>
      <c r="D343" s="5">
        <v>1</v>
      </c>
      <c r="E343" s="5">
        <v>1</v>
      </c>
      <c r="F343" s="5">
        <v>1</v>
      </c>
      <c r="G343" s="5">
        <v>1</v>
      </c>
      <c r="H343" s="5">
        <v>1</v>
      </c>
      <c r="I343" s="5">
        <v>1</v>
      </c>
      <c r="J343" s="5">
        <v>1</v>
      </c>
      <c r="N343" s="6" t="s">
        <v>866</v>
      </c>
      <c r="O343" s="100" t="s">
        <v>838</v>
      </c>
    </row>
    <row r="344" spans="1:15" x14ac:dyDescent="0.2">
      <c r="A344" s="4">
        <v>1</v>
      </c>
      <c r="B344" s="5">
        <v>1</v>
      </c>
      <c r="C344" s="5">
        <v>1</v>
      </c>
      <c r="D344" s="5">
        <v>1</v>
      </c>
      <c r="E344" s="5">
        <v>1</v>
      </c>
      <c r="F344" s="5">
        <v>1</v>
      </c>
      <c r="G344" s="5">
        <v>1</v>
      </c>
      <c r="H344" s="5">
        <v>1</v>
      </c>
      <c r="I344" s="5">
        <v>1</v>
      </c>
      <c r="J344" s="5">
        <v>1</v>
      </c>
      <c r="N344" s="6" t="s">
        <v>867</v>
      </c>
      <c r="O344" s="100" t="s">
        <v>840</v>
      </c>
    </row>
    <row r="345" spans="1:15" x14ac:dyDescent="0.2">
      <c r="A345" s="4">
        <v>1</v>
      </c>
      <c r="B345" s="5">
        <v>1</v>
      </c>
      <c r="C345" s="5">
        <v>1</v>
      </c>
      <c r="D345" s="5">
        <v>1</v>
      </c>
      <c r="E345" s="5">
        <v>1</v>
      </c>
      <c r="F345" s="5">
        <v>1</v>
      </c>
      <c r="G345" s="5">
        <v>1</v>
      </c>
      <c r="H345" s="5">
        <v>1</v>
      </c>
      <c r="I345" s="5">
        <v>1</v>
      </c>
      <c r="J345" s="5">
        <v>1</v>
      </c>
      <c r="N345" s="6" t="s">
        <v>868</v>
      </c>
      <c r="O345" s="100" t="s">
        <v>842</v>
      </c>
    </row>
    <row r="346" spans="1:15" x14ac:dyDescent="0.2">
      <c r="A346" s="4">
        <v>1</v>
      </c>
      <c r="B346" s="5">
        <v>1</v>
      </c>
      <c r="C346" s="5">
        <v>1</v>
      </c>
      <c r="D346" s="5">
        <v>1</v>
      </c>
      <c r="E346" s="5">
        <v>1</v>
      </c>
      <c r="F346" s="5">
        <v>1</v>
      </c>
      <c r="G346" s="5">
        <v>1</v>
      </c>
      <c r="H346" s="5">
        <v>1</v>
      </c>
      <c r="I346" s="5">
        <v>1</v>
      </c>
      <c r="J346" s="5">
        <v>1</v>
      </c>
      <c r="N346" s="6" t="s">
        <v>869</v>
      </c>
      <c r="O346" s="100" t="s">
        <v>844</v>
      </c>
    </row>
    <row r="347" spans="1:15" x14ac:dyDescent="0.2">
      <c r="A347" s="4">
        <v>1</v>
      </c>
      <c r="B347" s="5">
        <v>1</v>
      </c>
      <c r="C347" s="5">
        <v>1</v>
      </c>
      <c r="D347" s="5">
        <v>1</v>
      </c>
      <c r="E347" s="5">
        <v>1</v>
      </c>
      <c r="F347" s="5">
        <v>1</v>
      </c>
      <c r="G347" s="5">
        <v>1</v>
      </c>
      <c r="H347" s="5">
        <v>1</v>
      </c>
      <c r="I347" s="5">
        <v>1</v>
      </c>
      <c r="J347" s="5">
        <v>1</v>
      </c>
      <c r="N347" s="6" t="s">
        <v>870</v>
      </c>
      <c r="O347" s="100" t="s">
        <v>846</v>
      </c>
    </row>
    <row r="348" spans="1:15" x14ac:dyDescent="0.2">
      <c r="A348" s="4">
        <v>1</v>
      </c>
      <c r="B348" s="5">
        <v>1</v>
      </c>
      <c r="C348" s="5">
        <v>1</v>
      </c>
      <c r="D348" s="5">
        <v>1</v>
      </c>
      <c r="E348" s="5">
        <v>1</v>
      </c>
      <c r="F348" s="5">
        <v>1</v>
      </c>
      <c r="G348" s="5">
        <v>1</v>
      </c>
      <c r="H348" s="5">
        <v>1</v>
      </c>
      <c r="I348" s="5">
        <v>1</v>
      </c>
      <c r="J348" s="5">
        <v>1</v>
      </c>
      <c r="N348" s="6" t="s">
        <v>871</v>
      </c>
      <c r="O348" s="100" t="s">
        <v>848</v>
      </c>
    </row>
    <row r="349" spans="1:15" x14ac:dyDescent="0.2">
      <c r="A349" s="4">
        <v>1</v>
      </c>
      <c r="B349" s="5">
        <v>1</v>
      </c>
      <c r="C349" s="5">
        <v>1</v>
      </c>
      <c r="D349" s="5">
        <v>1</v>
      </c>
      <c r="E349" s="5">
        <v>1</v>
      </c>
      <c r="F349" s="5">
        <v>1</v>
      </c>
      <c r="G349" s="5">
        <v>1</v>
      </c>
      <c r="H349" s="5">
        <v>1</v>
      </c>
      <c r="I349" s="5">
        <v>1</v>
      </c>
      <c r="J349" s="5">
        <v>1</v>
      </c>
      <c r="N349" s="6" t="s">
        <v>872</v>
      </c>
      <c r="O349" s="100" t="s">
        <v>850</v>
      </c>
    </row>
    <row r="350" spans="1:15" x14ac:dyDescent="0.2">
      <c r="A350" s="4">
        <v>1</v>
      </c>
      <c r="B350" s="5">
        <v>1</v>
      </c>
      <c r="C350" s="5">
        <v>1</v>
      </c>
      <c r="D350" s="5">
        <v>1</v>
      </c>
      <c r="E350" s="5">
        <v>1</v>
      </c>
      <c r="F350" s="5">
        <v>1</v>
      </c>
      <c r="G350" s="5">
        <v>1</v>
      </c>
      <c r="H350" s="5">
        <v>1</v>
      </c>
      <c r="I350" s="5">
        <v>1</v>
      </c>
      <c r="J350" s="5">
        <v>1</v>
      </c>
      <c r="N350" s="6" t="s">
        <v>873</v>
      </c>
      <c r="O350" s="100" t="s">
        <v>852</v>
      </c>
    </row>
    <row r="351" spans="1:15" x14ac:dyDescent="0.2">
      <c r="A351" s="4">
        <v>1</v>
      </c>
      <c r="B351" s="5">
        <v>1</v>
      </c>
      <c r="C351" s="5">
        <v>1</v>
      </c>
      <c r="D351" s="5">
        <v>1</v>
      </c>
      <c r="E351" s="5">
        <v>1</v>
      </c>
      <c r="F351" s="5">
        <v>1</v>
      </c>
      <c r="G351" s="5">
        <v>1</v>
      </c>
      <c r="H351" s="5">
        <v>1</v>
      </c>
      <c r="I351" s="5">
        <v>1</v>
      </c>
      <c r="J351" s="5">
        <v>1</v>
      </c>
      <c r="N351" s="6" t="s">
        <v>874</v>
      </c>
      <c r="O351" s="100" t="s">
        <v>854</v>
      </c>
    </row>
    <row r="352" spans="1:15" x14ac:dyDescent="0.2">
      <c r="A352" s="4">
        <v>1</v>
      </c>
      <c r="B352" s="5">
        <v>1</v>
      </c>
      <c r="C352" s="5">
        <v>1</v>
      </c>
      <c r="D352" s="5">
        <v>1</v>
      </c>
      <c r="E352" s="5">
        <v>1</v>
      </c>
      <c r="F352" s="5">
        <v>1</v>
      </c>
      <c r="G352" s="5">
        <v>1</v>
      </c>
      <c r="H352" s="5">
        <v>1</v>
      </c>
      <c r="I352" s="5">
        <v>1</v>
      </c>
      <c r="J352" s="5">
        <v>1</v>
      </c>
      <c r="N352" s="6" t="s">
        <v>875</v>
      </c>
      <c r="O352" s="100" t="s">
        <v>816</v>
      </c>
    </row>
    <row r="353" spans="1:15" x14ac:dyDescent="0.2">
      <c r="A353" s="4">
        <v>1</v>
      </c>
      <c r="B353" s="5">
        <v>1</v>
      </c>
      <c r="C353" s="5">
        <v>1</v>
      </c>
      <c r="D353" s="5">
        <v>1</v>
      </c>
      <c r="E353" s="5">
        <v>1</v>
      </c>
      <c r="F353" s="5">
        <v>1</v>
      </c>
      <c r="G353" s="5">
        <v>1</v>
      </c>
      <c r="H353" s="5">
        <v>1</v>
      </c>
      <c r="I353" s="5">
        <v>1</v>
      </c>
      <c r="J353" s="5">
        <v>1</v>
      </c>
      <c r="N353" s="6" t="s">
        <v>876</v>
      </c>
      <c r="O353" s="100" t="s">
        <v>818</v>
      </c>
    </row>
    <row r="354" spans="1:15" x14ac:dyDescent="0.2">
      <c r="A354" s="4">
        <v>1</v>
      </c>
      <c r="B354" s="5">
        <v>1</v>
      </c>
      <c r="C354" s="5">
        <v>1</v>
      </c>
      <c r="D354" s="5">
        <v>1</v>
      </c>
      <c r="E354" s="5">
        <v>1</v>
      </c>
      <c r="F354" s="5">
        <v>1</v>
      </c>
      <c r="G354" s="5">
        <v>1</v>
      </c>
      <c r="H354" s="5">
        <v>1</v>
      </c>
      <c r="I354" s="5">
        <v>1</v>
      </c>
      <c r="J354" s="5">
        <v>1</v>
      </c>
      <c r="N354" s="6" t="s">
        <v>877</v>
      </c>
      <c r="O354" s="100" t="s">
        <v>820</v>
      </c>
    </row>
    <row r="355" spans="1:15" x14ac:dyDescent="0.2">
      <c r="A355" s="4">
        <v>1</v>
      </c>
      <c r="B355" s="5">
        <v>1</v>
      </c>
      <c r="C355" s="5">
        <v>1</v>
      </c>
      <c r="D355" s="5">
        <v>1</v>
      </c>
      <c r="E355" s="5">
        <v>1</v>
      </c>
      <c r="F355" s="5">
        <v>1</v>
      </c>
      <c r="G355" s="5">
        <v>1</v>
      </c>
      <c r="H355" s="5">
        <v>1</v>
      </c>
      <c r="I355" s="5">
        <v>1</v>
      </c>
      <c r="J355" s="5">
        <v>1</v>
      </c>
      <c r="N355" s="6" t="s">
        <v>878</v>
      </c>
      <c r="O355" s="100" t="s">
        <v>822</v>
      </c>
    </row>
    <row r="356" spans="1:15" x14ac:dyDescent="0.2">
      <c r="A356" s="4">
        <v>1</v>
      </c>
      <c r="B356" s="5">
        <v>1</v>
      </c>
      <c r="C356" s="5">
        <v>1</v>
      </c>
      <c r="D356" s="5">
        <v>1</v>
      </c>
      <c r="E356" s="5">
        <v>1</v>
      </c>
      <c r="F356" s="5">
        <v>1</v>
      </c>
      <c r="G356" s="5">
        <v>1</v>
      </c>
      <c r="H356" s="5">
        <v>1</v>
      </c>
      <c r="I356" s="5">
        <v>1</v>
      </c>
      <c r="J356" s="5">
        <v>1</v>
      </c>
      <c r="N356" s="6" t="s">
        <v>879</v>
      </c>
      <c r="O356" s="100" t="s">
        <v>824</v>
      </c>
    </row>
    <row r="357" spans="1:15" x14ac:dyDescent="0.2">
      <c r="A357" s="4">
        <v>1</v>
      </c>
      <c r="B357" s="5">
        <v>1</v>
      </c>
      <c r="C357" s="5">
        <v>1</v>
      </c>
      <c r="D357" s="5">
        <v>1</v>
      </c>
      <c r="E357" s="5">
        <v>1</v>
      </c>
      <c r="F357" s="5">
        <v>1</v>
      </c>
      <c r="G357" s="5">
        <v>1</v>
      </c>
      <c r="H357" s="5">
        <v>1</v>
      </c>
      <c r="I357" s="5">
        <v>1</v>
      </c>
      <c r="J357" s="5">
        <v>1</v>
      </c>
      <c r="N357" s="6" t="s">
        <v>880</v>
      </c>
      <c r="O357" s="100" t="s">
        <v>881</v>
      </c>
    </row>
    <row r="358" spans="1:15" x14ac:dyDescent="0.2">
      <c r="A358" s="4">
        <v>1</v>
      </c>
      <c r="B358" s="5">
        <v>1</v>
      </c>
      <c r="C358" s="5">
        <v>1</v>
      </c>
      <c r="D358" s="5">
        <v>1</v>
      </c>
      <c r="E358" s="5">
        <v>1</v>
      </c>
      <c r="F358" s="5">
        <v>1</v>
      </c>
      <c r="G358" s="5">
        <v>1</v>
      </c>
      <c r="H358" s="5">
        <v>1</v>
      </c>
      <c r="I358" s="5">
        <v>1</v>
      </c>
      <c r="J358" s="5">
        <v>1</v>
      </c>
      <c r="N358" s="6" t="s">
        <v>882</v>
      </c>
      <c r="O358" s="100" t="s">
        <v>883</v>
      </c>
    </row>
    <row r="359" spans="1:15" x14ac:dyDescent="0.2">
      <c r="A359" s="4">
        <v>1</v>
      </c>
      <c r="B359" s="5">
        <v>1</v>
      </c>
      <c r="C359" s="5">
        <v>1</v>
      </c>
      <c r="D359" s="5">
        <v>1</v>
      </c>
      <c r="E359" s="5">
        <v>1</v>
      </c>
      <c r="F359" s="5">
        <v>1</v>
      </c>
      <c r="G359" s="5">
        <v>1</v>
      </c>
      <c r="H359" s="5">
        <v>1</v>
      </c>
      <c r="I359" s="5">
        <v>1</v>
      </c>
      <c r="J359" s="5">
        <v>1</v>
      </c>
      <c r="N359" s="6" t="s">
        <v>884</v>
      </c>
      <c r="O359" s="100" t="s">
        <v>885</v>
      </c>
    </row>
    <row r="360" spans="1:15" x14ac:dyDescent="0.2">
      <c r="A360" s="4">
        <v>1</v>
      </c>
      <c r="B360" s="5">
        <v>1</v>
      </c>
      <c r="C360" s="5">
        <v>1</v>
      </c>
      <c r="D360" s="5">
        <v>1</v>
      </c>
      <c r="E360" s="5">
        <v>1</v>
      </c>
      <c r="F360" s="5">
        <v>1</v>
      </c>
      <c r="G360" s="5">
        <v>1</v>
      </c>
      <c r="H360" s="5">
        <v>1</v>
      </c>
      <c r="I360" s="5">
        <v>1</v>
      </c>
      <c r="J360" s="5">
        <v>1</v>
      </c>
      <c r="N360" s="6" t="s">
        <v>886</v>
      </c>
      <c r="O360" s="100" t="s">
        <v>887</v>
      </c>
    </row>
    <row r="361" spans="1:15" x14ac:dyDescent="0.2">
      <c r="A361" s="4">
        <v>1</v>
      </c>
      <c r="B361" s="5">
        <v>1</v>
      </c>
      <c r="C361" s="5">
        <v>1</v>
      </c>
      <c r="D361" s="5">
        <v>1</v>
      </c>
      <c r="E361" s="5">
        <v>1</v>
      </c>
      <c r="F361" s="5">
        <v>1</v>
      </c>
      <c r="G361" s="5">
        <v>1</v>
      </c>
      <c r="H361" s="5">
        <v>1</v>
      </c>
      <c r="I361" s="5">
        <v>1</v>
      </c>
      <c r="J361" s="5">
        <v>1</v>
      </c>
      <c r="N361" s="6" t="s">
        <v>888</v>
      </c>
      <c r="O361" s="100" t="s">
        <v>889</v>
      </c>
    </row>
    <row r="362" spans="1:15" x14ac:dyDescent="0.2">
      <c r="A362" s="4">
        <v>1</v>
      </c>
      <c r="B362" s="5">
        <v>1</v>
      </c>
      <c r="C362" s="5">
        <v>1</v>
      </c>
      <c r="D362" s="5">
        <v>1</v>
      </c>
      <c r="E362" s="5">
        <v>1</v>
      </c>
      <c r="F362" s="5">
        <v>1</v>
      </c>
      <c r="G362" s="5">
        <v>1</v>
      </c>
      <c r="H362" s="5">
        <v>1</v>
      </c>
      <c r="I362" s="5">
        <v>1</v>
      </c>
      <c r="J362" s="5">
        <v>1</v>
      </c>
      <c r="N362" s="6" t="s">
        <v>890</v>
      </c>
      <c r="O362" s="100" t="s">
        <v>836</v>
      </c>
    </row>
    <row r="363" spans="1:15" x14ac:dyDescent="0.2">
      <c r="A363" s="4">
        <v>1</v>
      </c>
      <c r="B363" s="5">
        <v>1</v>
      </c>
      <c r="C363" s="5">
        <v>1</v>
      </c>
      <c r="D363" s="5">
        <v>1</v>
      </c>
      <c r="E363" s="5">
        <v>1</v>
      </c>
      <c r="F363" s="5">
        <v>1</v>
      </c>
      <c r="G363" s="5">
        <v>1</v>
      </c>
      <c r="H363" s="5">
        <v>1</v>
      </c>
      <c r="I363" s="5">
        <v>1</v>
      </c>
      <c r="J363" s="5">
        <v>1</v>
      </c>
      <c r="N363" s="6" t="s">
        <v>891</v>
      </c>
      <c r="O363" s="100" t="s">
        <v>838</v>
      </c>
    </row>
    <row r="364" spans="1:15" x14ac:dyDescent="0.2">
      <c r="A364" s="4">
        <v>1</v>
      </c>
      <c r="B364" s="5">
        <v>1</v>
      </c>
      <c r="C364" s="5">
        <v>1</v>
      </c>
      <c r="D364" s="5">
        <v>1</v>
      </c>
      <c r="E364" s="5">
        <v>1</v>
      </c>
      <c r="F364" s="5">
        <v>1</v>
      </c>
      <c r="G364" s="5">
        <v>1</v>
      </c>
      <c r="H364" s="5">
        <v>1</v>
      </c>
      <c r="I364" s="5">
        <v>1</v>
      </c>
      <c r="J364" s="5">
        <v>1</v>
      </c>
      <c r="N364" s="6" t="s">
        <v>892</v>
      </c>
      <c r="O364" s="100" t="s">
        <v>840</v>
      </c>
    </row>
    <row r="365" spans="1:15" x14ac:dyDescent="0.2">
      <c r="A365" s="4">
        <v>1</v>
      </c>
      <c r="B365" s="5">
        <v>1</v>
      </c>
      <c r="C365" s="5">
        <v>1</v>
      </c>
      <c r="D365" s="5">
        <v>1</v>
      </c>
      <c r="E365" s="5">
        <v>1</v>
      </c>
      <c r="F365" s="5">
        <v>1</v>
      </c>
      <c r="G365" s="5">
        <v>1</v>
      </c>
      <c r="H365" s="5">
        <v>1</v>
      </c>
      <c r="I365" s="5">
        <v>1</v>
      </c>
      <c r="J365" s="5">
        <v>1</v>
      </c>
      <c r="N365" s="6" t="s">
        <v>893</v>
      </c>
      <c r="O365" s="100" t="s">
        <v>842</v>
      </c>
    </row>
    <row r="366" spans="1:15" x14ac:dyDescent="0.2">
      <c r="A366" s="4">
        <v>1</v>
      </c>
      <c r="B366" s="5">
        <v>1</v>
      </c>
      <c r="C366" s="5">
        <v>1</v>
      </c>
      <c r="D366" s="5">
        <v>1</v>
      </c>
      <c r="E366" s="5">
        <v>1</v>
      </c>
      <c r="F366" s="5">
        <v>1</v>
      </c>
      <c r="G366" s="5">
        <v>1</v>
      </c>
      <c r="H366" s="5">
        <v>1</v>
      </c>
      <c r="I366" s="5">
        <v>1</v>
      </c>
      <c r="J366" s="5">
        <v>1</v>
      </c>
      <c r="N366" s="6" t="s">
        <v>894</v>
      </c>
      <c r="O366" s="100" t="s">
        <v>844</v>
      </c>
    </row>
    <row r="367" spans="1:15" x14ac:dyDescent="0.2">
      <c r="A367" s="4">
        <v>1</v>
      </c>
      <c r="B367" s="5">
        <v>1</v>
      </c>
      <c r="C367" s="5">
        <v>1</v>
      </c>
      <c r="D367" s="5">
        <v>1</v>
      </c>
      <c r="E367" s="5">
        <v>1</v>
      </c>
      <c r="F367" s="5">
        <v>1</v>
      </c>
      <c r="G367" s="5">
        <v>1</v>
      </c>
      <c r="H367" s="5">
        <v>1</v>
      </c>
      <c r="I367" s="5">
        <v>1</v>
      </c>
      <c r="J367" s="5">
        <v>1</v>
      </c>
      <c r="N367" s="6" t="s">
        <v>895</v>
      </c>
      <c r="O367" s="100" t="s">
        <v>846</v>
      </c>
    </row>
    <row r="368" spans="1:15" x14ac:dyDescent="0.2">
      <c r="A368" s="4">
        <v>1</v>
      </c>
      <c r="B368" s="5">
        <v>1</v>
      </c>
      <c r="C368" s="5">
        <v>1</v>
      </c>
      <c r="D368" s="5">
        <v>1</v>
      </c>
      <c r="E368" s="5">
        <v>1</v>
      </c>
      <c r="F368" s="5">
        <v>1</v>
      </c>
      <c r="G368" s="5">
        <v>1</v>
      </c>
      <c r="H368" s="5">
        <v>1</v>
      </c>
      <c r="I368" s="5">
        <v>1</v>
      </c>
      <c r="J368" s="5">
        <v>1</v>
      </c>
      <c r="N368" s="6" t="s">
        <v>896</v>
      </c>
      <c r="O368" s="100" t="s">
        <v>848</v>
      </c>
    </row>
    <row r="369" spans="1:15" x14ac:dyDescent="0.2">
      <c r="A369" s="4">
        <v>1</v>
      </c>
      <c r="B369" s="5">
        <v>1</v>
      </c>
      <c r="C369" s="5">
        <v>1</v>
      </c>
      <c r="D369" s="5">
        <v>1</v>
      </c>
      <c r="E369" s="5">
        <v>1</v>
      </c>
      <c r="F369" s="5">
        <v>1</v>
      </c>
      <c r="G369" s="5">
        <v>1</v>
      </c>
      <c r="H369" s="5">
        <v>1</v>
      </c>
      <c r="I369" s="5">
        <v>1</v>
      </c>
      <c r="J369" s="5">
        <v>1</v>
      </c>
      <c r="N369" s="6" t="s">
        <v>897</v>
      </c>
      <c r="O369" s="100" t="s">
        <v>850</v>
      </c>
    </row>
    <row r="370" spans="1:15" x14ac:dyDescent="0.2">
      <c r="A370" s="4">
        <v>1</v>
      </c>
      <c r="B370" s="5">
        <v>1</v>
      </c>
      <c r="C370" s="5">
        <v>1</v>
      </c>
      <c r="D370" s="5">
        <v>1</v>
      </c>
      <c r="E370" s="5">
        <v>1</v>
      </c>
      <c r="F370" s="5">
        <v>1</v>
      </c>
      <c r="G370" s="5">
        <v>1</v>
      </c>
      <c r="H370" s="5">
        <v>1</v>
      </c>
      <c r="I370" s="5">
        <v>1</v>
      </c>
      <c r="J370" s="5">
        <v>1</v>
      </c>
      <c r="N370" s="6" t="s">
        <v>898</v>
      </c>
      <c r="O370" s="100" t="s">
        <v>852</v>
      </c>
    </row>
    <row r="371" spans="1:15" x14ac:dyDescent="0.2">
      <c r="A371" s="4">
        <v>1</v>
      </c>
      <c r="B371" s="5">
        <v>1</v>
      </c>
      <c r="C371" s="5">
        <v>1</v>
      </c>
      <c r="D371" s="5">
        <v>1</v>
      </c>
      <c r="E371" s="5">
        <v>1</v>
      </c>
      <c r="F371" s="5">
        <v>1</v>
      </c>
      <c r="G371" s="5">
        <v>1</v>
      </c>
      <c r="H371" s="5">
        <v>1</v>
      </c>
      <c r="I371" s="5">
        <v>1</v>
      </c>
      <c r="J371" s="5">
        <v>1</v>
      </c>
      <c r="N371" s="6" t="s">
        <v>899</v>
      </c>
      <c r="O371" s="100" t="s">
        <v>854</v>
      </c>
    </row>
    <row r="372" spans="1:15" x14ac:dyDescent="0.2">
      <c r="A372" s="4">
        <v>1</v>
      </c>
      <c r="B372" s="5">
        <v>1</v>
      </c>
      <c r="C372" s="5">
        <v>1</v>
      </c>
      <c r="D372" s="5">
        <v>1</v>
      </c>
      <c r="E372" s="5">
        <v>1</v>
      </c>
      <c r="F372" s="5">
        <v>1</v>
      </c>
      <c r="G372" s="5">
        <v>1</v>
      </c>
      <c r="H372" s="5">
        <v>1</v>
      </c>
      <c r="I372" s="5">
        <v>1</v>
      </c>
      <c r="J372" s="5">
        <v>1</v>
      </c>
      <c r="N372" s="6" t="s">
        <v>900</v>
      </c>
      <c r="O372" s="100" t="s">
        <v>901</v>
      </c>
    </row>
    <row r="373" spans="1:15" x14ac:dyDescent="0.2">
      <c r="A373" s="4">
        <v>1</v>
      </c>
      <c r="B373" s="5">
        <v>1</v>
      </c>
      <c r="C373" s="5">
        <v>1</v>
      </c>
      <c r="D373" s="5">
        <v>1</v>
      </c>
      <c r="E373" s="5">
        <v>1</v>
      </c>
      <c r="F373" s="5">
        <v>1</v>
      </c>
      <c r="G373" s="5">
        <v>1</v>
      </c>
      <c r="H373" s="5">
        <v>1</v>
      </c>
      <c r="I373" s="5">
        <v>1</v>
      </c>
      <c r="J373" s="5">
        <v>1</v>
      </c>
      <c r="N373" s="6" t="s">
        <v>902</v>
      </c>
      <c r="O373" s="100" t="s">
        <v>903</v>
      </c>
    </row>
    <row r="374" spans="1:15" x14ac:dyDescent="0.2">
      <c r="A374" s="4">
        <v>1</v>
      </c>
      <c r="B374" s="5">
        <v>1</v>
      </c>
      <c r="C374" s="5">
        <v>1</v>
      </c>
      <c r="D374" s="5">
        <v>1</v>
      </c>
      <c r="E374" s="5">
        <v>1</v>
      </c>
      <c r="F374" s="5">
        <v>1</v>
      </c>
      <c r="G374" s="5">
        <v>1</v>
      </c>
      <c r="H374" s="5">
        <v>1</v>
      </c>
      <c r="I374" s="5">
        <v>1</v>
      </c>
      <c r="J374" s="5">
        <v>1</v>
      </c>
      <c r="N374" s="6" t="s">
        <v>904</v>
      </c>
      <c r="O374" s="100" t="s">
        <v>905</v>
      </c>
    </row>
    <row r="375" spans="1:15" x14ac:dyDescent="0.2">
      <c r="A375" s="4">
        <v>1</v>
      </c>
      <c r="B375" s="5">
        <v>1</v>
      </c>
      <c r="C375" s="5">
        <v>1</v>
      </c>
      <c r="D375" s="5">
        <v>1</v>
      </c>
      <c r="E375" s="5">
        <v>1</v>
      </c>
      <c r="F375" s="5">
        <v>1</v>
      </c>
      <c r="G375" s="5">
        <v>1</v>
      </c>
      <c r="H375" s="5">
        <v>1</v>
      </c>
      <c r="I375" s="5">
        <v>1</v>
      </c>
      <c r="J375" s="5">
        <v>1</v>
      </c>
      <c r="N375" s="6" t="s">
        <v>906</v>
      </c>
      <c r="O375" s="100" t="s">
        <v>907</v>
      </c>
    </row>
    <row r="376" spans="1:15" x14ac:dyDescent="0.2">
      <c r="A376" s="4">
        <v>1</v>
      </c>
      <c r="B376" s="5">
        <v>1</v>
      </c>
      <c r="C376" s="5">
        <v>1</v>
      </c>
      <c r="D376" s="5">
        <v>1</v>
      </c>
      <c r="E376" s="5">
        <v>1</v>
      </c>
      <c r="F376" s="5">
        <v>1</v>
      </c>
      <c r="G376" s="5">
        <v>1</v>
      </c>
      <c r="H376" s="5">
        <v>1</v>
      </c>
      <c r="I376" s="5">
        <v>1</v>
      </c>
      <c r="J376" s="5">
        <v>1</v>
      </c>
      <c r="N376" s="6" t="s">
        <v>908</v>
      </c>
      <c r="O376" s="100" t="s">
        <v>909</v>
      </c>
    </row>
    <row r="377" spans="1:15" x14ac:dyDescent="0.2">
      <c r="A377" s="4">
        <v>1</v>
      </c>
      <c r="B377" s="5">
        <v>1</v>
      </c>
      <c r="C377" s="5">
        <v>1</v>
      </c>
      <c r="D377" s="5">
        <v>1</v>
      </c>
      <c r="E377" s="5">
        <v>1</v>
      </c>
      <c r="F377" s="5">
        <v>1</v>
      </c>
      <c r="G377" s="5">
        <v>1</v>
      </c>
      <c r="H377" s="5">
        <v>1</v>
      </c>
      <c r="I377" s="5">
        <v>1</v>
      </c>
      <c r="J377" s="5">
        <v>1</v>
      </c>
      <c r="N377" s="6" t="s">
        <v>910</v>
      </c>
      <c r="O377" s="100" t="s">
        <v>911</v>
      </c>
    </row>
    <row r="378" spans="1:15" x14ac:dyDescent="0.2">
      <c r="A378" s="4">
        <v>1</v>
      </c>
      <c r="B378" s="5">
        <v>1</v>
      </c>
      <c r="C378" s="5">
        <v>1</v>
      </c>
      <c r="D378" s="5">
        <v>1</v>
      </c>
      <c r="E378" s="5">
        <v>1</v>
      </c>
      <c r="F378" s="5">
        <v>1</v>
      </c>
      <c r="G378" s="5">
        <v>1</v>
      </c>
      <c r="H378" s="5">
        <v>1</v>
      </c>
      <c r="I378" s="5">
        <v>1</v>
      </c>
      <c r="J378" s="5">
        <v>1</v>
      </c>
      <c r="N378" s="6" t="s">
        <v>912</v>
      </c>
      <c r="O378" s="100" t="s">
        <v>913</v>
      </c>
    </row>
    <row r="379" spans="1:15" x14ac:dyDescent="0.2">
      <c r="A379" s="4">
        <v>1</v>
      </c>
      <c r="B379" s="5">
        <v>1</v>
      </c>
      <c r="C379" s="5">
        <v>1</v>
      </c>
      <c r="D379" s="5">
        <v>1</v>
      </c>
      <c r="E379" s="5">
        <v>1</v>
      </c>
      <c r="F379" s="5">
        <v>1</v>
      </c>
      <c r="G379" s="5">
        <v>1</v>
      </c>
      <c r="H379" s="5">
        <v>1</v>
      </c>
      <c r="I379" s="5">
        <v>1</v>
      </c>
      <c r="J379" s="5">
        <v>1</v>
      </c>
      <c r="N379" s="6" t="s">
        <v>914</v>
      </c>
      <c r="O379" s="100" t="s">
        <v>915</v>
      </c>
    </row>
    <row r="380" spans="1:15" x14ac:dyDescent="0.2">
      <c r="A380" s="4">
        <v>1</v>
      </c>
      <c r="B380" s="5">
        <v>1</v>
      </c>
      <c r="C380" s="5">
        <v>1</v>
      </c>
      <c r="D380" s="5">
        <v>1</v>
      </c>
      <c r="E380" s="5">
        <v>1</v>
      </c>
      <c r="F380" s="5">
        <v>1</v>
      </c>
      <c r="G380" s="5">
        <v>1</v>
      </c>
      <c r="H380" s="5">
        <v>1</v>
      </c>
      <c r="I380" s="5">
        <v>1</v>
      </c>
      <c r="J380" s="5">
        <v>1</v>
      </c>
      <c r="N380" s="6" t="s">
        <v>916</v>
      </c>
      <c r="O380" s="100" t="s">
        <v>917</v>
      </c>
    </row>
    <row r="381" spans="1:15" x14ac:dyDescent="0.2">
      <c r="A381" s="4">
        <v>1</v>
      </c>
      <c r="B381" s="5">
        <v>1</v>
      </c>
      <c r="C381" s="5">
        <v>1</v>
      </c>
      <c r="D381" s="5">
        <v>1</v>
      </c>
      <c r="E381" s="5">
        <v>1</v>
      </c>
      <c r="F381" s="5">
        <v>1</v>
      </c>
      <c r="G381" s="5">
        <v>1</v>
      </c>
      <c r="H381" s="5">
        <v>1</v>
      </c>
      <c r="I381" s="5">
        <v>1</v>
      </c>
      <c r="J381" s="5">
        <v>1</v>
      </c>
      <c r="N381" s="6" t="s">
        <v>918</v>
      </c>
      <c r="O381" s="100" t="s">
        <v>919</v>
      </c>
    </row>
    <row r="382" spans="1:15" x14ac:dyDescent="0.2">
      <c r="A382" s="4">
        <v>1</v>
      </c>
      <c r="B382" s="5">
        <v>1</v>
      </c>
      <c r="C382" s="5">
        <v>1</v>
      </c>
      <c r="D382" s="5">
        <v>1</v>
      </c>
      <c r="E382" s="5">
        <v>1</v>
      </c>
      <c r="F382" s="5">
        <v>1</v>
      </c>
      <c r="G382" s="5">
        <v>1</v>
      </c>
      <c r="H382" s="5">
        <v>1</v>
      </c>
      <c r="I382" s="5">
        <v>1</v>
      </c>
      <c r="J382" s="5">
        <v>1</v>
      </c>
      <c r="N382" s="6" t="s">
        <v>920</v>
      </c>
      <c r="O382" s="100" t="s">
        <v>921</v>
      </c>
    </row>
    <row r="383" spans="1:15" x14ac:dyDescent="0.2">
      <c r="A383" s="4">
        <v>1</v>
      </c>
      <c r="B383" s="5">
        <v>1</v>
      </c>
      <c r="C383" s="5">
        <v>1</v>
      </c>
      <c r="D383" s="5">
        <v>1</v>
      </c>
      <c r="E383" s="5">
        <v>1</v>
      </c>
      <c r="F383" s="5">
        <v>1</v>
      </c>
      <c r="G383" s="5">
        <v>1</v>
      </c>
      <c r="H383" s="5">
        <v>1</v>
      </c>
      <c r="I383" s="5">
        <v>1</v>
      </c>
      <c r="J383" s="5">
        <v>1</v>
      </c>
      <c r="N383" s="6" t="s">
        <v>922</v>
      </c>
      <c r="O383" s="100" t="s">
        <v>923</v>
      </c>
    </row>
    <row r="384" spans="1:15" x14ac:dyDescent="0.2">
      <c r="A384" s="4">
        <v>1</v>
      </c>
      <c r="B384" s="5">
        <v>1</v>
      </c>
      <c r="C384" s="5">
        <v>1</v>
      </c>
      <c r="D384" s="5">
        <v>1</v>
      </c>
      <c r="E384" s="5">
        <v>1</v>
      </c>
      <c r="F384" s="5">
        <v>1</v>
      </c>
      <c r="G384" s="5">
        <v>1</v>
      </c>
      <c r="H384" s="5">
        <v>1</v>
      </c>
      <c r="I384" s="5">
        <v>1</v>
      </c>
      <c r="J384" s="5">
        <v>1</v>
      </c>
      <c r="N384" s="6" t="s">
        <v>924</v>
      </c>
      <c r="O384" s="100" t="s">
        <v>925</v>
      </c>
    </row>
    <row r="385" spans="1:15" x14ac:dyDescent="0.2">
      <c r="A385" s="4">
        <v>1</v>
      </c>
      <c r="B385" s="5">
        <v>1</v>
      </c>
      <c r="C385" s="5">
        <v>1</v>
      </c>
      <c r="D385" s="5">
        <v>1</v>
      </c>
      <c r="E385" s="5">
        <v>1</v>
      </c>
      <c r="F385" s="5">
        <v>1</v>
      </c>
      <c r="G385" s="5">
        <v>1</v>
      </c>
      <c r="H385" s="5">
        <v>1</v>
      </c>
      <c r="I385" s="5">
        <v>1</v>
      </c>
      <c r="J385" s="5">
        <v>1</v>
      </c>
      <c r="N385" s="6" t="s">
        <v>926</v>
      </c>
      <c r="O385" s="100" t="s">
        <v>927</v>
      </c>
    </row>
    <row r="386" spans="1:15" x14ac:dyDescent="0.2">
      <c r="A386" s="4">
        <v>1</v>
      </c>
      <c r="B386" s="5">
        <v>1</v>
      </c>
      <c r="C386" s="5">
        <v>1</v>
      </c>
      <c r="D386" s="5">
        <v>1</v>
      </c>
      <c r="E386" s="5">
        <v>1</v>
      </c>
      <c r="F386" s="5">
        <v>1</v>
      </c>
      <c r="G386" s="5">
        <v>1</v>
      </c>
      <c r="H386" s="5">
        <v>1</v>
      </c>
      <c r="I386" s="5">
        <v>1</v>
      </c>
      <c r="J386" s="5">
        <v>1</v>
      </c>
      <c r="N386" s="6" t="s">
        <v>928</v>
      </c>
      <c r="O386" s="100" t="s">
        <v>929</v>
      </c>
    </row>
    <row r="387" spans="1:15" x14ac:dyDescent="0.2">
      <c r="A387" s="4">
        <v>1</v>
      </c>
      <c r="B387" s="5">
        <v>1</v>
      </c>
      <c r="C387" s="5">
        <v>1</v>
      </c>
      <c r="D387" s="5">
        <v>1</v>
      </c>
      <c r="E387" s="5">
        <v>1</v>
      </c>
      <c r="F387" s="5">
        <v>1</v>
      </c>
      <c r="G387" s="5">
        <v>1</v>
      </c>
      <c r="H387" s="5">
        <v>1</v>
      </c>
      <c r="I387" s="5">
        <v>1</v>
      </c>
      <c r="J387" s="5">
        <v>1</v>
      </c>
      <c r="N387" s="6" t="s">
        <v>930</v>
      </c>
      <c r="O387" s="100" t="s">
        <v>931</v>
      </c>
    </row>
    <row r="388" spans="1:15" x14ac:dyDescent="0.2">
      <c r="A388" s="4">
        <v>1</v>
      </c>
      <c r="B388" s="5">
        <v>1</v>
      </c>
      <c r="C388" s="5">
        <v>1</v>
      </c>
      <c r="D388" s="5">
        <v>1</v>
      </c>
      <c r="E388" s="5">
        <v>1</v>
      </c>
      <c r="F388" s="5">
        <v>1</v>
      </c>
      <c r="G388" s="5">
        <v>1</v>
      </c>
      <c r="H388" s="5">
        <v>1</v>
      </c>
      <c r="I388" s="5">
        <v>1</v>
      </c>
      <c r="J388" s="5">
        <v>1</v>
      </c>
      <c r="N388" s="6" t="s">
        <v>932</v>
      </c>
      <c r="O388" s="100" t="s">
        <v>933</v>
      </c>
    </row>
    <row r="389" spans="1:15" x14ac:dyDescent="0.2">
      <c r="A389" s="4">
        <v>1</v>
      </c>
      <c r="B389" s="5">
        <v>1</v>
      </c>
      <c r="C389" s="5">
        <v>1</v>
      </c>
      <c r="D389" s="5">
        <v>1</v>
      </c>
      <c r="E389" s="5">
        <v>1</v>
      </c>
      <c r="F389" s="5">
        <v>1</v>
      </c>
      <c r="G389" s="5">
        <v>1</v>
      </c>
      <c r="H389" s="5">
        <v>1</v>
      </c>
      <c r="I389" s="5">
        <v>1</v>
      </c>
      <c r="J389" s="5">
        <v>1</v>
      </c>
      <c r="N389" s="6" t="s">
        <v>934</v>
      </c>
      <c r="O389" s="100" t="s">
        <v>935</v>
      </c>
    </row>
    <row r="390" spans="1:15" x14ac:dyDescent="0.2">
      <c r="A390" s="4">
        <v>1</v>
      </c>
      <c r="B390" s="5">
        <v>1</v>
      </c>
      <c r="C390" s="5">
        <v>1</v>
      </c>
      <c r="D390" s="5">
        <v>1</v>
      </c>
      <c r="E390" s="5">
        <v>1</v>
      </c>
      <c r="F390" s="5">
        <v>1</v>
      </c>
      <c r="G390" s="5">
        <v>1</v>
      </c>
      <c r="H390" s="5">
        <v>1</v>
      </c>
      <c r="I390" s="5">
        <v>1</v>
      </c>
      <c r="J390" s="5">
        <v>1</v>
      </c>
      <c r="N390" s="6" t="s">
        <v>936</v>
      </c>
      <c r="O390" s="100" t="s">
        <v>937</v>
      </c>
    </row>
    <row r="391" spans="1:15" x14ac:dyDescent="0.2">
      <c r="A391" s="4">
        <v>1</v>
      </c>
      <c r="B391" s="5">
        <v>1</v>
      </c>
      <c r="C391" s="5">
        <v>1</v>
      </c>
      <c r="D391" s="5">
        <v>1</v>
      </c>
      <c r="E391" s="5">
        <v>1</v>
      </c>
      <c r="F391" s="5">
        <v>1</v>
      </c>
      <c r="G391" s="5">
        <v>1</v>
      </c>
      <c r="H391" s="5">
        <v>1</v>
      </c>
      <c r="I391" s="5">
        <v>1</v>
      </c>
      <c r="J391" s="5">
        <v>1</v>
      </c>
      <c r="N391" s="6" t="s">
        <v>938</v>
      </c>
      <c r="O391" s="100" t="s">
        <v>939</v>
      </c>
    </row>
    <row r="392" spans="1:15" x14ac:dyDescent="0.2">
      <c r="A392" s="4">
        <v>1</v>
      </c>
      <c r="B392" s="5">
        <v>1</v>
      </c>
      <c r="C392" s="5">
        <v>1</v>
      </c>
      <c r="D392" s="5">
        <v>1</v>
      </c>
      <c r="E392" s="5">
        <v>1</v>
      </c>
      <c r="F392" s="5">
        <v>1</v>
      </c>
      <c r="G392" s="5">
        <v>1</v>
      </c>
      <c r="H392" s="5">
        <v>1</v>
      </c>
      <c r="I392" s="5">
        <v>1</v>
      </c>
      <c r="J392" s="5">
        <v>1</v>
      </c>
      <c r="N392" s="6" t="s">
        <v>940</v>
      </c>
      <c r="O392" s="100" t="s">
        <v>901</v>
      </c>
    </row>
    <row r="393" spans="1:15" x14ac:dyDescent="0.2">
      <c r="A393" s="4">
        <v>1</v>
      </c>
      <c r="B393" s="5">
        <v>1</v>
      </c>
      <c r="C393" s="5">
        <v>1</v>
      </c>
      <c r="D393" s="5">
        <v>1</v>
      </c>
      <c r="E393" s="5">
        <v>1</v>
      </c>
      <c r="F393" s="5">
        <v>1</v>
      </c>
      <c r="G393" s="5">
        <v>1</v>
      </c>
      <c r="H393" s="5">
        <v>1</v>
      </c>
      <c r="I393" s="5">
        <v>1</v>
      </c>
      <c r="J393" s="5">
        <v>1</v>
      </c>
      <c r="N393" s="6" t="s">
        <v>941</v>
      </c>
      <c r="O393" s="100" t="s">
        <v>903</v>
      </c>
    </row>
    <row r="394" spans="1:15" x14ac:dyDescent="0.2">
      <c r="A394" s="4">
        <v>1</v>
      </c>
      <c r="B394" s="5">
        <v>1</v>
      </c>
      <c r="C394" s="5">
        <v>1</v>
      </c>
      <c r="D394" s="5">
        <v>1</v>
      </c>
      <c r="E394" s="5">
        <v>1</v>
      </c>
      <c r="F394" s="5">
        <v>1</v>
      </c>
      <c r="G394" s="5">
        <v>1</v>
      </c>
      <c r="H394" s="5">
        <v>1</v>
      </c>
      <c r="I394" s="5">
        <v>1</v>
      </c>
      <c r="J394" s="5">
        <v>1</v>
      </c>
      <c r="N394" s="6" t="s">
        <v>942</v>
      </c>
      <c r="O394" s="100" t="s">
        <v>905</v>
      </c>
    </row>
    <row r="395" spans="1:15" x14ac:dyDescent="0.2">
      <c r="A395" s="4">
        <v>1</v>
      </c>
      <c r="B395" s="5">
        <v>1</v>
      </c>
      <c r="C395" s="5">
        <v>1</v>
      </c>
      <c r="D395" s="5">
        <v>1</v>
      </c>
      <c r="E395" s="5">
        <v>1</v>
      </c>
      <c r="F395" s="5">
        <v>1</v>
      </c>
      <c r="G395" s="5">
        <v>1</v>
      </c>
      <c r="H395" s="5">
        <v>1</v>
      </c>
      <c r="I395" s="5">
        <v>1</v>
      </c>
      <c r="J395" s="5">
        <v>1</v>
      </c>
      <c r="N395" s="6" t="s">
        <v>943</v>
      </c>
      <c r="O395" s="100" t="s">
        <v>907</v>
      </c>
    </row>
    <row r="396" spans="1:15" x14ac:dyDescent="0.2">
      <c r="A396" s="4">
        <v>1</v>
      </c>
      <c r="B396" s="5">
        <v>1</v>
      </c>
      <c r="C396" s="5">
        <v>1</v>
      </c>
      <c r="D396" s="5">
        <v>1</v>
      </c>
      <c r="E396" s="5">
        <v>1</v>
      </c>
      <c r="F396" s="5">
        <v>1</v>
      </c>
      <c r="G396" s="5">
        <v>1</v>
      </c>
      <c r="H396" s="5">
        <v>1</v>
      </c>
      <c r="I396" s="5">
        <v>1</v>
      </c>
      <c r="J396" s="5">
        <v>1</v>
      </c>
      <c r="N396" s="6" t="s">
        <v>944</v>
      </c>
      <c r="O396" s="100" t="s">
        <v>909</v>
      </c>
    </row>
    <row r="397" spans="1:15" x14ac:dyDescent="0.2">
      <c r="A397" s="4">
        <v>1</v>
      </c>
      <c r="B397" s="5">
        <v>1</v>
      </c>
      <c r="C397" s="5">
        <v>1</v>
      </c>
      <c r="D397" s="5">
        <v>1</v>
      </c>
      <c r="E397" s="5">
        <v>1</v>
      </c>
      <c r="F397" s="5">
        <v>1</v>
      </c>
      <c r="G397" s="5">
        <v>1</v>
      </c>
      <c r="H397" s="5">
        <v>1</v>
      </c>
      <c r="I397" s="5">
        <v>1</v>
      </c>
      <c r="J397" s="5">
        <v>1</v>
      </c>
      <c r="N397" s="6" t="s">
        <v>945</v>
      </c>
      <c r="O397" s="100" t="s">
        <v>911</v>
      </c>
    </row>
    <row r="398" spans="1:15" x14ac:dyDescent="0.2">
      <c r="A398" s="4">
        <v>1</v>
      </c>
      <c r="B398" s="5">
        <v>1</v>
      </c>
      <c r="C398" s="5">
        <v>1</v>
      </c>
      <c r="D398" s="5">
        <v>1</v>
      </c>
      <c r="E398" s="5">
        <v>1</v>
      </c>
      <c r="F398" s="5">
        <v>1</v>
      </c>
      <c r="G398" s="5">
        <v>1</v>
      </c>
      <c r="H398" s="5">
        <v>1</v>
      </c>
      <c r="I398" s="5">
        <v>1</v>
      </c>
      <c r="J398" s="5">
        <v>1</v>
      </c>
      <c r="N398" s="6" t="s">
        <v>946</v>
      </c>
      <c r="O398" s="100" t="s">
        <v>913</v>
      </c>
    </row>
    <row r="399" spans="1:15" x14ac:dyDescent="0.2">
      <c r="A399" s="4">
        <v>1</v>
      </c>
      <c r="B399" s="5">
        <v>1</v>
      </c>
      <c r="C399" s="5">
        <v>1</v>
      </c>
      <c r="D399" s="5">
        <v>1</v>
      </c>
      <c r="E399" s="5">
        <v>1</v>
      </c>
      <c r="F399" s="5">
        <v>1</v>
      </c>
      <c r="G399" s="5">
        <v>1</v>
      </c>
      <c r="H399" s="5">
        <v>1</v>
      </c>
      <c r="I399" s="5">
        <v>1</v>
      </c>
      <c r="J399" s="5">
        <v>1</v>
      </c>
      <c r="N399" s="6" t="s">
        <v>947</v>
      </c>
      <c r="O399" s="100" t="s">
        <v>915</v>
      </c>
    </row>
    <row r="400" spans="1:15" x14ac:dyDescent="0.2">
      <c r="A400" s="4">
        <v>1</v>
      </c>
      <c r="B400" s="5">
        <v>1</v>
      </c>
      <c r="C400" s="5">
        <v>1</v>
      </c>
      <c r="D400" s="5">
        <v>1</v>
      </c>
      <c r="E400" s="5">
        <v>1</v>
      </c>
      <c r="F400" s="5">
        <v>1</v>
      </c>
      <c r="G400" s="5">
        <v>1</v>
      </c>
      <c r="H400" s="5">
        <v>1</v>
      </c>
      <c r="I400" s="5">
        <v>1</v>
      </c>
      <c r="J400" s="5">
        <v>1</v>
      </c>
      <c r="N400" s="6" t="s">
        <v>948</v>
      </c>
      <c r="O400" s="100" t="s">
        <v>917</v>
      </c>
    </row>
    <row r="401" spans="1:15" x14ac:dyDescent="0.2">
      <c r="A401" s="4">
        <v>1</v>
      </c>
      <c r="B401" s="5">
        <v>1</v>
      </c>
      <c r="C401" s="5">
        <v>1</v>
      </c>
      <c r="D401" s="5">
        <v>1</v>
      </c>
      <c r="E401" s="5">
        <v>1</v>
      </c>
      <c r="F401" s="5">
        <v>1</v>
      </c>
      <c r="G401" s="5">
        <v>1</v>
      </c>
      <c r="H401" s="5">
        <v>1</v>
      </c>
      <c r="I401" s="5">
        <v>1</v>
      </c>
      <c r="J401" s="5">
        <v>1</v>
      </c>
      <c r="N401" s="6" t="s">
        <v>949</v>
      </c>
      <c r="O401" s="100" t="s">
        <v>919</v>
      </c>
    </row>
    <row r="402" spans="1:15" x14ac:dyDescent="0.2">
      <c r="A402" s="4">
        <v>1</v>
      </c>
      <c r="B402" s="5">
        <v>1</v>
      </c>
      <c r="C402" s="5">
        <v>1</v>
      </c>
      <c r="D402" s="5">
        <v>1</v>
      </c>
      <c r="E402" s="5">
        <v>1</v>
      </c>
      <c r="F402" s="5">
        <v>1</v>
      </c>
      <c r="G402" s="5">
        <v>1</v>
      </c>
      <c r="H402" s="5">
        <v>1</v>
      </c>
      <c r="I402" s="5">
        <v>1</v>
      </c>
      <c r="J402" s="5">
        <v>1</v>
      </c>
      <c r="N402" s="6" t="s">
        <v>950</v>
      </c>
      <c r="O402" s="100" t="s">
        <v>951</v>
      </c>
    </row>
    <row r="403" spans="1:15" x14ac:dyDescent="0.2">
      <c r="A403" s="4">
        <v>1</v>
      </c>
      <c r="B403" s="5">
        <v>1</v>
      </c>
      <c r="C403" s="5">
        <v>1</v>
      </c>
      <c r="D403" s="5">
        <v>1</v>
      </c>
      <c r="E403" s="5">
        <v>1</v>
      </c>
      <c r="F403" s="5">
        <v>1</v>
      </c>
      <c r="G403" s="5">
        <v>1</v>
      </c>
      <c r="H403" s="5">
        <v>1</v>
      </c>
      <c r="I403" s="5">
        <v>1</v>
      </c>
      <c r="J403" s="5">
        <v>1</v>
      </c>
      <c r="N403" s="6" t="s">
        <v>952</v>
      </c>
      <c r="O403" s="100" t="s">
        <v>953</v>
      </c>
    </row>
    <row r="404" spans="1:15" x14ac:dyDescent="0.2">
      <c r="A404" s="4">
        <v>1</v>
      </c>
      <c r="B404" s="5">
        <v>1</v>
      </c>
      <c r="C404" s="5">
        <v>1</v>
      </c>
      <c r="D404" s="5">
        <v>1</v>
      </c>
      <c r="E404" s="5">
        <v>1</v>
      </c>
      <c r="F404" s="5">
        <v>1</v>
      </c>
      <c r="G404" s="5">
        <v>1</v>
      </c>
      <c r="H404" s="5">
        <v>1</v>
      </c>
      <c r="I404" s="5">
        <v>1</v>
      </c>
      <c r="J404" s="5">
        <v>1</v>
      </c>
      <c r="N404" s="6" t="s">
        <v>954</v>
      </c>
      <c r="O404" s="100" t="s">
        <v>955</v>
      </c>
    </row>
    <row r="405" spans="1:15" x14ac:dyDescent="0.2">
      <c r="A405" s="4">
        <v>1</v>
      </c>
      <c r="B405" s="5">
        <v>1</v>
      </c>
      <c r="C405" s="5">
        <v>1</v>
      </c>
      <c r="D405" s="5">
        <v>1</v>
      </c>
      <c r="E405" s="5">
        <v>1</v>
      </c>
      <c r="F405" s="5">
        <v>1</v>
      </c>
      <c r="G405" s="5">
        <v>1</v>
      </c>
      <c r="H405" s="5">
        <v>1</v>
      </c>
      <c r="I405" s="5">
        <v>1</v>
      </c>
      <c r="J405" s="5">
        <v>1</v>
      </c>
      <c r="N405" s="6" t="s">
        <v>956</v>
      </c>
      <c r="O405" s="100" t="s">
        <v>957</v>
      </c>
    </row>
    <row r="406" spans="1:15" x14ac:dyDescent="0.2">
      <c r="A406" s="4">
        <v>1</v>
      </c>
      <c r="B406" s="5">
        <v>1</v>
      </c>
      <c r="C406" s="5">
        <v>1</v>
      </c>
      <c r="D406" s="5">
        <v>1</v>
      </c>
      <c r="E406" s="5">
        <v>1</v>
      </c>
      <c r="F406" s="5">
        <v>1</v>
      </c>
      <c r="G406" s="5">
        <v>1</v>
      </c>
      <c r="H406" s="5">
        <v>1</v>
      </c>
      <c r="I406" s="5">
        <v>1</v>
      </c>
      <c r="J406" s="5">
        <v>1</v>
      </c>
      <c r="N406" s="6" t="s">
        <v>958</v>
      </c>
      <c r="O406" s="100" t="s">
        <v>959</v>
      </c>
    </row>
    <row r="407" spans="1:15" x14ac:dyDescent="0.2">
      <c r="A407" s="4">
        <v>1</v>
      </c>
      <c r="B407" s="5">
        <v>1</v>
      </c>
      <c r="C407" s="5">
        <v>1</v>
      </c>
      <c r="D407" s="5">
        <v>1</v>
      </c>
      <c r="E407" s="5">
        <v>1</v>
      </c>
      <c r="F407" s="5">
        <v>1</v>
      </c>
      <c r="G407" s="5">
        <v>1</v>
      </c>
      <c r="H407" s="5">
        <v>1</v>
      </c>
      <c r="I407" s="5">
        <v>1</v>
      </c>
      <c r="J407" s="5">
        <v>1</v>
      </c>
      <c r="N407" s="6" t="s">
        <v>960</v>
      </c>
      <c r="O407" s="100" t="s">
        <v>931</v>
      </c>
    </row>
    <row r="408" spans="1:15" x14ac:dyDescent="0.2">
      <c r="A408" s="4">
        <v>1</v>
      </c>
      <c r="B408" s="5">
        <v>1</v>
      </c>
      <c r="C408" s="5">
        <v>1</v>
      </c>
      <c r="D408" s="5">
        <v>1</v>
      </c>
      <c r="E408" s="5">
        <v>1</v>
      </c>
      <c r="F408" s="5">
        <v>1</v>
      </c>
      <c r="G408" s="5">
        <v>1</v>
      </c>
      <c r="H408" s="5">
        <v>1</v>
      </c>
      <c r="I408" s="5">
        <v>1</v>
      </c>
      <c r="J408" s="5">
        <v>1</v>
      </c>
      <c r="N408" s="6" t="s">
        <v>961</v>
      </c>
      <c r="O408" s="100" t="s">
        <v>933</v>
      </c>
    </row>
    <row r="409" spans="1:15" x14ac:dyDescent="0.2">
      <c r="A409" s="4">
        <v>1</v>
      </c>
      <c r="B409" s="5">
        <v>1</v>
      </c>
      <c r="C409" s="5">
        <v>1</v>
      </c>
      <c r="D409" s="5">
        <v>1</v>
      </c>
      <c r="E409" s="5">
        <v>1</v>
      </c>
      <c r="F409" s="5">
        <v>1</v>
      </c>
      <c r="G409" s="5">
        <v>1</v>
      </c>
      <c r="H409" s="5">
        <v>1</v>
      </c>
      <c r="I409" s="5">
        <v>1</v>
      </c>
      <c r="J409" s="5">
        <v>1</v>
      </c>
      <c r="N409" s="6" t="s">
        <v>962</v>
      </c>
      <c r="O409" s="100" t="s">
        <v>935</v>
      </c>
    </row>
    <row r="410" spans="1:15" x14ac:dyDescent="0.2">
      <c r="A410" s="4">
        <v>1</v>
      </c>
      <c r="B410" s="5">
        <v>1</v>
      </c>
      <c r="C410" s="5">
        <v>1</v>
      </c>
      <c r="D410" s="5">
        <v>1</v>
      </c>
      <c r="E410" s="5">
        <v>1</v>
      </c>
      <c r="F410" s="5">
        <v>1</v>
      </c>
      <c r="G410" s="5">
        <v>1</v>
      </c>
      <c r="H410" s="5">
        <v>1</v>
      </c>
      <c r="I410" s="5">
        <v>1</v>
      </c>
      <c r="J410" s="5">
        <v>1</v>
      </c>
      <c r="N410" s="6" t="s">
        <v>963</v>
      </c>
      <c r="O410" s="100" t="s">
        <v>937</v>
      </c>
    </row>
    <row r="411" spans="1:15" x14ac:dyDescent="0.2">
      <c r="A411" s="4">
        <v>1</v>
      </c>
      <c r="B411" s="5">
        <v>1</v>
      </c>
      <c r="C411" s="5">
        <v>1</v>
      </c>
      <c r="D411" s="5">
        <v>1</v>
      </c>
      <c r="E411" s="5">
        <v>1</v>
      </c>
      <c r="F411" s="5">
        <v>1</v>
      </c>
      <c r="G411" s="5">
        <v>1</v>
      </c>
      <c r="H411" s="5">
        <v>1</v>
      </c>
      <c r="I411" s="5">
        <v>1</v>
      </c>
      <c r="J411" s="5">
        <v>1</v>
      </c>
      <c r="N411" s="6" t="s">
        <v>964</v>
      </c>
      <c r="O411" s="100" t="s">
        <v>939</v>
      </c>
    </row>
    <row r="412" spans="1:15" x14ac:dyDescent="0.2">
      <c r="A412" s="4">
        <v>1</v>
      </c>
      <c r="B412" s="5">
        <v>1</v>
      </c>
      <c r="C412" s="5">
        <v>1</v>
      </c>
      <c r="D412" s="5">
        <v>1</v>
      </c>
      <c r="E412" s="5">
        <v>1</v>
      </c>
      <c r="F412" s="5">
        <v>1</v>
      </c>
      <c r="G412" s="5">
        <v>1</v>
      </c>
      <c r="H412" s="5">
        <v>1</v>
      </c>
      <c r="I412" s="5">
        <v>1</v>
      </c>
      <c r="J412" s="5">
        <v>1</v>
      </c>
      <c r="N412" s="6" t="s">
        <v>965</v>
      </c>
      <c r="O412" s="100" t="s">
        <v>966</v>
      </c>
    </row>
    <row r="413" spans="1:15" x14ac:dyDescent="0.2">
      <c r="A413" s="4">
        <v>1</v>
      </c>
      <c r="B413" s="5">
        <v>1</v>
      </c>
      <c r="C413" s="5">
        <v>1</v>
      </c>
      <c r="D413" s="5">
        <v>1</v>
      </c>
      <c r="E413" s="5">
        <v>1</v>
      </c>
      <c r="F413" s="5">
        <v>1</v>
      </c>
      <c r="G413" s="5">
        <v>1</v>
      </c>
      <c r="H413" s="5">
        <v>1</v>
      </c>
      <c r="I413" s="5">
        <v>1</v>
      </c>
      <c r="J413" s="5">
        <v>1</v>
      </c>
      <c r="N413" s="6" t="s">
        <v>967</v>
      </c>
      <c r="O413" s="100" t="s">
        <v>968</v>
      </c>
    </row>
    <row r="414" spans="1:15" x14ac:dyDescent="0.2">
      <c r="A414" s="4">
        <v>1</v>
      </c>
      <c r="B414" s="5">
        <v>1</v>
      </c>
      <c r="C414" s="5">
        <v>1</v>
      </c>
      <c r="D414" s="5">
        <v>1</v>
      </c>
      <c r="E414" s="5">
        <v>1</v>
      </c>
      <c r="F414" s="5">
        <v>1</v>
      </c>
      <c r="G414" s="5">
        <v>1</v>
      </c>
      <c r="H414" s="5">
        <v>1</v>
      </c>
      <c r="I414" s="5">
        <v>1</v>
      </c>
      <c r="J414" s="5">
        <v>1</v>
      </c>
      <c r="N414" s="6" t="s">
        <v>969</v>
      </c>
      <c r="O414" s="100" t="s">
        <v>970</v>
      </c>
    </row>
    <row r="415" spans="1:15" x14ac:dyDescent="0.2">
      <c r="A415" s="4">
        <v>1</v>
      </c>
      <c r="B415" s="5">
        <v>1</v>
      </c>
      <c r="C415" s="5">
        <v>1</v>
      </c>
      <c r="D415" s="5">
        <v>1</v>
      </c>
      <c r="E415" s="5">
        <v>1</v>
      </c>
      <c r="F415" s="5">
        <v>1</v>
      </c>
      <c r="G415" s="5">
        <v>1</v>
      </c>
      <c r="H415" s="5">
        <v>1</v>
      </c>
      <c r="I415" s="5">
        <v>1</v>
      </c>
      <c r="J415" s="5">
        <v>1</v>
      </c>
      <c r="N415" s="6" t="s">
        <v>971</v>
      </c>
      <c r="O415" s="100" t="s">
        <v>972</v>
      </c>
    </row>
    <row r="416" spans="1:15" x14ac:dyDescent="0.2">
      <c r="A416" s="4">
        <v>1</v>
      </c>
      <c r="B416" s="5">
        <v>1</v>
      </c>
      <c r="C416" s="5">
        <v>1</v>
      </c>
      <c r="D416" s="5">
        <v>1</v>
      </c>
      <c r="E416" s="5">
        <v>1</v>
      </c>
      <c r="F416" s="5">
        <v>1</v>
      </c>
      <c r="G416" s="5">
        <v>1</v>
      </c>
      <c r="H416" s="5">
        <v>1</v>
      </c>
      <c r="I416" s="5">
        <v>1</v>
      </c>
      <c r="J416" s="5">
        <v>1</v>
      </c>
      <c r="N416" s="6" t="s">
        <v>973</v>
      </c>
      <c r="O416" s="100" t="s">
        <v>974</v>
      </c>
    </row>
    <row r="417" spans="1:15" x14ac:dyDescent="0.2">
      <c r="A417" s="4">
        <v>1</v>
      </c>
      <c r="B417" s="5">
        <v>1</v>
      </c>
      <c r="C417" s="5">
        <v>1</v>
      </c>
      <c r="D417" s="5">
        <v>1</v>
      </c>
      <c r="E417" s="5">
        <v>1</v>
      </c>
      <c r="F417" s="5">
        <v>1</v>
      </c>
      <c r="G417" s="5">
        <v>1</v>
      </c>
      <c r="H417" s="5">
        <v>1</v>
      </c>
      <c r="I417" s="5">
        <v>1</v>
      </c>
      <c r="J417" s="5">
        <v>1</v>
      </c>
      <c r="N417" s="6" t="s">
        <v>975</v>
      </c>
      <c r="O417" s="100" t="s">
        <v>976</v>
      </c>
    </row>
    <row r="418" spans="1:15" x14ac:dyDescent="0.2">
      <c r="A418" s="4">
        <v>1</v>
      </c>
      <c r="B418" s="5">
        <v>1</v>
      </c>
      <c r="C418" s="5">
        <v>1</v>
      </c>
      <c r="D418" s="5">
        <v>1</v>
      </c>
      <c r="E418" s="5">
        <v>1</v>
      </c>
      <c r="F418" s="5">
        <v>1</v>
      </c>
      <c r="G418" s="5">
        <v>1</v>
      </c>
      <c r="H418" s="5">
        <v>1</v>
      </c>
      <c r="I418" s="5">
        <v>1</v>
      </c>
      <c r="J418" s="5">
        <v>1</v>
      </c>
      <c r="N418" s="6" t="s">
        <v>977</v>
      </c>
      <c r="O418" s="100" t="s">
        <v>978</v>
      </c>
    </row>
    <row r="419" spans="1:15" x14ac:dyDescent="0.2">
      <c r="A419" s="4">
        <v>1</v>
      </c>
      <c r="B419" s="5">
        <v>1</v>
      </c>
      <c r="C419" s="5">
        <v>1</v>
      </c>
      <c r="D419" s="5">
        <v>1</v>
      </c>
      <c r="E419" s="5">
        <v>1</v>
      </c>
      <c r="F419" s="5">
        <v>1</v>
      </c>
      <c r="G419" s="5">
        <v>1</v>
      </c>
      <c r="H419" s="5">
        <v>1</v>
      </c>
      <c r="I419" s="5">
        <v>1</v>
      </c>
      <c r="J419" s="5">
        <v>1</v>
      </c>
      <c r="N419" s="6" t="s">
        <v>979</v>
      </c>
      <c r="O419" s="100" t="s">
        <v>980</v>
      </c>
    </row>
    <row r="420" spans="1:15" x14ac:dyDescent="0.2">
      <c r="A420" s="4">
        <v>1</v>
      </c>
      <c r="B420" s="5">
        <v>1</v>
      </c>
      <c r="C420" s="5">
        <v>1</v>
      </c>
      <c r="D420" s="5">
        <v>1</v>
      </c>
      <c r="E420" s="5">
        <v>1</v>
      </c>
      <c r="F420" s="5">
        <v>1</v>
      </c>
      <c r="G420" s="5">
        <v>1</v>
      </c>
      <c r="H420" s="5">
        <v>1</v>
      </c>
      <c r="I420" s="5">
        <v>1</v>
      </c>
      <c r="J420" s="5">
        <v>1</v>
      </c>
      <c r="N420" s="6" t="s">
        <v>981</v>
      </c>
      <c r="O420" s="100" t="s">
        <v>982</v>
      </c>
    </row>
    <row r="421" spans="1:15" x14ac:dyDescent="0.2">
      <c r="A421" s="4">
        <v>1</v>
      </c>
      <c r="B421" s="5">
        <v>1</v>
      </c>
      <c r="C421" s="5">
        <v>1</v>
      </c>
      <c r="D421" s="5">
        <v>1</v>
      </c>
      <c r="E421" s="5">
        <v>1</v>
      </c>
      <c r="F421" s="5">
        <v>1</v>
      </c>
      <c r="G421" s="5">
        <v>1</v>
      </c>
      <c r="H421" s="5">
        <v>1</v>
      </c>
      <c r="I421" s="5">
        <v>1</v>
      </c>
      <c r="J421" s="5">
        <v>1</v>
      </c>
      <c r="N421" s="6" t="s">
        <v>983</v>
      </c>
      <c r="O421" s="100" t="s">
        <v>984</v>
      </c>
    </row>
    <row r="422" spans="1:15" x14ac:dyDescent="0.2">
      <c r="A422" s="4">
        <v>1</v>
      </c>
      <c r="B422" s="5">
        <v>1</v>
      </c>
      <c r="C422" s="5">
        <v>1</v>
      </c>
      <c r="D422" s="5">
        <v>1</v>
      </c>
      <c r="E422" s="5">
        <v>1</v>
      </c>
      <c r="F422" s="5">
        <v>1</v>
      </c>
      <c r="G422" s="5">
        <v>1</v>
      </c>
      <c r="H422" s="5">
        <v>1</v>
      </c>
      <c r="I422" s="5">
        <v>1</v>
      </c>
      <c r="J422" s="5">
        <v>1</v>
      </c>
      <c r="N422" s="6" t="s">
        <v>985</v>
      </c>
      <c r="O422" s="100" t="s">
        <v>986</v>
      </c>
    </row>
    <row r="423" spans="1:15" x14ac:dyDescent="0.2">
      <c r="A423" s="4">
        <v>1</v>
      </c>
      <c r="B423" s="5">
        <v>1</v>
      </c>
      <c r="C423" s="5">
        <v>1</v>
      </c>
      <c r="D423" s="5">
        <v>1</v>
      </c>
      <c r="E423" s="5">
        <v>1</v>
      </c>
      <c r="F423" s="5">
        <v>1</v>
      </c>
      <c r="G423" s="5">
        <v>1</v>
      </c>
      <c r="H423" s="5">
        <v>1</v>
      </c>
      <c r="I423" s="5">
        <v>1</v>
      </c>
      <c r="J423" s="5">
        <v>1</v>
      </c>
      <c r="N423" s="6" t="s">
        <v>987</v>
      </c>
      <c r="O423" s="100" t="s">
        <v>988</v>
      </c>
    </row>
    <row r="424" spans="1:15" x14ac:dyDescent="0.2">
      <c r="A424" s="4">
        <v>1</v>
      </c>
      <c r="B424" s="5">
        <v>1</v>
      </c>
      <c r="C424" s="5">
        <v>1</v>
      </c>
      <c r="D424" s="5">
        <v>1</v>
      </c>
      <c r="E424" s="5">
        <v>1</v>
      </c>
      <c r="F424" s="5">
        <v>1</v>
      </c>
      <c r="G424" s="5">
        <v>1</v>
      </c>
      <c r="H424" s="5">
        <v>1</v>
      </c>
      <c r="I424" s="5">
        <v>1</v>
      </c>
      <c r="J424" s="5">
        <v>1</v>
      </c>
      <c r="N424" s="6" t="s">
        <v>989</v>
      </c>
      <c r="O424" s="100" t="s">
        <v>990</v>
      </c>
    </row>
    <row r="425" spans="1:15" x14ac:dyDescent="0.2">
      <c r="A425" s="4">
        <v>1</v>
      </c>
      <c r="B425" s="5">
        <v>1</v>
      </c>
      <c r="C425" s="5">
        <v>1</v>
      </c>
      <c r="D425" s="5">
        <v>1</v>
      </c>
      <c r="E425" s="5">
        <v>1</v>
      </c>
      <c r="F425" s="5">
        <v>1</v>
      </c>
      <c r="G425" s="5">
        <v>1</v>
      </c>
      <c r="H425" s="5">
        <v>1</v>
      </c>
      <c r="I425" s="5">
        <v>1</v>
      </c>
      <c r="J425" s="5">
        <v>1</v>
      </c>
      <c r="N425" s="6" t="s">
        <v>991</v>
      </c>
      <c r="O425" s="100" t="s">
        <v>992</v>
      </c>
    </row>
    <row r="426" spans="1:15" x14ac:dyDescent="0.2">
      <c r="A426" s="4">
        <v>1</v>
      </c>
      <c r="B426" s="5">
        <v>1</v>
      </c>
      <c r="C426" s="5">
        <v>1</v>
      </c>
      <c r="D426" s="5">
        <v>1</v>
      </c>
      <c r="E426" s="5">
        <v>1</v>
      </c>
      <c r="F426" s="5">
        <v>1</v>
      </c>
      <c r="G426" s="5">
        <v>1</v>
      </c>
      <c r="H426" s="5">
        <v>1</v>
      </c>
      <c r="I426" s="5">
        <v>1</v>
      </c>
      <c r="J426" s="5">
        <v>1</v>
      </c>
      <c r="N426" s="6" t="s">
        <v>993</v>
      </c>
      <c r="O426" s="100" t="s">
        <v>994</v>
      </c>
    </row>
    <row r="427" spans="1:15" x14ac:dyDescent="0.2">
      <c r="A427" s="4">
        <v>1</v>
      </c>
      <c r="B427" s="5">
        <v>1</v>
      </c>
      <c r="C427" s="5">
        <v>1</v>
      </c>
      <c r="D427" s="5">
        <v>1</v>
      </c>
      <c r="E427" s="5">
        <v>1</v>
      </c>
      <c r="F427" s="5">
        <v>1</v>
      </c>
      <c r="G427" s="5">
        <v>1</v>
      </c>
      <c r="H427" s="5">
        <v>1</v>
      </c>
      <c r="I427" s="5">
        <v>1</v>
      </c>
      <c r="J427" s="5">
        <v>1</v>
      </c>
      <c r="N427" s="6" t="s">
        <v>995</v>
      </c>
      <c r="O427" s="100" t="s">
        <v>996</v>
      </c>
    </row>
    <row r="428" spans="1:15" x14ac:dyDescent="0.2">
      <c r="A428" s="4">
        <v>1</v>
      </c>
      <c r="B428" s="5">
        <v>1</v>
      </c>
      <c r="C428" s="5">
        <v>1</v>
      </c>
      <c r="D428" s="5">
        <v>1</v>
      </c>
      <c r="E428" s="5">
        <v>1</v>
      </c>
      <c r="F428" s="5">
        <v>1</v>
      </c>
      <c r="G428" s="5">
        <v>1</v>
      </c>
      <c r="H428" s="5">
        <v>1</v>
      </c>
      <c r="I428" s="5">
        <v>1</v>
      </c>
      <c r="J428" s="5">
        <v>1</v>
      </c>
      <c r="N428" s="6" t="s">
        <v>997</v>
      </c>
      <c r="O428" s="100" t="s">
        <v>998</v>
      </c>
    </row>
    <row r="429" spans="1:15" x14ac:dyDescent="0.2">
      <c r="A429" s="4">
        <v>1</v>
      </c>
      <c r="B429" s="5">
        <v>1</v>
      </c>
      <c r="C429" s="5">
        <v>1</v>
      </c>
      <c r="D429" s="5">
        <v>1</v>
      </c>
      <c r="E429" s="5">
        <v>1</v>
      </c>
      <c r="F429" s="5">
        <v>1</v>
      </c>
      <c r="G429" s="5">
        <v>1</v>
      </c>
      <c r="H429" s="5">
        <v>1</v>
      </c>
      <c r="I429" s="5">
        <v>1</v>
      </c>
      <c r="J429" s="5">
        <v>1</v>
      </c>
      <c r="N429" s="6" t="s">
        <v>999</v>
      </c>
      <c r="O429" s="100" t="s">
        <v>1000</v>
      </c>
    </row>
    <row r="430" spans="1:15" x14ac:dyDescent="0.2">
      <c r="A430" s="4">
        <v>1</v>
      </c>
      <c r="B430" s="5">
        <v>1</v>
      </c>
      <c r="C430" s="5">
        <v>1</v>
      </c>
      <c r="D430" s="5">
        <v>1</v>
      </c>
      <c r="E430" s="5">
        <v>1</v>
      </c>
      <c r="F430" s="5">
        <v>1</v>
      </c>
      <c r="G430" s="5">
        <v>1</v>
      </c>
      <c r="H430" s="5">
        <v>1</v>
      </c>
      <c r="I430" s="5">
        <v>1</v>
      </c>
      <c r="J430" s="5">
        <v>1</v>
      </c>
      <c r="N430" s="6" t="s">
        <v>1001</v>
      </c>
      <c r="O430" s="100" t="s">
        <v>1002</v>
      </c>
    </row>
    <row r="431" spans="1:15" x14ac:dyDescent="0.2">
      <c r="A431" s="4">
        <v>1</v>
      </c>
      <c r="B431" s="5">
        <v>1</v>
      </c>
      <c r="C431" s="5">
        <v>1</v>
      </c>
      <c r="D431" s="5">
        <v>1</v>
      </c>
      <c r="E431" s="5">
        <v>1</v>
      </c>
      <c r="F431" s="5">
        <v>1</v>
      </c>
      <c r="G431" s="5">
        <v>1</v>
      </c>
      <c r="H431" s="5">
        <v>1</v>
      </c>
      <c r="I431" s="5">
        <v>1</v>
      </c>
      <c r="J431" s="5">
        <v>1</v>
      </c>
      <c r="N431" s="6" t="s">
        <v>1003</v>
      </c>
      <c r="O431" s="100" t="s">
        <v>1004</v>
      </c>
    </row>
    <row r="432" spans="1:15" x14ac:dyDescent="0.2">
      <c r="A432" s="4">
        <v>1</v>
      </c>
      <c r="B432" s="5">
        <v>1</v>
      </c>
      <c r="C432" s="5">
        <v>1</v>
      </c>
      <c r="D432" s="5">
        <v>1</v>
      </c>
      <c r="E432" s="5">
        <v>1</v>
      </c>
      <c r="F432" s="5">
        <v>1</v>
      </c>
      <c r="G432" s="5">
        <v>1</v>
      </c>
      <c r="H432" s="5">
        <v>1</v>
      </c>
      <c r="I432" s="5">
        <v>1</v>
      </c>
      <c r="J432" s="5">
        <v>1</v>
      </c>
      <c r="N432" s="6" t="s">
        <v>1005</v>
      </c>
      <c r="O432" s="100" t="s">
        <v>1006</v>
      </c>
    </row>
    <row r="433" spans="1:15" x14ac:dyDescent="0.2">
      <c r="A433" s="4">
        <v>1</v>
      </c>
      <c r="B433" s="5">
        <v>1</v>
      </c>
      <c r="C433" s="5">
        <v>1</v>
      </c>
      <c r="D433" s="5">
        <v>1</v>
      </c>
      <c r="E433" s="5">
        <v>1</v>
      </c>
      <c r="F433" s="5">
        <v>1</v>
      </c>
      <c r="G433" s="5">
        <v>1</v>
      </c>
      <c r="H433" s="5">
        <v>1</v>
      </c>
      <c r="I433" s="5">
        <v>1</v>
      </c>
      <c r="J433" s="5">
        <v>1</v>
      </c>
      <c r="N433" s="6" t="s">
        <v>1007</v>
      </c>
      <c r="O433" s="100" t="s">
        <v>1008</v>
      </c>
    </row>
    <row r="434" spans="1:15" x14ac:dyDescent="0.2">
      <c r="A434" s="4">
        <v>1</v>
      </c>
      <c r="B434" s="5">
        <v>1</v>
      </c>
      <c r="C434" s="5">
        <v>1</v>
      </c>
      <c r="D434" s="5">
        <v>1</v>
      </c>
      <c r="E434" s="5">
        <v>1</v>
      </c>
      <c r="F434" s="5">
        <v>1</v>
      </c>
      <c r="G434" s="5">
        <v>1</v>
      </c>
      <c r="H434" s="5">
        <v>1</v>
      </c>
      <c r="I434" s="5">
        <v>1</v>
      </c>
      <c r="J434" s="5">
        <v>1</v>
      </c>
      <c r="N434" s="6" t="s">
        <v>1009</v>
      </c>
      <c r="O434" s="100" t="s">
        <v>1010</v>
      </c>
    </row>
    <row r="435" spans="1:15" x14ac:dyDescent="0.2">
      <c r="A435" s="4">
        <v>1</v>
      </c>
      <c r="B435" s="5">
        <v>1</v>
      </c>
      <c r="C435" s="5">
        <v>1</v>
      </c>
      <c r="D435" s="5">
        <v>1</v>
      </c>
      <c r="E435" s="5">
        <v>1</v>
      </c>
      <c r="F435" s="5">
        <v>1</v>
      </c>
      <c r="G435" s="5">
        <v>1</v>
      </c>
      <c r="H435" s="5">
        <v>1</v>
      </c>
      <c r="I435" s="5">
        <v>1</v>
      </c>
      <c r="J435" s="5">
        <v>1</v>
      </c>
      <c r="N435" s="6" t="s">
        <v>1011</v>
      </c>
      <c r="O435" s="100" t="s">
        <v>1012</v>
      </c>
    </row>
    <row r="436" spans="1:15" x14ac:dyDescent="0.2">
      <c r="A436" s="4">
        <v>1</v>
      </c>
      <c r="B436" s="5">
        <v>1</v>
      </c>
      <c r="C436" s="5">
        <v>1</v>
      </c>
      <c r="D436" s="5">
        <v>1</v>
      </c>
      <c r="E436" s="5">
        <v>1</v>
      </c>
      <c r="F436" s="5">
        <v>1</v>
      </c>
      <c r="G436" s="5">
        <v>1</v>
      </c>
      <c r="H436" s="5">
        <v>1</v>
      </c>
      <c r="I436" s="5">
        <v>1</v>
      </c>
      <c r="J436" s="5">
        <v>1</v>
      </c>
      <c r="N436" s="6" t="s">
        <v>1013</v>
      </c>
      <c r="O436" s="100" t="s">
        <v>1014</v>
      </c>
    </row>
    <row r="437" spans="1:15" x14ac:dyDescent="0.2">
      <c r="A437" s="4">
        <v>1</v>
      </c>
      <c r="B437" s="5">
        <v>1</v>
      </c>
      <c r="C437" s="5">
        <v>1</v>
      </c>
      <c r="D437" s="5">
        <v>1</v>
      </c>
      <c r="E437" s="5">
        <v>1</v>
      </c>
      <c r="F437" s="5">
        <v>1</v>
      </c>
      <c r="G437" s="5">
        <v>1</v>
      </c>
      <c r="H437" s="5">
        <v>1</v>
      </c>
      <c r="I437" s="5">
        <v>1</v>
      </c>
      <c r="J437" s="5">
        <v>1</v>
      </c>
      <c r="N437" s="6" t="s">
        <v>1015</v>
      </c>
      <c r="O437" s="100" t="s">
        <v>1016</v>
      </c>
    </row>
    <row r="438" spans="1:15" x14ac:dyDescent="0.2">
      <c r="A438" s="4">
        <v>1</v>
      </c>
      <c r="B438" s="5">
        <v>1</v>
      </c>
      <c r="C438" s="5">
        <v>1</v>
      </c>
      <c r="D438" s="5">
        <v>1</v>
      </c>
      <c r="E438" s="5">
        <v>1</v>
      </c>
      <c r="F438" s="5">
        <v>1</v>
      </c>
      <c r="G438" s="5">
        <v>1</v>
      </c>
      <c r="H438" s="5">
        <v>1</v>
      </c>
      <c r="I438" s="5">
        <v>1</v>
      </c>
      <c r="J438" s="5">
        <v>1</v>
      </c>
      <c r="N438" s="6" t="s">
        <v>1017</v>
      </c>
      <c r="O438" s="100" t="s">
        <v>1018</v>
      </c>
    </row>
    <row r="439" spans="1:15" x14ac:dyDescent="0.2">
      <c r="A439" s="4">
        <v>1</v>
      </c>
      <c r="B439" s="5">
        <v>1</v>
      </c>
      <c r="C439" s="5">
        <v>1</v>
      </c>
      <c r="D439" s="5">
        <v>1</v>
      </c>
      <c r="E439" s="5">
        <v>1</v>
      </c>
      <c r="F439" s="5">
        <v>1</v>
      </c>
      <c r="G439" s="5">
        <v>1</v>
      </c>
      <c r="H439" s="5">
        <v>1</v>
      </c>
      <c r="I439" s="5">
        <v>1</v>
      </c>
      <c r="J439" s="5">
        <v>1</v>
      </c>
      <c r="N439" s="6" t="s">
        <v>1019</v>
      </c>
      <c r="O439" s="100" t="s">
        <v>1020</v>
      </c>
    </row>
    <row r="440" spans="1:15" x14ac:dyDescent="0.2">
      <c r="A440" s="4">
        <v>1</v>
      </c>
      <c r="B440" s="5">
        <v>1</v>
      </c>
      <c r="C440" s="5">
        <v>1</v>
      </c>
      <c r="D440" s="5">
        <v>1</v>
      </c>
      <c r="E440" s="5">
        <v>1</v>
      </c>
      <c r="F440" s="5">
        <v>1</v>
      </c>
      <c r="G440" s="5">
        <v>1</v>
      </c>
      <c r="H440" s="5">
        <v>1</v>
      </c>
      <c r="I440" s="5">
        <v>1</v>
      </c>
      <c r="J440" s="5">
        <v>1</v>
      </c>
      <c r="N440" s="6" t="s">
        <v>1021</v>
      </c>
      <c r="O440" s="100" t="s">
        <v>1022</v>
      </c>
    </row>
    <row r="441" spans="1:15" x14ac:dyDescent="0.2">
      <c r="A441" s="4">
        <v>1</v>
      </c>
      <c r="B441" s="5">
        <v>1</v>
      </c>
      <c r="C441" s="5">
        <v>1</v>
      </c>
      <c r="D441" s="5">
        <v>1</v>
      </c>
      <c r="E441" s="5">
        <v>1</v>
      </c>
      <c r="F441" s="5">
        <v>1</v>
      </c>
      <c r="G441" s="5">
        <v>1</v>
      </c>
      <c r="H441" s="5">
        <v>1</v>
      </c>
      <c r="I441" s="5">
        <v>1</v>
      </c>
      <c r="J441" s="5">
        <v>1</v>
      </c>
      <c r="N441" s="6" t="s">
        <v>1023</v>
      </c>
      <c r="O441" s="100" t="s">
        <v>1024</v>
      </c>
    </row>
    <row r="442" spans="1:15" x14ac:dyDescent="0.2">
      <c r="A442" s="4">
        <v>1</v>
      </c>
      <c r="B442" s="5">
        <v>1</v>
      </c>
      <c r="C442" s="5">
        <v>1</v>
      </c>
      <c r="D442" s="5">
        <v>1</v>
      </c>
      <c r="E442" s="5">
        <v>1</v>
      </c>
      <c r="F442" s="5">
        <v>1</v>
      </c>
      <c r="G442" s="5">
        <v>1</v>
      </c>
      <c r="H442" s="5">
        <v>1</v>
      </c>
      <c r="I442" s="5">
        <v>1</v>
      </c>
      <c r="J442" s="5">
        <v>1</v>
      </c>
      <c r="N442" s="6" t="s">
        <v>1025</v>
      </c>
      <c r="O442" s="100" t="s">
        <v>1026</v>
      </c>
    </row>
    <row r="443" spans="1:15" x14ac:dyDescent="0.2">
      <c r="A443" s="4">
        <v>1</v>
      </c>
      <c r="B443" s="5">
        <v>1</v>
      </c>
      <c r="C443" s="5">
        <v>1</v>
      </c>
      <c r="D443" s="5">
        <v>1</v>
      </c>
      <c r="E443" s="5">
        <v>1</v>
      </c>
      <c r="F443" s="5">
        <v>1</v>
      </c>
      <c r="G443" s="5">
        <v>1</v>
      </c>
      <c r="H443" s="5">
        <v>1</v>
      </c>
      <c r="I443" s="5">
        <v>1</v>
      </c>
      <c r="J443" s="5">
        <v>1</v>
      </c>
      <c r="N443" s="6" t="s">
        <v>1027</v>
      </c>
      <c r="O443" s="100" t="s">
        <v>1028</v>
      </c>
    </row>
    <row r="444" spans="1:15" x14ac:dyDescent="0.2">
      <c r="A444" s="4">
        <v>1</v>
      </c>
      <c r="B444" s="5">
        <v>1</v>
      </c>
      <c r="C444" s="5">
        <v>1</v>
      </c>
      <c r="D444" s="5">
        <v>1</v>
      </c>
      <c r="E444" s="5">
        <v>1</v>
      </c>
      <c r="F444" s="5">
        <v>1</v>
      </c>
      <c r="G444" s="5">
        <v>1</v>
      </c>
      <c r="H444" s="5">
        <v>1</v>
      </c>
      <c r="I444" s="5">
        <v>1</v>
      </c>
      <c r="J444" s="5">
        <v>1</v>
      </c>
      <c r="N444" s="6" t="s">
        <v>1029</v>
      </c>
      <c r="O444" s="100" t="s">
        <v>1030</v>
      </c>
    </row>
    <row r="445" spans="1:15" x14ac:dyDescent="0.2">
      <c r="A445" s="4">
        <v>1</v>
      </c>
      <c r="B445" s="5">
        <v>1</v>
      </c>
      <c r="C445" s="5">
        <v>1</v>
      </c>
      <c r="D445" s="5">
        <v>1</v>
      </c>
      <c r="E445" s="5">
        <v>1</v>
      </c>
      <c r="F445" s="5">
        <v>1</v>
      </c>
      <c r="G445" s="5">
        <v>1</v>
      </c>
      <c r="H445" s="5">
        <v>1</v>
      </c>
      <c r="I445" s="5">
        <v>1</v>
      </c>
      <c r="J445" s="5">
        <v>1</v>
      </c>
      <c r="N445" s="6" t="s">
        <v>1031</v>
      </c>
      <c r="O445" s="100" t="s">
        <v>1032</v>
      </c>
    </row>
    <row r="446" spans="1:15" x14ac:dyDescent="0.2">
      <c r="A446" s="4">
        <v>1</v>
      </c>
      <c r="B446" s="5">
        <v>1</v>
      </c>
      <c r="C446" s="5">
        <v>1</v>
      </c>
      <c r="D446" s="5">
        <v>1</v>
      </c>
      <c r="E446" s="5">
        <v>1</v>
      </c>
      <c r="F446" s="5">
        <v>1</v>
      </c>
      <c r="G446" s="5">
        <v>1</v>
      </c>
      <c r="H446" s="5">
        <v>1</v>
      </c>
      <c r="I446" s="5">
        <v>1</v>
      </c>
      <c r="J446" s="5">
        <v>1</v>
      </c>
      <c r="N446" s="6" t="s">
        <v>1033</v>
      </c>
      <c r="O446" s="100" t="s">
        <v>1034</v>
      </c>
    </row>
    <row r="447" spans="1:15" x14ac:dyDescent="0.2">
      <c r="A447" s="4">
        <v>1</v>
      </c>
      <c r="B447" s="5">
        <v>1</v>
      </c>
      <c r="C447" s="5">
        <v>1</v>
      </c>
      <c r="D447" s="5">
        <v>1</v>
      </c>
      <c r="E447" s="5">
        <v>1</v>
      </c>
      <c r="F447" s="5">
        <v>1</v>
      </c>
      <c r="G447" s="5">
        <v>1</v>
      </c>
      <c r="H447" s="5">
        <v>1</v>
      </c>
      <c r="I447" s="5">
        <v>1</v>
      </c>
      <c r="J447" s="5">
        <v>1</v>
      </c>
      <c r="N447" s="6" t="s">
        <v>1035</v>
      </c>
      <c r="O447" s="100" t="s">
        <v>1036</v>
      </c>
    </row>
    <row r="448" spans="1:15" x14ac:dyDescent="0.2">
      <c r="A448" s="4">
        <v>1</v>
      </c>
      <c r="B448" s="5">
        <v>1</v>
      </c>
      <c r="C448" s="5">
        <v>1</v>
      </c>
      <c r="D448" s="5">
        <v>1</v>
      </c>
      <c r="E448" s="5">
        <v>1</v>
      </c>
      <c r="F448" s="5">
        <v>1</v>
      </c>
      <c r="G448" s="5">
        <v>1</v>
      </c>
      <c r="H448" s="5">
        <v>1</v>
      </c>
      <c r="I448" s="5">
        <v>1</v>
      </c>
      <c r="J448" s="5">
        <v>1</v>
      </c>
      <c r="N448" s="6" t="s">
        <v>1037</v>
      </c>
      <c r="O448" s="100" t="s">
        <v>1038</v>
      </c>
    </row>
    <row r="449" spans="1:15" x14ac:dyDescent="0.2">
      <c r="A449" s="4">
        <v>1</v>
      </c>
      <c r="B449" s="5">
        <v>1</v>
      </c>
      <c r="C449" s="5">
        <v>1</v>
      </c>
      <c r="D449" s="5">
        <v>1</v>
      </c>
      <c r="E449" s="5">
        <v>1</v>
      </c>
      <c r="F449" s="5">
        <v>1</v>
      </c>
      <c r="G449" s="5">
        <v>1</v>
      </c>
      <c r="H449" s="5">
        <v>1</v>
      </c>
      <c r="I449" s="5">
        <v>1</v>
      </c>
      <c r="J449" s="5">
        <v>1</v>
      </c>
      <c r="N449" s="6" t="s">
        <v>1039</v>
      </c>
      <c r="O449" s="100" t="s">
        <v>1040</v>
      </c>
    </row>
    <row r="450" spans="1:15" x14ac:dyDescent="0.2">
      <c r="A450" s="4">
        <v>1</v>
      </c>
      <c r="B450" s="5">
        <v>1</v>
      </c>
      <c r="C450" s="5">
        <v>1</v>
      </c>
      <c r="D450" s="5">
        <v>1</v>
      </c>
      <c r="E450" s="5">
        <v>1</v>
      </c>
      <c r="F450" s="5">
        <v>1</v>
      </c>
      <c r="G450" s="5">
        <v>1</v>
      </c>
      <c r="H450" s="5">
        <v>1</v>
      </c>
      <c r="I450" s="5">
        <v>1</v>
      </c>
      <c r="J450" s="5">
        <v>1</v>
      </c>
      <c r="N450" s="6" t="s">
        <v>1041</v>
      </c>
      <c r="O450" s="100" t="s">
        <v>1042</v>
      </c>
    </row>
    <row r="451" spans="1:15" x14ac:dyDescent="0.2">
      <c r="A451" s="4">
        <v>1</v>
      </c>
      <c r="B451" s="5">
        <v>1</v>
      </c>
      <c r="C451" s="5">
        <v>1</v>
      </c>
      <c r="D451" s="5">
        <v>1</v>
      </c>
      <c r="E451" s="5">
        <v>1</v>
      </c>
      <c r="F451" s="5">
        <v>1</v>
      </c>
      <c r="G451" s="5">
        <v>1</v>
      </c>
      <c r="H451" s="5">
        <v>1</v>
      </c>
      <c r="I451" s="5">
        <v>1</v>
      </c>
      <c r="J451" s="5">
        <v>1</v>
      </c>
      <c r="N451" s="6" t="s">
        <v>1043</v>
      </c>
      <c r="O451" s="100" t="s">
        <v>1044</v>
      </c>
    </row>
    <row r="452" spans="1:15" x14ac:dyDescent="0.2">
      <c r="A452" s="4">
        <v>1</v>
      </c>
      <c r="B452" s="5">
        <v>1</v>
      </c>
      <c r="C452" s="5">
        <v>1</v>
      </c>
      <c r="D452" s="5">
        <v>1</v>
      </c>
      <c r="E452" s="5">
        <v>1</v>
      </c>
      <c r="F452" s="5">
        <v>1</v>
      </c>
      <c r="G452" s="5">
        <v>1</v>
      </c>
      <c r="H452" s="5">
        <v>1</v>
      </c>
      <c r="I452" s="5">
        <v>1</v>
      </c>
      <c r="J452" s="5">
        <v>1</v>
      </c>
      <c r="N452" s="6" t="s">
        <v>1045</v>
      </c>
      <c r="O452" s="100" t="s">
        <v>1006</v>
      </c>
    </row>
    <row r="453" spans="1:15" x14ac:dyDescent="0.2">
      <c r="A453" s="4">
        <v>1</v>
      </c>
      <c r="B453" s="5">
        <v>1</v>
      </c>
      <c r="C453" s="5">
        <v>1</v>
      </c>
      <c r="D453" s="5">
        <v>1</v>
      </c>
      <c r="E453" s="5">
        <v>1</v>
      </c>
      <c r="F453" s="5">
        <v>1</v>
      </c>
      <c r="G453" s="5">
        <v>1</v>
      </c>
      <c r="H453" s="5">
        <v>1</v>
      </c>
      <c r="I453" s="5">
        <v>1</v>
      </c>
      <c r="J453" s="5">
        <v>1</v>
      </c>
      <c r="N453" s="6" t="s">
        <v>1046</v>
      </c>
      <c r="O453" s="100" t="s">
        <v>1008</v>
      </c>
    </row>
    <row r="454" spans="1:15" x14ac:dyDescent="0.2">
      <c r="A454" s="4">
        <v>1</v>
      </c>
      <c r="B454" s="5">
        <v>1</v>
      </c>
      <c r="C454" s="5">
        <v>1</v>
      </c>
      <c r="D454" s="5">
        <v>1</v>
      </c>
      <c r="E454" s="5">
        <v>1</v>
      </c>
      <c r="F454" s="5">
        <v>1</v>
      </c>
      <c r="G454" s="5">
        <v>1</v>
      </c>
      <c r="H454" s="5">
        <v>1</v>
      </c>
      <c r="I454" s="5">
        <v>1</v>
      </c>
      <c r="J454" s="5">
        <v>1</v>
      </c>
      <c r="N454" s="6" t="s">
        <v>1047</v>
      </c>
      <c r="O454" s="100" t="s">
        <v>1010</v>
      </c>
    </row>
    <row r="455" spans="1:15" x14ac:dyDescent="0.2">
      <c r="A455" s="4">
        <v>1</v>
      </c>
      <c r="B455" s="5">
        <v>1</v>
      </c>
      <c r="C455" s="5">
        <v>1</v>
      </c>
      <c r="D455" s="5">
        <v>1</v>
      </c>
      <c r="E455" s="5">
        <v>1</v>
      </c>
      <c r="F455" s="5">
        <v>1</v>
      </c>
      <c r="G455" s="5">
        <v>1</v>
      </c>
      <c r="H455" s="5">
        <v>1</v>
      </c>
      <c r="I455" s="5">
        <v>1</v>
      </c>
      <c r="J455" s="5">
        <v>1</v>
      </c>
      <c r="N455" s="6" t="s">
        <v>1048</v>
      </c>
      <c r="O455" s="100" t="s">
        <v>1012</v>
      </c>
    </row>
    <row r="456" spans="1:15" x14ac:dyDescent="0.2">
      <c r="A456" s="4">
        <v>1</v>
      </c>
      <c r="B456" s="5">
        <v>1</v>
      </c>
      <c r="C456" s="5">
        <v>1</v>
      </c>
      <c r="D456" s="5">
        <v>1</v>
      </c>
      <c r="E456" s="5">
        <v>1</v>
      </c>
      <c r="F456" s="5">
        <v>1</v>
      </c>
      <c r="G456" s="5">
        <v>1</v>
      </c>
      <c r="H456" s="5">
        <v>1</v>
      </c>
      <c r="I456" s="5">
        <v>1</v>
      </c>
      <c r="J456" s="5">
        <v>1</v>
      </c>
      <c r="N456" s="6" t="s">
        <v>1049</v>
      </c>
      <c r="O456" s="100" t="s">
        <v>1014</v>
      </c>
    </row>
    <row r="457" spans="1:15" x14ac:dyDescent="0.2">
      <c r="A457" s="4">
        <v>1</v>
      </c>
      <c r="B457" s="5">
        <v>1</v>
      </c>
      <c r="C457" s="5">
        <v>1</v>
      </c>
      <c r="D457" s="5">
        <v>1</v>
      </c>
      <c r="E457" s="5">
        <v>1</v>
      </c>
      <c r="F457" s="5">
        <v>1</v>
      </c>
      <c r="G457" s="5">
        <v>1</v>
      </c>
      <c r="H457" s="5">
        <v>1</v>
      </c>
      <c r="I457" s="5">
        <v>1</v>
      </c>
      <c r="J457" s="5">
        <v>1</v>
      </c>
      <c r="N457" s="6" t="s">
        <v>1050</v>
      </c>
      <c r="O457" s="100" t="s">
        <v>1016</v>
      </c>
    </row>
    <row r="458" spans="1:15" x14ac:dyDescent="0.2">
      <c r="A458" s="4">
        <v>1</v>
      </c>
      <c r="B458" s="5">
        <v>1</v>
      </c>
      <c r="C458" s="5">
        <v>1</v>
      </c>
      <c r="D458" s="5">
        <v>1</v>
      </c>
      <c r="E458" s="5">
        <v>1</v>
      </c>
      <c r="F458" s="5">
        <v>1</v>
      </c>
      <c r="G458" s="5">
        <v>1</v>
      </c>
      <c r="H458" s="5">
        <v>1</v>
      </c>
      <c r="I458" s="5">
        <v>1</v>
      </c>
      <c r="J458" s="5">
        <v>1</v>
      </c>
      <c r="N458" s="6" t="s">
        <v>1051</v>
      </c>
      <c r="O458" s="100" t="s">
        <v>1018</v>
      </c>
    </row>
    <row r="459" spans="1:15" x14ac:dyDescent="0.2">
      <c r="A459" s="4">
        <v>1</v>
      </c>
      <c r="B459" s="5">
        <v>1</v>
      </c>
      <c r="C459" s="5">
        <v>1</v>
      </c>
      <c r="D459" s="5">
        <v>1</v>
      </c>
      <c r="E459" s="5">
        <v>1</v>
      </c>
      <c r="F459" s="5">
        <v>1</v>
      </c>
      <c r="G459" s="5">
        <v>1</v>
      </c>
      <c r="H459" s="5">
        <v>1</v>
      </c>
      <c r="I459" s="5">
        <v>1</v>
      </c>
      <c r="J459" s="5">
        <v>1</v>
      </c>
      <c r="N459" s="6" t="s">
        <v>1052</v>
      </c>
      <c r="O459" s="100" t="s">
        <v>1020</v>
      </c>
    </row>
    <row r="460" spans="1:15" x14ac:dyDescent="0.2">
      <c r="A460" s="4">
        <v>1</v>
      </c>
      <c r="B460" s="5">
        <v>1</v>
      </c>
      <c r="C460" s="5">
        <v>1</v>
      </c>
      <c r="D460" s="5">
        <v>1</v>
      </c>
      <c r="E460" s="5">
        <v>1</v>
      </c>
      <c r="F460" s="5">
        <v>1</v>
      </c>
      <c r="G460" s="5">
        <v>1</v>
      </c>
      <c r="H460" s="5">
        <v>1</v>
      </c>
      <c r="I460" s="5">
        <v>1</v>
      </c>
      <c r="J460" s="5">
        <v>1</v>
      </c>
      <c r="N460" s="6" t="s">
        <v>1053</v>
      </c>
      <c r="O460" s="100" t="s">
        <v>1022</v>
      </c>
    </row>
    <row r="461" spans="1:15" x14ac:dyDescent="0.2">
      <c r="A461" s="4">
        <v>1</v>
      </c>
      <c r="B461" s="5">
        <v>1</v>
      </c>
      <c r="C461" s="5">
        <v>1</v>
      </c>
      <c r="D461" s="5">
        <v>1</v>
      </c>
      <c r="E461" s="5">
        <v>1</v>
      </c>
      <c r="F461" s="5">
        <v>1</v>
      </c>
      <c r="G461" s="5">
        <v>1</v>
      </c>
      <c r="H461" s="5">
        <v>1</v>
      </c>
      <c r="I461" s="5">
        <v>1</v>
      </c>
      <c r="J461" s="5">
        <v>1</v>
      </c>
      <c r="N461" s="6" t="s">
        <v>1054</v>
      </c>
      <c r="O461" s="100" t="s">
        <v>1024</v>
      </c>
    </row>
    <row r="462" spans="1:15" x14ac:dyDescent="0.2">
      <c r="A462" s="4">
        <v>1</v>
      </c>
      <c r="B462" s="5">
        <v>1</v>
      </c>
      <c r="C462" s="5">
        <v>1</v>
      </c>
      <c r="D462" s="5">
        <v>1</v>
      </c>
      <c r="E462" s="5">
        <v>1</v>
      </c>
      <c r="F462" s="5">
        <v>1</v>
      </c>
      <c r="G462" s="5">
        <v>1</v>
      </c>
      <c r="H462" s="5">
        <v>1</v>
      </c>
      <c r="I462" s="5">
        <v>1</v>
      </c>
      <c r="J462" s="5">
        <v>1</v>
      </c>
      <c r="N462" s="6" t="s">
        <v>1055</v>
      </c>
      <c r="O462" s="100" t="s">
        <v>1056</v>
      </c>
    </row>
    <row r="463" spans="1:15" x14ac:dyDescent="0.2">
      <c r="A463" s="4">
        <v>1</v>
      </c>
      <c r="B463" s="5">
        <v>1</v>
      </c>
      <c r="C463" s="5">
        <v>1</v>
      </c>
      <c r="D463" s="5">
        <v>1</v>
      </c>
      <c r="E463" s="5">
        <v>1</v>
      </c>
      <c r="F463" s="5">
        <v>1</v>
      </c>
      <c r="G463" s="5">
        <v>1</v>
      </c>
      <c r="H463" s="5">
        <v>1</v>
      </c>
      <c r="I463" s="5">
        <v>1</v>
      </c>
      <c r="J463" s="5">
        <v>1</v>
      </c>
      <c r="N463" s="6" t="s">
        <v>1057</v>
      </c>
      <c r="O463" s="100" t="s">
        <v>1058</v>
      </c>
    </row>
    <row r="464" spans="1:15" x14ac:dyDescent="0.2">
      <c r="A464" s="4">
        <v>1</v>
      </c>
      <c r="B464" s="5">
        <v>1</v>
      </c>
      <c r="C464" s="5">
        <v>1</v>
      </c>
      <c r="D464" s="5">
        <v>1</v>
      </c>
      <c r="E464" s="5">
        <v>1</v>
      </c>
      <c r="F464" s="5">
        <v>1</v>
      </c>
      <c r="G464" s="5">
        <v>1</v>
      </c>
      <c r="H464" s="5">
        <v>1</v>
      </c>
      <c r="I464" s="5">
        <v>1</v>
      </c>
      <c r="J464" s="5">
        <v>1</v>
      </c>
      <c r="N464" s="6" t="s">
        <v>1059</v>
      </c>
      <c r="O464" s="100" t="s">
        <v>1060</v>
      </c>
    </row>
    <row r="465" spans="1:15" x14ac:dyDescent="0.2">
      <c r="A465" s="4">
        <v>1</v>
      </c>
      <c r="B465" s="5">
        <v>1</v>
      </c>
      <c r="C465" s="5">
        <v>1</v>
      </c>
      <c r="D465" s="5">
        <v>1</v>
      </c>
      <c r="E465" s="5">
        <v>1</v>
      </c>
      <c r="F465" s="5">
        <v>1</v>
      </c>
      <c r="G465" s="5">
        <v>1</v>
      </c>
      <c r="H465" s="5">
        <v>1</v>
      </c>
      <c r="I465" s="5">
        <v>1</v>
      </c>
      <c r="J465" s="5">
        <v>1</v>
      </c>
      <c r="N465" s="6" t="s">
        <v>1061</v>
      </c>
      <c r="O465" s="100" t="s">
        <v>1062</v>
      </c>
    </row>
    <row r="466" spans="1:15" x14ac:dyDescent="0.2">
      <c r="A466" s="4">
        <v>1</v>
      </c>
      <c r="B466" s="5">
        <v>1</v>
      </c>
      <c r="C466" s="5">
        <v>1</v>
      </c>
      <c r="D466" s="5">
        <v>1</v>
      </c>
      <c r="E466" s="5">
        <v>1</v>
      </c>
      <c r="F466" s="5">
        <v>1</v>
      </c>
      <c r="G466" s="5">
        <v>1</v>
      </c>
      <c r="H466" s="5">
        <v>1</v>
      </c>
      <c r="I466" s="5">
        <v>1</v>
      </c>
      <c r="J466" s="5">
        <v>1</v>
      </c>
      <c r="N466" s="6" t="s">
        <v>1063</v>
      </c>
      <c r="O466" s="100" t="s">
        <v>1064</v>
      </c>
    </row>
    <row r="467" spans="1:15" x14ac:dyDescent="0.2">
      <c r="A467" s="4">
        <v>1</v>
      </c>
      <c r="B467" s="5">
        <v>1</v>
      </c>
      <c r="C467" s="5">
        <v>1</v>
      </c>
      <c r="D467" s="5">
        <v>1</v>
      </c>
      <c r="E467" s="5">
        <v>1</v>
      </c>
      <c r="F467" s="5">
        <v>1</v>
      </c>
      <c r="G467" s="5">
        <v>1</v>
      </c>
      <c r="H467" s="5">
        <v>1</v>
      </c>
      <c r="I467" s="5">
        <v>1</v>
      </c>
      <c r="J467" s="5">
        <v>1</v>
      </c>
      <c r="N467" s="6" t="s">
        <v>1065</v>
      </c>
      <c r="O467" s="100" t="s">
        <v>1036</v>
      </c>
    </row>
    <row r="468" spans="1:15" x14ac:dyDescent="0.2">
      <c r="A468" s="4">
        <v>1</v>
      </c>
      <c r="B468" s="5">
        <v>1</v>
      </c>
      <c r="C468" s="5">
        <v>1</v>
      </c>
      <c r="D468" s="5">
        <v>1</v>
      </c>
      <c r="E468" s="5">
        <v>1</v>
      </c>
      <c r="F468" s="5">
        <v>1</v>
      </c>
      <c r="G468" s="5">
        <v>1</v>
      </c>
      <c r="H468" s="5">
        <v>1</v>
      </c>
      <c r="I468" s="5">
        <v>1</v>
      </c>
      <c r="J468" s="5">
        <v>1</v>
      </c>
      <c r="N468" s="6" t="s">
        <v>1066</v>
      </c>
      <c r="O468" s="100" t="s">
        <v>1038</v>
      </c>
    </row>
    <row r="469" spans="1:15" x14ac:dyDescent="0.2">
      <c r="A469" s="4">
        <v>1</v>
      </c>
      <c r="B469" s="5">
        <v>1</v>
      </c>
      <c r="C469" s="5">
        <v>1</v>
      </c>
      <c r="D469" s="5">
        <v>1</v>
      </c>
      <c r="E469" s="5">
        <v>1</v>
      </c>
      <c r="F469" s="5">
        <v>1</v>
      </c>
      <c r="G469" s="5">
        <v>1</v>
      </c>
      <c r="H469" s="5">
        <v>1</v>
      </c>
      <c r="I469" s="5">
        <v>1</v>
      </c>
      <c r="J469" s="5">
        <v>1</v>
      </c>
      <c r="N469" s="6" t="s">
        <v>1067</v>
      </c>
      <c r="O469" s="100" t="s">
        <v>1040</v>
      </c>
    </row>
    <row r="470" spans="1:15" x14ac:dyDescent="0.2">
      <c r="A470" s="4">
        <v>1</v>
      </c>
      <c r="B470" s="5">
        <v>1</v>
      </c>
      <c r="C470" s="5">
        <v>1</v>
      </c>
      <c r="D470" s="5">
        <v>1</v>
      </c>
      <c r="E470" s="5">
        <v>1</v>
      </c>
      <c r="F470" s="5">
        <v>1</v>
      </c>
      <c r="G470" s="5">
        <v>1</v>
      </c>
      <c r="H470" s="5">
        <v>1</v>
      </c>
      <c r="I470" s="5">
        <v>1</v>
      </c>
      <c r="J470" s="5">
        <v>1</v>
      </c>
      <c r="N470" s="6" t="s">
        <v>1068</v>
      </c>
      <c r="O470" s="100" t="s">
        <v>1042</v>
      </c>
    </row>
    <row r="471" spans="1:15" x14ac:dyDescent="0.2">
      <c r="A471" s="4">
        <v>1</v>
      </c>
      <c r="B471" s="5">
        <v>1</v>
      </c>
      <c r="C471" s="5">
        <v>1</v>
      </c>
      <c r="D471" s="5">
        <v>1</v>
      </c>
      <c r="E471" s="5">
        <v>1</v>
      </c>
      <c r="F471" s="5">
        <v>1</v>
      </c>
      <c r="G471" s="5">
        <v>1</v>
      </c>
      <c r="H471" s="5">
        <v>1</v>
      </c>
      <c r="I471" s="5">
        <v>1</v>
      </c>
      <c r="J471" s="5">
        <v>1</v>
      </c>
      <c r="N471" s="6" t="s">
        <v>1069</v>
      </c>
      <c r="O471" s="100" t="s">
        <v>1044</v>
      </c>
    </row>
    <row r="472" spans="1:15" x14ac:dyDescent="0.2">
      <c r="A472" s="4">
        <v>1</v>
      </c>
      <c r="B472" s="5">
        <v>1</v>
      </c>
      <c r="C472" s="5">
        <v>1</v>
      </c>
      <c r="D472" s="5">
        <v>1</v>
      </c>
      <c r="E472" s="5">
        <v>1</v>
      </c>
      <c r="F472" s="5">
        <v>1</v>
      </c>
      <c r="G472" s="5">
        <v>1</v>
      </c>
      <c r="H472" s="5">
        <v>1</v>
      </c>
      <c r="I472" s="5">
        <v>1</v>
      </c>
      <c r="J472" s="5">
        <v>1</v>
      </c>
      <c r="N472" s="6" t="s">
        <v>1070</v>
      </c>
      <c r="O472" s="100" t="s">
        <v>1006</v>
      </c>
    </row>
    <row r="473" spans="1:15" x14ac:dyDescent="0.2">
      <c r="A473" s="4">
        <v>1</v>
      </c>
      <c r="B473" s="5">
        <v>1</v>
      </c>
      <c r="C473" s="5">
        <v>1</v>
      </c>
      <c r="D473" s="5">
        <v>1</v>
      </c>
      <c r="E473" s="5">
        <v>1</v>
      </c>
      <c r="F473" s="5">
        <v>1</v>
      </c>
      <c r="G473" s="5">
        <v>1</v>
      </c>
      <c r="H473" s="5">
        <v>1</v>
      </c>
      <c r="I473" s="5">
        <v>1</v>
      </c>
      <c r="J473" s="5">
        <v>1</v>
      </c>
      <c r="N473" s="6" t="s">
        <v>1071</v>
      </c>
      <c r="O473" s="100" t="s">
        <v>1008</v>
      </c>
    </row>
    <row r="474" spans="1:15" x14ac:dyDescent="0.2">
      <c r="A474" s="4">
        <v>1</v>
      </c>
      <c r="B474" s="5">
        <v>1</v>
      </c>
      <c r="C474" s="5">
        <v>1</v>
      </c>
      <c r="D474" s="5">
        <v>1</v>
      </c>
      <c r="E474" s="5">
        <v>1</v>
      </c>
      <c r="F474" s="5">
        <v>1</v>
      </c>
      <c r="G474" s="5">
        <v>1</v>
      </c>
      <c r="H474" s="5">
        <v>1</v>
      </c>
      <c r="I474" s="5">
        <v>1</v>
      </c>
      <c r="J474" s="5">
        <v>1</v>
      </c>
      <c r="N474" s="6" t="s">
        <v>1072</v>
      </c>
      <c r="O474" s="100" t="s">
        <v>1010</v>
      </c>
    </row>
    <row r="475" spans="1:15" x14ac:dyDescent="0.2">
      <c r="A475" s="4">
        <v>1</v>
      </c>
      <c r="B475" s="5">
        <v>1</v>
      </c>
      <c r="C475" s="5">
        <v>1</v>
      </c>
      <c r="D475" s="5">
        <v>1</v>
      </c>
      <c r="E475" s="5">
        <v>1</v>
      </c>
      <c r="F475" s="5">
        <v>1</v>
      </c>
      <c r="G475" s="5">
        <v>1</v>
      </c>
      <c r="H475" s="5">
        <v>1</v>
      </c>
      <c r="I475" s="5">
        <v>1</v>
      </c>
      <c r="J475" s="5">
        <v>1</v>
      </c>
      <c r="N475" s="6" t="s">
        <v>1073</v>
      </c>
      <c r="O475" s="100" t="s">
        <v>1012</v>
      </c>
    </row>
    <row r="476" spans="1:15" x14ac:dyDescent="0.2">
      <c r="A476" s="4">
        <v>1</v>
      </c>
      <c r="B476" s="5">
        <v>1</v>
      </c>
      <c r="C476" s="5">
        <v>1</v>
      </c>
      <c r="D476" s="5">
        <v>1</v>
      </c>
      <c r="E476" s="5">
        <v>1</v>
      </c>
      <c r="F476" s="5">
        <v>1</v>
      </c>
      <c r="G476" s="5">
        <v>1</v>
      </c>
      <c r="H476" s="5">
        <v>1</v>
      </c>
      <c r="I476" s="5">
        <v>1</v>
      </c>
      <c r="J476" s="5">
        <v>1</v>
      </c>
      <c r="N476" s="6" t="s">
        <v>1074</v>
      </c>
      <c r="O476" s="100" t="s">
        <v>1014</v>
      </c>
    </row>
    <row r="477" spans="1:15" x14ac:dyDescent="0.2">
      <c r="A477" s="4">
        <v>1</v>
      </c>
      <c r="B477" s="5">
        <v>1</v>
      </c>
      <c r="C477" s="5">
        <v>1</v>
      </c>
      <c r="D477" s="5">
        <v>1</v>
      </c>
      <c r="E477" s="5">
        <v>1</v>
      </c>
      <c r="F477" s="5">
        <v>1</v>
      </c>
      <c r="G477" s="5">
        <v>1</v>
      </c>
      <c r="H477" s="5">
        <v>1</v>
      </c>
      <c r="I477" s="5">
        <v>1</v>
      </c>
      <c r="J477" s="5">
        <v>1</v>
      </c>
      <c r="N477" s="6" t="s">
        <v>1075</v>
      </c>
      <c r="O477" s="100" t="s">
        <v>1016</v>
      </c>
    </row>
    <row r="478" spans="1:15" x14ac:dyDescent="0.2">
      <c r="A478" s="4">
        <v>1</v>
      </c>
      <c r="B478" s="5">
        <v>1</v>
      </c>
      <c r="C478" s="5">
        <v>1</v>
      </c>
      <c r="D478" s="5">
        <v>1</v>
      </c>
      <c r="E478" s="5">
        <v>1</v>
      </c>
      <c r="F478" s="5">
        <v>1</v>
      </c>
      <c r="G478" s="5">
        <v>1</v>
      </c>
      <c r="H478" s="5">
        <v>1</v>
      </c>
      <c r="I478" s="5">
        <v>1</v>
      </c>
      <c r="J478" s="5">
        <v>1</v>
      </c>
      <c r="N478" s="6" t="s">
        <v>1076</v>
      </c>
      <c r="O478" s="100" t="s">
        <v>1018</v>
      </c>
    </row>
    <row r="479" spans="1:15" x14ac:dyDescent="0.2">
      <c r="A479" s="4">
        <v>1</v>
      </c>
      <c r="B479" s="5">
        <v>1</v>
      </c>
      <c r="C479" s="5">
        <v>1</v>
      </c>
      <c r="D479" s="5">
        <v>1</v>
      </c>
      <c r="E479" s="5">
        <v>1</v>
      </c>
      <c r="F479" s="5">
        <v>1</v>
      </c>
      <c r="G479" s="5">
        <v>1</v>
      </c>
      <c r="H479" s="5">
        <v>1</v>
      </c>
      <c r="I479" s="5">
        <v>1</v>
      </c>
      <c r="J479" s="5">
        <v>1</v>
      </c>
      <c r="N479" s="6" t="s">
        <v>1077</v>
      </c>
      <c r="O479" s="100" t="s">
        <v>1020</v>
      </c>
    </row>
    <row r="480" spans="1:15" x14ac:dyDescent="0.2">
      <c r="A480" s="4">
        <v>1</v>
      </c>
      <c r="B480" s="5">
        <v>1</v>
      </c>
      <c r="C480" s="5">
        <v>1</v>
      </c>
      <c r="D480" s="5">
        <v>1</v>
      </c>
      <c r="E480" s="5">
        <v>1</v>
      </c>
      <c r="F480" s="5">
        <v>1</v>
      </c>
      <c r="G480" s="5">
        <v>1</v>
      </c>
      <c r="H480" s="5">
        <v>1</v>
      </c>
      <c r="I480" s="5">
        <v>1</v>
      </c>
      <c r="J480" s="5">
        <v>1</v>
      </c>
      <c r="N480" s="6" t="s">
        <v>1078</v>
      </c>
      <c r="O480" s="100" t="s">
        <v>1022</v>
      </c>
    </row>
    <row r="481" spans="1:15" x14ac:dyDescent="0.2">
      <c r="A481" s="4">
        <v>1</v>
      </c>
      <c r="B481" s="5">
        <v>1</v>
      </c>
      <c r="C481" s="5">
        <v>1</v>
      </c>
      <c r="D481" s="5">
        <v>1</v>
      </c>
      <c r="E481" s="5">
        <v>1</v>
      </c>
      <c r="F481" s="5">
        <v>1</v>
      </c>
      <c r="G481" s="5">
        <v>1</v>
      </c>
      <c r="H481" s="5">
        <v>1</v>
      </c>
      <c r="I481" s="5">
        <v>1</v>
      </c>
      <c r="J481" s="5">
        <v>1</v>
      </c>
      <c r="N481" s="6" t="s">
        <v>1079</v>
      </c>
      <c r="O481" s="100" t="s">
        <v>1024</v>
      </c>
    </row>
    <row r="482" spans="1:15" x14ac:dyDescent="0.2">
      <c r="A482" s="4">
        <v>1</v>
      </c>
      <c r="B482" s="5">
        <v>1</v>
      </c>
      <c r="C482" s="5">
        <v>1</v>
      </c>
      <c r="D482" s="5">
        <v>1</v>
      </c>
      <c r="E482" s="5">
        <v>1</v>
      </c>
      <c r="F482" s="5">
        <v>1</v>
      </c>
      <c r="G482" s="5">
        <v>1</v>
      </c>
      <c r="H482" s="5">
        <v>1</v>
      </c>
      <c r="I482" s="5">
        <v>1</v>
      </c>
      <c r="J482" s="5">
        <v>1</v>
      </c>
      <c r="N482" s="6" t="s">
        <v>1080</v>
      </c>
      <c r="O482" s="100" t="s">
        <v>1081</v>
      </c>
    </row>
    <row r="483" spans="1:15" x14ac:dyDescent="0.2">
      <c r="A483" s="4">
        <v>1</v>
      </c>
      <c r="B483" s="5">
        <v>1</v>
      </c>
      <c r="C483" s="5">
        <v>1</v>
      </c>
      <c r="D483" s="5">
        <v>1</v>
      </c>
      <c r="E483" s="5">
        <v>1</v>
      </c>
      <c r="F483" s="5">
        <v>1</v>
      </c>
      <c r="G483" s="5">
        <v>1</v>
      </c>
      <c r="H483" s="5">
        <v>1</v>
      </c>
      <c r="I483" s="5">
        <v>1</v>
      </c>
      <c r="J483" s="5">
        <v>1</v>
      </c>
      <c r="N483" s="6" t="s">
        <v>1082</v>
      </c>
      <c r="O483" s="100" t="s">
        <v>1083</v>
      </c>
    </row>
    <row r="484" spans="1:15" x14ac:dyDescent="0.2">
      <c r="A484" s="4">
        <v>1</v>
      </c>
      <c r="B484" s="5">
        <v>1</v>
      </c>
      <c r="C484" s="5">
        <v>1</v>
      </c>
      <c r="D484" s="5">
        <v>1</v>
      </c>
      <c r="E484" s="5">
        <v>1</v>
      </c>
      <c r="F484" s="5">
        <v>1</v>
      </c>
      <c r="G484" s="5">
        <v>1</v>
      </c>
      <c r="H484" s="5">
        <v>1</v>
      </c>
      <c r="I484" s="5">
        <v>1</v>
      </c>
      <c r="J484" s="5">
        <v>1</v>
      </c>
      <c r="N484" s="6" t="s">
        <v>1084</v>
      </c>
      <c r="O484" s="100" t="s">
        <v>1085</v>
      </c>
    </row>
    <row r="485" spans="1:15" x14ac:dyDescent="0.2">
      <c r="A485" s="4">
        <v>1</v>
      </c>
      <c r="B485" s="5">
        <v>1</v>
      </c>
      <c r="C485" s="5">
        <v>1</v>
      </c>
      <c r="D485" s="5">
        <v>1</v>
      </c>
      <c r="E485" s="5">
        <v>1</v>
      </c>
      <c r="F485" s="5">
        <v>1</v>
      </c>
      <c r="G485" s="5">
        <v>1</v>
      </c>
      <c r="H485" s="5">
        <v>1</v>
      </c>
      <c r="I485" s="5">
        <v>1</v>
      </c>
      <c r="J485" s="5">
        <v>1</v>
      </c>
      <c r="N485" s="6" t="s">
        <v>1086</v>
      </c>
      <c r="O485" s="100" t="s">
        <v>1087</v>
      </c>
    </row>
    <row r="486" spans="1:15" x14ac:dyDescent="0.2">
      <c r="A486" s="4">
        <v>1</v>
      </c>
      <c r="B486" s="5">
        <v>1</v>
      </c>
      <c r="C486" s="5">
        <v>1</v>
      </c>
      <c r="D486" s="5">
        <v>1</v>
      </c>
      <c r="E486" s="5">
        <v>1</v>
      </c>
      <c r="F486" s="5">
        <v>1</v>
      </c>
      <c r="G486" s="5">
        <v>1</v>
      </c>
      <c r="H486" s="5">
        <v>1</v>
      </c>
      <c r="I486" s="5">
        <v>1</v>
      </c>
      <c r="J486" s="5">
        <v>1</v>
      </c>
      <c r="N486" s="6" t="s">
        <v>1088</v>
      </c>
      <c r="O486" s="100" t="s">
        <v>1089</v>
      </c>
    </row>
    <row r="487" spans="1:15" x14ac:dyDescent="0.2">
      <c r="A487" s="4">
        <v>1</v>
      </c>
      <c r="B487" s="5">
        <v>1</v>
      </c>
      <c r="C487" s="5">
        <v>1</v>
      </c>
      <c r="D487" s="5">
        <v>1</v>
      </c>
      <c r="E487" s="5">
        <v>1</v>
      </c>
      <c r="F487" s="5">
        <v>1</v>
      </c>
      <c r="G487" s="5">
        <v>1</v>
      </c>
      <c r="H487" s="5">
        <v>1</v>
      </c>
      <c r="I487" s="5">
        <v>1</v>
      </c>
      <c r="J487" s="5">
        <v>1</v>
      </c>
      <c r="N487" s="6" t="s">
        <v>1090</v>
      </c>
      <c r="O487" s="100" t="s">
        <v>1036</v>
      </c>
    </row>
    <row r="488" spans="1:15" x14ac:dyDescent="0.2">
      <c r="A488" s="4">
        <v>1</v>
      </c>
      <c r="B488" s="5">
        <v>1</v>
      </c>
      <c r="C488" s="5">
        <v>1</v>
      </c>
      <c r="D488" s="5">
        <v>1</v>
      </c>
      <c r="E488" s="5">
        <v>1</v>
      </c>
      <c r="F488" s="5">
        <v>1</v>
      </c>
      <c r="G488" s="5">
        <v>1</v>
      </c>
      <c r="H488" s="5">
        <v>1</v>
      </c>
      <c r="I488" s="5">
        <v>1</v>
      </c>
      <c r="J488" s="5">
        <v>1</v>
      </c>
      <c r="N488" s="6" t="s">
        <v>1091</v>
      </c>
      <c r="O488" s="100" t="s">
        <v>1038</v>
      </c>
    </row>
    <row r="489" spans="1:15" x14ac:dyDescent="0.2">
      <c r="A489" s="4">
        <v>1</v>
      </c>
      <c r="B489" s="5">
        <v>1</v>
      </c>
      <c r="C489" s="5">
        <v>1</v>
      </c>
      <c r="D489" s="5">
        <v>1</v>
      </c>
      <c r="E489" s="5">
        <v>1</v>
      </c>
      <c r="F489" s="5">
        <v>1</v>
      </c>
      <c r="G489" s="5">
        <v>1</v>
      </c>
      <c r="H489" s="5">
        <v>1</v>
      </c>
      <c r="I489" s="5">
        <v>1</v>
      </c>
      <c r="J489" s="5">
        <v>1</v>
      </c>
      <c r="N489" s="6" t="s">
        <v>1092</v>
      </c>
      <c r="O489" s="100" t="s">
        <v>1040</v>
      </c>
    </row>
    <row r="490" spans="1:15" x14ac:dyDescent="0.2">
      <c r="A490" s="4">
        <v>1</v>
      </c>
      <c r="B490" s="5">
        <v>1</v>
      </c>
      <c r="C490" s="5">
        <v>1</v>
      </c>
      <c r="D490" s="5">
        <v>1</v>
      </c>
      <c r="E490" s="5">
        <v>1</v>
      </c>
      <c r="F490" s="5">
        <v>1</v>
      </c>
      <c r="G490" s="5">
        <v>1</v>
      </c>
      <c r="H490" s="5">
        <v>1</v>
      </c>
      <c r="I490" s="5">
        <v>1</v>
      </c>
      <c r="J490" s="5">
        <v>1</v>
      </c>
      <c r="N490" s="6" t="s">
        <v>1093</v>
      </c>
      <c r="O490" s="100" t="s">
        <v>1042</v>
      </c>
    </row>
    <row r="491" spans="1:15" x14ac:dyDescent="0.2">
      <c r="A491" s="4">
        <v>1</v>
      </c>
      <c r="B491" s="5">
        <v>1</v>
      </c>
      <c r="C491" s="5">
        <v>1</v>
      </c>
      <c r="D491" s="5">
        <v>1</v>
      </c>
      <c r="E491" s="5">
        <v>1</v>
      </c>
      <c r="F491" s="5">
        <v>1</v>
      </c>
      <c r="G491" s="5">
        <v>1</v>
      </c>
      <c r="H491" s="5">
        <v>1</v>
      </c>
      <c r="I491" s="5">
        <v>1</v>
      </c>
      <c r="J491" s="5">
        <v>1</v>
      </c>
      <c r="N491" s="6" t="s">
        <v>1094</v>
      </c>
      <c r="O491" s="100" t="s">
        <v>1044</v>
      </c>
    </row>
    <row r="492" spans="1:15" x14ac:dyDescent="0.2">
      <c r="A492" s="4">
        <v>1</v>
      </c>
      <c r="B492" s="5">
        <v>1</v>
      </c>
      <c r="C492" s="5">
        <v>1</v>
      </c>
      <c r="D492" s="5">
        <v>1</v>
      </c>
      <c r="E492" s="5">
        <v>1</v>
      </c>
      <c r="F492" s="5">
        <v>1</v>
      </c>
      <c r="G492" s="5">
        <v>1</v>
      </c>
      <c r="H492" s="5">
        <v>1</v>
      </c>
      <c r="I492" s="5">
        <v>1</v>
      </c>
      <c r="J492" s="5">
        <v>1</v>
      </c>
      <c r="N492" s="6" t="s">
        <v>1095</v>
      </c>
      <c r="O492" s="100" t="s">
        <v>1096</v>
      </c>
    </row>
    <row r="493" spans="1:15" x14ac:dyDescent="0.2">
      <c r="A493" s="4">
        <v>1</v>
      </c>
      <c r="B493" s="5">
        <v>1</v>
      </c>
      <c r="C493" s="5">
        <v>1</v>
      </c>
      <c r="D493" s="5">
        <v>1</v>
      </c>
      <c r="E493" s="5">
        <v>1</v>
      </c>
      <c r="F493" s="5">
        <v>1</v>
      </c>
      <c r="G493" s="5">
        <v>1</v>
      </c>
      <c r="H493" s="5">
        <v>1</v>
      </c>
      <c r="I493" s="5">
        <v>1</v>
      </c>
      <c r="J493" s="5">
        <v>1</v>
      </c>
      <c r="N493" s="6" t="s">
        <v>1097</v>
      </c>
      <c r="O493" s="100" t="s">
        <v>1098</v>
      </c>
    </row>
    <row r="494" spans="1:15" x14ac:dyDescent="0.2">
      <c r="A494" s="4">
        <v>1</v>
      </c>
      <c r="B494" s="5">
        <v>1</v>
      </c>
      <c r="C494" s="5">
        <v>1</v>
      </c>
      <c r="D494" s="5">
        <v>1</v>
      </c>
      <c r="E494" s="5">
        <v>1</v>
      </c>
      <c r="F494" s="5">
        <v>1</v>
      </c>
      <c r="G494" s="5">
        <v>1</v>
      </c>
      <c r="H494" s="5">
        <v>1</v>
      </c>
      <c r="I494" s="5">
        <v>1</v>
      </c>
      <c r="J494" s="5">
        <v>1</v>
      </c>
      <c r="N494" s="6" t="s">
        <v>1099</v>
      </c>
      <c r="O494" s="100" t="s">
        <v>1100</v>
      </c>
    </row>
    <row r="495" spans="1:15" x14ac:dyDescent="0.2">
      <c r="A495" s="4">
        <v>1</v>
      </c>
      <c r="B495" s="5">
        <v>1</v>
      </c>
      <c r="C495" s="5">
        <v>1</v>
      </c>
      <c r="D495" s="5">
        <v>1</v>
      </c>
      <c r="E495" s="5">
        <v>1</v>
      </c>
      <c r="F495" s="5">
        <v>1</v>
      </c>
      <c r="G495" s="5">
        <v>1</v>
      </c>
      <c r="H495" s="5">
        <v>1</v>
      </c>
      <c r="I495" s="5">
        <v>1</v>
      </c>
      <c r="J495" s="5">
        <v>1</v>
      </c>
      <c r="N495" s="6" t="s">
        <v>1101</v>
      </c>
      <c r="O495" s="100" t="s">
        <v>1102</v>
      </c>
    </row>
    <row r="496" spans="1:15" x14ac:dyDescent="0.2">
      <c r="A496" s="4">
        <v>1</v>
      </c>
      <c r="B496" s="5">
        <v>1</v>
      </c>
      <c r="C496" s="5">
        <v>1</v>
      </c>
      <c r="D496" s="5">
        <v>1</v>
      </c>
      <c r="E496" s="5">
        <v>1</v>
      </c>
      <c r="F496" s="5">
        <v>1</v>
      </c>
      <c r="G496" s="5">
        <v>1</v>
      </c>
      <c r="H496" s="5">
        <v>1</v>
      </c>
      <c r="I496" s="5">
        <v>1</v>
      </c>
      <c r="J496" s="5">
        <v>1</v>
      </c>
      <c r="N496" s="6" t="s">
        <v>1103</v>
      </c>
      <c r="O496" s="100" t="s">
        <v>1104</v>
      </c>
    </row>
    <row r="497" spans="1:15" x14ac:dyDescent="0.2">
      <c r="A497" s="4">
        <v>1</v>
      </c>
      <c r="B497" s="5">
        <v>1</v>
      </c>
      <c r="C497" s="5">
        <v>1</v>
      </c>
      <c r="D497" s="5">
        <v>1</v>
      </c>
      <c r="E497" s="5">
        <v>1</v>
      </c>
      <c r="F497" s="5">
        <v>1</v>
      </c>
      <c r="G497" s="5">
        <v>1</v>
      </c>
      <c r="H497" s="5">
        <v>1</v>
      </c>
      <c r="I497" s="5">
        <v>1</v>
      </c>
      <c r="J497" s="5">
        <v>1</v>
      </c>
      <c r="N497" s="6" t="s">
        <v>1105</v>
      </c>
      <c r="O497" s="100" t="s">
        <v>1106</v>
      </c>
    </row>
    <row r="498" spans="1:15" x14ac:dyDescent="0.2">
      <c r="A498" s="4">
        <v>1</v>
      </c>
      <c r="B498" s="5">
        <v>1</v>
      </c>
      <c r="C498" s="5">
        <v>1</v>
      </c>
      <c r="D498" s="5">
        <v>1</v>
      </c>
      <c r="E498" s="5">
        <v>1</v>
      </c>
      <c r="F498" s="5">
        <v>1</v>
      </c>
      <c r="G498" s="5">
        <v>1</v>
      </c>
      <c r="H498" s="5">
        <v>1</v>
      </c>
      <c r="I498" s="5">
        <v>1</v>
      </c>
      <c r="J498" s="5">
        <v>1</v>
      </c>
      <c r="N498" s="6" t="s">
        <v>1107</v>
      </c>
      <c r="O498" s="100" t="s">
        <v>1108</v>
      </c>
    </row>
    <row r="499" spans="1:15" x14ac:dyDescent="0.2">
      <c r="A499" s="4">
        <v>1</v>
      </c>
      <c r="B499" s="5">
        <v>1</v>
      </c>
      <c r="C499" s="5">
        <v>1</v>
      </c>
      <c r="D499" s="5">
        <v>1</v>
      </c>
      <c r="E499" s="5">
        <v>1</v>
      </c>
      <c r="F499" s="5">
        <v>1</v>
      </c>
      <c r="G499" s="5">
        <v>1</v>
      </c>
      <c r="H499" s="5">
        <v>1</v>
      </c>
      <c r="I499" s="5">
        <v>1</v>
      </c>
      <c r="J499" s="5">
        <v>1</v>
      </c>
      <c r="N499" s="6" t="s">
        <v>1109</v>
      </c>
      <c r="O499" s="100" t="s">
        <v>1110</v>
      </c>
    </row>
    <row r="500" spans="1:15" x14ac:dyDescent="0.2">
      <c r="A500" s="4">
        <v>1</v>
      </c>
      <c r="B500" s="5">
        <v>1</v>
      </c>
      <c r="C500" s="5">
        <v>1</v>
      </c>
      <c r="D500" s="5">
        <v>1</v>
      </c>
      <c r="E500" s="5">
        <v>1</v>
      </c>
      <c r="F500" s="5">
        <v>1</v>
      </c>
      <c r="G500" s="5">
        <v>1</v>
      </c>
      <c r="H500" s="5">
        <v>1</v>
      </c>
      <c r="I500" s="5">
        <v>1</v>
      </c>
      <c r="J500" s="5">
        <v>1</v>
      </c>
      <c r="N500" s="6" t="s">
        <v>1111</v>
      </c>
      <c r="O500" s="100" t="s">
        <v>1112</v>
      </c>
    </row>
    <row r="501" spans="1:15" x14ac:dyDescent="0.2">
      <c r="A501" s="4">
        <v>1</v>
      </c>
      <c r="B501" s="5">
        <v>1</v>
      </c>
      <c r="C501" s="5">
        <v>1</v>
      </c>
      <c r="D501" s="5">
        <v>1</v>
      </c>
      <c r="E501" s="5">
        <v>1</v>
      </c>
      <c r="F501" s="5">
        <v>1</v>
      </c>
      <c r="G501" s="5">
        <v>1</v>
      </c>
      <c r="H501" s="5">
        <v>1</v>
      </c>
      <c r="I501" s="5">
        <v>1</v>
      </c>
      <c r="J501" s="5">
        <v>1</v>
      </c>
      <c r="N501" s="6" t="s">
        <v>1113</v>
      </c>
      <c r="O501" s="100" t="s">
        <v>1114</v>
      </c>
    </row>
    <row r="502" spans="1:15" x14ac:dyDescent="0.2">
      <c r="A502" s="4">
        <v>1</v>
      </c>
      <c r="B502" s="5">
        <v>1</v>
      </c>
      <c r="C502" s="5">
        <v>1</v>
      </c>
      <c r="D502" s="5">
        <v>1</v>
      </c>
      <c r="E502" s="5">
        <v>1</v>
      </c>
      <c r="F502" s="5">
        <v>1</v>
      </c>
      <c r="G502" s="5">
        <v>1</v>
      </c>
      <c r="H502" s="5">
        <v>1</v>
      </c>
      <c r="I502" s="5">
        <v>1</v>
      </c>
      <c r="J502" s="5">
        <v>1</v>
      </c>
      <c r="N502" s="6" t="s">
        <v>1115</v>
      </c>
      <c r="O502" s="100" t="s">
        <v>1116</v>
      </c>
    </row>
    <row r="503" spans="1:15" x14ac:dyDescent="0.2">
      <c r="A503" s="4">
        <v>1</v>
      </c>
      <c r="B503" s="5">
        <v>1</v>
      </c>
      <c r="C503" s="5">
        <v>1</v>
      </c>
      <c r="D503" s="5">
        <v>1</v>
      </c>
      <c r="E503" s="5">
        <v>1</v>
      </c>
      <c r="F503" s="5">
        <v>1</v>
      </c>
      <c r="G503" s="5">
        <v>1</v>
      </c>
      <c r="H503" s="5">
        <v>1</v>
      </c>
      <c r="I503" s="5">
        <v>1</v>
      </c>
      <c r="J503" s="5">
        <v>1</v>
      </c>
      <c r="N503" s="6" t="s">
        <v>1117</v>
      </c>
      <c r="O503" s="100" t="s">
        <v>1118</v>
      </c>
    </row>
    <row r="504" spans="1:15" x14ac:dyDescent="0.2">
      <c r="A504" s="4">
        <v>1</v>
      </c>
      <c r="B504" s="5">
        <v>1</v>
      </c>
      <c r="C504" s="5">
        <v>1</v>
      </c>
      <c r="D504" s="5">
        <v>1</v>
      </c>
      <c r="E504" s="5">
        <v>1</v>
      </c>
      <c r="F504" s="5">
        <v>1</v>
      </c>
      <c r="G504" s="5">
        <v>1</v>
      </c>
      <c r="H504" s="5">
        <v>1</v>
      </c>
      <c r="I504" s="5">
        <v>1</v>
      </c>
      <c r="J504" s="5">
        <v>1</v>
      </c>
      <c r="N504" s="6" t="s">
        <v>1119</v>
      </c>
      <c r="O504" s="100" t="s">
        <v>1120</v>
      </c>
    </row>
    <row r="505" spans="1:15" x14ac:dyDescent="0.2">
      <c r="A505" s="4">
        <v>1</v>
      </c>
      <c r="B505" s="5">
        <v>1</v>
      </c>
      <c r="C505" s="5">
        <v>1</v>
      </c>
      <c r="D505" s="5">
        <v>1</v>
      </c>
      <c r="E505" s="5">
        <v>1</v>
      </c>
      <c r="F505" s="5">
        <v>1</v>
      </c>
      <c r="G505" s="5">
        <v>1</v>
      </c>
      <c r="H505" s="5">
        <v>1</v>
      </c>
      <c r="I505" s="5">
        <v>1</v>
      </c>
      <c r="J505" s="5">
        <v>1</v>
      </c>
      <c r="N505" s="6" t="s">
        <v>1121</v>
      </c>
      <c r="O505" s="100" t="s">
        <v>1122</v>
      </c>
    </row>
    <row r="506" spans="1:15" x14ac:dyDescent="0.2">
      <c r="A506" s="4">
        <v>1</v>
      </c>
      <c r="B506" s="5">
        <v>1</v>
      </c>
      <c r="C506" s="5">
        <v>1</v>
      </c>
      <c r="D506" s="5">
        <v>1</v>
      </c>
      <c r="E506" s="5">
        <v>1</v>
      </c>
      <c r="F506" s="5">
        <v>1</v>
      </c>
      <c r="G506" s="5">
        <v>1</v>
      </c>
      <c r="H506" s="5">
        <v>1</v>
      </c>
      <c r="I506" s="5">
        <v>1</v>
      </c>
      <c r="J506" s="5">
        <v>1</v>
      </c>
      <c r="N506" s="6" t="s">
        <v>1123</v>
      </c>
      <c r="O506" s="100" t="s">
        <v>1124</v>
      </c>
    </row>
    <row r="507" spans="1:15" x14ac:dyDescent="0.2">
      <c r="A507" s="4">
        <v>1</v>
      </c>
      <c r="B507" s="5">
        <v>1</v>
      </c>
      <c r="C507" s="5">
        <v>1</v>
      </c>
      <c r="D507" s="5">
        <v>1</v>
      </c>
      <c r="E507" s="5">
        <v>1</v>
      </c>
      <c r="F507" s="5">
        <v>1</v>
      </c>
      <c r="G507" s="5">
        <v>1</v>
      </c>
      <c r="H507" s="5">
        <v>1</v>
      </c>
      <c r="I507" s="5">
        <v>1</v>
      </c>
      <c r="J507" s="5">
        <v>1</v>
      </c>
      <c r="N507" s="6" t="s">
        <v>1125</v>
      </c>
      <c r="O507" s="100" t="s">
        <v>1126</v>
      </c>
    </row>
    <row r="508" spans="1:15" x14ac:dyDescent="0.2">
      <c r="A508" s="4">
        <v>1</v>
      </c>
      <c r="B508" s="5">
        <v>1</v>
      </c>
      <c r="C508" s="5">
        <v>1</v>
      </c>
      <c r="D508" s="5">
        <v>1</v>
      </c>
      <c r="E508" s="5">
        <v>1</v>
      </c>
      <c r="F508" s="5">
        <v>1</v>
      </c>
      <c r="G508" s="5">
        <v>1</v>
      </c>
      <c r="H508" s="5">
        <v>1</v>
      </c>
      <c r="I508" s="5">
        <v>1</v>
      </c>
      <c r="J508" s="5">
        <v>1</v>
      </c>
      <c r="N508" s="6" t="s">
        <v>1127</v>
      </c>
      <c r="O508" s="100" t="s">
        <v>1128</v>
      </c>
    </row>
    <row r="509" spans="1:15" x14ac:dyDescent="0.2">
      <c r="A509" s="4">
        <v>1</v>
      </c>
      <c r="B509" s="5">
        <v>1</v>
      </c>
      <c r="C509" s="5">
        <v>1</v>
      </c>
      <c r="D509" s="5">
        <v>1</v>
      </c>
      <c r="E509" s="5">
        <v>1</v>
      </c>
      <c r="F509" s="5">
        <v>1</v>
      </c>
      <c r="G509" s="5">
        <v>1</v>
      </c>
      <c r="H509" s="5">
        <v>1</v>
      </c>
      <c r="I509" s="5">
        <v>1</v>
      </c>
      <c r="J509" s="5">
        <v>1</v>
      </c>
      <c r="N509" s="6" t="s">
        <v>1129</v>
      </c>
      <c r="O509" s="100" t="s">
        <v>1130</v>
      </c>
    </row>
    <row r="510" spans="1:15" x14ac:dyDescent="0.2">
      <c r="A510" s="4">
        <v>1</v>
      </c>
      <c r="B510" s="5">
        <v>1</v>
      </c>
      <c r="C510" s="5">
        <v>1</v>
      </c>
      <c r="D510" s="5">
        <v>1</v>
      </c>
      <c r="E510" s="5">
        <v>1</v>
      </c>
      <c r="F510" s="5">
        <v>1</v>
      </c>
      <c r="G510" s="5">
        <v>1</v>
      </c>
      <c r="H510" s="5">
        <v>1</v>
      </c>
      <c r="I510" s="5">
        <v>1</v>
      </c>
      <c r="J510" s="5">
        <v>1</v>
      </c>
      <c r="N510" s="6" t="s">
        <v>1131</v>
      </c>
      <c r="O510" s="100" t="s">
        <v>1132</v>
      </c>
    </row>
    <row r="511" spans="1:15" x14ac:dyDescent="0.2">
      <c r="A511" s="4">
        <v>1</v>
      </c>
      <c r="B511" s="5">
        <v>1</v>
      </c>
      <c r="C511" s="5">
        <v>1</v>
      </c>
      <c r="D511" s="5">
        <v>1</v>
      </c>
      <c r="E511" s="5">
        <v>1</v>
      </c>
      <c r="F511" s="5">
        <v>1</v>
      </c>
      <c r="G511" s="5">
        <v>1</v>
      </c>
      <c r="H511" s="5">
        <v>1</v>
      </c>
      <c r="I511" s="5">
        <v>1</v>
      </c>
      <c r="J511" s="5">
        <v>1</v>
      </c>
      <c r="N511" s="6" t="s">
        <v>1133</v>
      </c>
      <c r="O511" s="100" t="s">
        <v>1134</v>
      </c>
    </row>
    <row r="512" spans="1:15" x14ac:dyDescent="0.2">
      <c r="A512" s="4">
        <v>1</v>
      </c>
      <c r="B512" s="5">
        <v>1</v>
      </c>
      <c r="C512" s="5">
        <v>1</v>
      </c>
      <c r="D512" s="5">
        <v>1</v>
      </c>
      <c r="E512" s="5">
        <v>1</v>
      </c>
      <c r="F512" s="5">
        <v>1</v>
      </c>
      <c r="G512" s="5">
        <v>1</v>
      </c>
      <c r="H512" s="5">
        <v>1</v>
      </c>
      <c r="I512" s="5">
        <v>1</v>
      </c>
      <c r="J512" s="5">
        <v>1</v>
      </c>
      <c r="N512" s="6" t="s">
        <v>1135</v>
      </c>
      <c r="O512" s="100" t="s">
        <v>1136</v>
      </c>
    </row>
    <row r="513" spans="1:15" x14ac:dyDescent="0.2">
      <c r="A513" s="4">
        <v>1</v>
      </c>
      <c r="B513" s="5">
        <v>1</v>
      </c>
      <c r="C513" s="5">
        <v>1</v>
      </c>
      <c r="D513" s="5">
        <v>1</v>
      </c>
      <c r="E513" s="5">
        <v>1</v>
      </c>
      <c r="F513" s="5">
        <v>1</v>
      </c>
      <c r="G513" s="5">
        <v>1</v>
      </c>
      <c r="H513" s="5">
        <v>1</v>
      </c>
      <c r="I513" s="5">
        <v>1</v>
      </c>
      <c r="J513" s="5">
        <v>1</v>
      </c>
      <c r="N513" s="6" t="s">
        <v>1137</v>
      </c>
      <c r="O513" s="100" t="s">
        <v>1138</v>
      </c>
    </row>
    <row r="514" spans="1:15" x14ac:dyDescent="0.2">
      <c r="A514" s="4">
        <v>1</v>
      </c>
      <c r="B514" s="5">
        <v>1</v>
      </c>
      <c r="C514" s="5">
        <v>1</v>
      </c>
      <c r="D514" s="5">
        <v>1</v>
      </c>
      <c r="E514" s="5">
        <v>1</v>
      </c>
      <c r="F514" s="5">
        <v>1</v>
      </c>
      <c r="G514" s="5">
        <v>1</v>
      </c>
      <c r="H514" s="5">
        <v>1</v>
      </c>
      <c r="I514" s="5">
        <v>1</v>
      </c>
      <c r="J514" s="5">
        <v>1</v>
      </c>
      <c r="N514" s="6" t="s">
        <v>1139</v>
      </c>
      <c r="O514" s="100" t="s">
        <v>1140</v>
      </c>
    </row>
    <row r="515" spans="1:15" x14ac:dyDescent="0.2">
      <c r="A515" s="4">
        <v>1</v>
      </c>
      <c r="B515" s="5">
        <v>1</v>
      </c>
      <c r="C515" s="5">
        <v>1</v>
      </c>
      <c r="D515" s="5">
        <v>1</v>
      </c>
      <c r="E515" s="5">
        <v>1</v>
      </c>
      <c r="F515" s="5">
        <v>1</v>
      </c>
      <c r="G515" s="5">
        <v>1</v>
      </c>
      <c r="H515" s="5">
        <v>1</v>
      </c>
      <c r="I515" s="5">
        <v>1</v>
      </c>
      <c r="J515" s="5">
        <v>1</v>
      </c>
      <c r="N515" s="6" t="s">
        <v>1141</v>
      </c>
      <c r="O515" s="100" t="s">
        <v>1142</v>
      </c>
    </row>
    <row r="516" spans="1:15" x14ac:dyDescent="0.2">
      <c r="A516" s="4">
        <v>1</v>
      </c>
      <c r="B516" s="5">
        <v>1</v>
      </c>
      <c r="C516" s="5">
        <v>1</v>
      </c>
      <c r="D516" s="5">
        <v>1</v>
      </c>
      <c r="E516" s="5">
        <v>1</v>
      </c>
      <c r="F516" s="5">
        <v>1</v>
      </c>
      <c r="G516" s="5">
        <v>1</v>
      </c>
      <c r="H516" s="5">
        <v>1</v>
      </c>
      <c r="I516" s="5">
        <v>1</v>
      </c>
      <c r="J516" s="5">
        <v>1</v>
      </c>
      <c r="N516" s="6" t="s">
        <v>1143</v>
      </c>
      <c r="O516" s="100" t="s">
        <v>1144</v>
      </c>
    </row>
    <row r="517" spans="1:15" x14ac:dyDescent="0.2">
      <c r="A517" s="4">
        <v>1</v>
      </c>
      <c r="B517" s="5">
        <v>1</v>
      </c>
      <c r="C517" s="5">
        <v>1</v>
      </c>
      <c r="D517" s="5">
        <v>1</v>
      </c>
      <c r="E517" s="5">
        <v>1</v>
      </c>
      <c r="F517" s="5">
        <v>1</v>
      </c>
      <c r="G517" s="5">
        <v>1</v>
      </c>
      <c r="H517" s="5">
        <v>1</v>
      </c>
      <c r="I517" s="5">
        <v>1</v>
      </c>
      <c r="J517" s="5">
        <v>1</v>
      </c>
      <c r="N517" s="6" t="s">
        <v>1145</v>
      </c>
      <c r="O517" s="100" t="s">
        <v>1146</v>
      </c>
    </row>
    <row r="518" spans="1:15" x14ac:dyDescent="0.2">
      <c r="A518" s="4">
        <v>1</v>
      </c>
      <c r="B518" s="5">
        <v>1</v>
      </c>
      <c r="C518" s="5">
        <v>1</v>
      </c>
      <c r="D518" s="5">
        <v>1</v>
      </c>
      <c r="E518" s="5">
        <v>1</v>
      </c>
      <c r="F518" s="5">
        <v>1</v>
      </c>
      <c r="G518" s="5">
        <v>1</v>
      </c>
      <c r="H518" s="5">
        <v>1</v>
      </c>
      <c r="I518" s="5">
        <v>1</v>
      </c>
      <c r="J518" s="5">
        <v>1</v>
      </c>
      <c r="N518" s="6" t="s">
        <v>1147</v>
      </c>
      <c r="O518" s="100" t="s">
        <v>1148</v>
      </c>
    </row>
    <row r="519" spans="1:15" x14ac:dyDescent="0.2">
      <c r="A519" s="4">
        <v>1</v>
      </c>
      <c r="B519" s="5">
        <v>1</v>
      </c>
      <c r="C519" s="5">
        <v>1</v>
      </c>
      <c r="D519" s="5">
        <v>1</v>
      </c>
      <c r="E519" s="5">
        <v>1</v>
      </c>
      <c r="F519" s="5">
        <v>1</v>
      </c>
      <c r="G519" s="5">
        <v>1</v>
      </c>
      <c r="H519" s="5">
        <v>1</v>
      </c>
      <c r="I519" s="5">
        <v>1</v>
      </c>
      <c r="J519" s="5">
        <v>1</v>
      </c>
      <c r="N519" s="6" t="s">
        <v>1149</v>
      </c>
      <c r="O519" s="100" t="s">
        <v>1150</v>
      </c>
    </row>
    <row r="520" spans="1:15" x14ac:dyDescent="0.2">
      <c r="A520" s="4">
        <v>1</v>
      </c>
      <c r="B520" s="5">
        <v>1</v>
      </c>
      <c r="C520" s="5">
        <v>1</v>
      </c>
      <c r="D520" s="5">
        <v>1</v>
      </c>
      <c r="E520" s="5">
        <v>1</v>
      </c>
      <c r="F520" s="5">
        <v>1</v>
      </c>
      <c r="G520" s="5">
        <v>1</v>
      </c>
      <c r="H520" s="5">
        <v>1</v>
      </c>
      <c r="I520" s="5">
        <v>1</v>
      </c>
      <c r="J520" s="5">
        <v>1</v>
      </c>
      <c r="N520" s="6" t="s">
        <v>1151</v>
      </c>
      <c r="O520" s="100" t="s">
        <v>1152</v>
      </c>
    </row>
    <row r="521" spans="1:15" x14ac:dyDescent="0.2">
      <c r="A521" s="4">
        <v>1</v>
      </c>
      <c r="B521" s="5">
        <v>1</v>
      </c>
      <c r="C521" s="5">
        <v>1</v>
      </c>
      <c r="D521" s="5">
        <v>1</v>
      </c>
      <c r="E521" s="5">
        <v>1</v>
      </c>
      <c r="F521" s="5">
        <v>1</v>
      </c>
      <c r="G521" s="5">
        <v>1</v>
      </c>
      <c r="H521" s="5">
        <v>1</v>
      </c>
      <c r="I521" s="5">
        <v>1</v>
      </c>
      <c r="J521" s="5">
        <v>1</v>
      </c>
      <c r="N521" s="6" t="s">
        <v>1153</v>
      </c>
      <c r="O521" s="100" t="s">
        <v>1154</v>
      </c>
    </row>
    <row r="522" spans="1:15" x14ac:dyDescent="0.2">
      <c r="A522" s="4">
        <v>1</v>
      </c>
      <c r="B522" s="5">
        <v>1</v>
      </c>
      <c r="C522" s="5">
        <v>1</v>
      </c>
      <c r="D522" s="5">
        <v>1</v>
      </c>
      <c r="E522" s="5">
        <v>1</v>
      </c>
      <c r="F522" s="5">
        <v>1</v>
      </c>
      <c r="G522" s="5">
        <v>1</v>
      </c>
      <c r="H522" s="5">
        <v>1</v>
      </c>
      <c r="I522" s="5">
        <v>1</v>
      </c>
      <c r="J522" s="5">
        <v>1</v>
      </c>
      <c r="N522" s="6" t="s">
        <v>1155</v>
      </c>
      <c r="O522" s="100" t="s">
        <v>1156</v>
      </c>
    </row>
    <row r="523" spans="1:15" x14ac:dyDescent="0.2">
      <c r="A523" s="4">
        <v>1</v>
      </c>
      <c r="B523" s="5">
        <v>1</v>
      </c>
      <c r="C523" s="5">
        <v>1</v>
      </c>
      <c r="D523" s="5">
        <v>1</v>
      </c>
      <c r="E523" s="5">
        <v>1</v>
      </c>
      <c r="F523" s="5">
        <v>1</v>
      </c>
      <c r="G523" s="5">
        <v>1</v>
      </c>
      <c r="H523" s="5">
        <v>1</v>
      </c>
      <c r="I523" s="5">
        <v>1</v>
      </c>
      <c r="J523" s="5">
        <v>1</v>
      </c>
      <c r="N523" s="6" t="s">
        <v>1157</v>
      </c>
      <c r="O523" s="100" t="s">
        <v>1158</v>
      </c>
    </row>
    <row r="524" spans="1:15" x14ac:dyDescent="0.2">
      <c r="A524" s="4">
        <v>1</v>
      </c>
      <c r="B524" s="5">
        <v>1</v>
      </c>
      <c r="C524" s="5">
        <v>1</v>
      </c>
      <c r="D524" s="5">
        <v>1</v>
      </c>
      <c r="E524" s="5">
        <v>1</v>
      </c>
      <c r="F524" s="5">
        <v>1</v>
      </c>
      <c r="G524" s="5">
        <v>1</v>
      </c>
      <c r="H524" s="5">
        <v>1</v>
      </c>
      <c r="I524" s="5">
        <v>1</v>
      </c>
      <c r="J524" s="5">
        <v>1</v>
      </c>
      <c r="N524" s="6" t="s">
        <v>1159</v>
      </c>
      <c r="O524" s="100" t="s">
        <v>1160</v>
      </c>
    </row>
    <row r="525" spans="1:15" x14ac:dyDescent="0.2">
      <c r="A525" s="4">
        <v>1</v>
      </c>
      <c r="B525" s="5">
        <v>1</v>
      </c>
      <c r="C525" s="5">
        <v>1</v>
      </c>
      <c r="D525" s="5">
        <v>1</v>
      </c>
      <c r="E525" s="5">
        <v>1</v>
      </c>
      <c r="F525" s="5">
        <v>1</v>
      </c>
      <c r="G525" s="5">
        <v>1</v>
      </c>
      <c r="H525" s="5">
        <v>1</v>
      </c>
      <c r="I525" s="5">
        <v>1</v>
      </c>
      <c r="J525" s="5">
        <v>1</v>
      </c>
      <c r="N525" s="6" t="s">
        <v>1161</v>
      </c>
      <c r="O525" s="100" t="s">
        <v>1162</v>
      </c>
    </row>
    <row r="526" spans="1:15" x14ac:dyDescent="0.2">
      <c r="A526" s="4">
        <v>1</v>
      </c>
      <c r="B526" s="5">
        <v>1</v>
      </c>
      <c r="C526" s="5">
        <v>1</v>
      </c>
      <c r="D526" s="5">
        <v>1</v>
      </c>
      <c r="E526" s="5">
        <v>1</v>
      </c>
      <c r="F526" s="5">
        <v>1</v>
      </c>
      <c r="G526" s="5">
        <v>1</v>
      </c>
      <c r="H526" s="5">
        <v>1</v>
      </c>
      <c r="I526" s="5">
        <v>1</v>
      </c>
      <c r="J526" s="5">
        <v>1</v>
      </c>
      <c r="N526" s="6" t="s">
        <v>1163</v>
      </c>
      <c r="O526" s="100" t="s">
        <v>1164</v>
      </c>
    </row>
    <row r="527" spans="1:15" x14ac:dyDescent="0.2">
      <c r="A527" s="4">
        <v>1</v>
      </c>
      <c r="B527" s="5">
        <v>1</v>
      </c>
      <c r="C527" s="5">
        <v>1</v>
      </c>
      <c r="D527" s="5">
        <v>1</v>
      </c>
      <c r="E527" s="5">
        <v>1</v>
      </c>
      <c r="F527" s="5">
        <v>1</v>
      </c>
      <c r="G527" s="5">
        <v>1</v>
      </c>
      <c r="H527" s="5">
        <v>1</v>
      </c>
      <c r="I527" s="5">
        <v>1</v>
      </c>
      <c r="J527" s="5">
        <v>1</v>
      </c>
      <c r="N527" s="6" t="s">
        <v>1165</v>
      </c>
      <c r="O527" s="100" t="s">
        <v>1166</v>
      </c>
    </row>
    <row r="528" spans="1:15" x14ac:dyDescent="0.2">
      <c r="A528" s="4">
        <v>1</v>
      </c>
      <c r="B528" s="5">
        <v>1</v>
      </c>
      <c r="C528" s="5">
        <v>1</v>
      </c>
      <c r="D528" s="5">
        <v>1</v>
      </c>
      <c r="E528" s="5">
        <v>1</v>
      </c>
      <c r="F528" s="5">
        <v>1</v>
      </c>
      <c r="G528" s="5">
        <v>1</v>
      </c>
      <c r="H528" s="5">
        <v>1</v>
      </c>
      <c r="I528" s="5">
        <v>1</v>
      </c>
      <c r="J528" s="5">
        <v>1</v>
      </c>
      <c r="N528" s="6" t="s">
        <v>1167</v>
      </c>
      <c r="O528" s="100" t="s">
        <v>1168</v>
      </c>
    </row>
    <row r="529" spans="1:15" x14ac:dyDescent="0.2">
      <c r="A529" s="4">
        <v>1</v>
      </c>
      <c r="B529" s="5">
        <v>1</v>
      </c>
      <c r="C529" s="5">
        <v>1</v>
      </c>
      <c r="D529" s="5">
        <v>1</v>
      </c>
      <c r="E529" s="5">
        <v>1</v>
      </c>
      <c r="F529" s="5">
        <v>1</v>
      </c>
      <c r="G529" s="5">
        <v>1</v>
      </c>
      <c r="H529" s="5">
        <v>1</v>
      </c>
      <c r="I529" s="5">
        <v>1</v>
      </c>
      <c r="J529" s="5">
        <v>1</v>
      </c>
      <c r="N529" s="6" t="s">
        <v>1169</v>
      </c>
      <c r="O529" s="100" t="s">
        <v>1170</v>
      </c>
    </row>
    <row r="530" spans="1:15" x14ac:dyDescent="0.2">
      <c r="A530" s="4">
        <v>1</v>
      </c>
      <c r="B530" s="5">
        <v>1</v>
      </c>
      <c r="C530" s="5">
        <v>1</v>
      </c>
      <c r="D530" s="5">
        <v>1</v>
      </c>
      <c r="E530" s="5">
        <v>1</v>
      </c>
      <c r="F530" s="5">
        <v>1</v>
      </c>
      <c r="G530" s="5">
        <v>1</v>
      </c>
      <c r="H530" s="5">
        <v>1</v>
      </c>
      <c r="I530" s="5">
        <v>1</v>
      </c>
      <c r="J530" s="5">
        <v>1</v>
      </c>
      <c r="N530" s="6" t="s">
        <v>1171</v>
      </c>
      <c r="O530" s="100" t="s">
        <v>1172</v>
      </c>
    </row>
    <row r="531" spans="1:15" x14ac:dyDescent="0.2">
      <c r="A531" s="4">
        <v>1</v>
      </c>
      <c r="B531" s="5">
        <v>1</v>
      </c>
      <c r="C531" s="5">
        <v>1</v>
      </c>
      <c r="D531" s="5">
        <v>1</v>
      </c>
      <c r="E531" s="5">
        <v>1</v>
      </c>
      <c r="F531" s="5">
        <v>1</v>
      </c>
      <c r="G531" s="5">
        <v>1</v>
      </c>
      <c r="H531" s="5">
        <v>1</v>
      </c>
      <c r="I531" s="5">
        <v>1</v>
      </c>
      <c r="J531" s="5">
        <v>1</v>
      </c>
      <c r="N531" s="6" t="s">
        <v>1173</v>
      </c>
      <c r="O531" s="100" t="s">
        <v>1174</v>
      </c>
    </row>
    <row r="532" spans="1:15" x14ac:dyDescent="0.2">
      <c r="A532" s="4">
        <v>1</v>
      </c>
      <c r="B532" s="5">
        <v>1</v>
      </c>
      <c r="C532" s="5">
        <v>1</v>
      </c>
      <c r="D532" s="5">
        <v>1</v>
      </c>
      <c r="E532" s="5">
        <v>1</v>
      </c>
      <c r="F532" s="5">
        <v>1</v>
      </c>
      <c r="G532" s="5">
        <v>1</v>
      </c>
      <c r="H532" s="5">
        <v>1</v>
      </c>
      <c r="I532" s="5">
        <v>1</v>
      </c>
      <c r="J532" s="5">
        <v>1</v>
      </c>
      <c r="N532" s="6" t="s">
        <v>1175</v>
      </c>
      <c r="O532" s="100" t="s">
        <v>1176</v>
      </c>
    </row>
    <row r="533" spans="1:15" x14ac:dyDescent="0.2">
      <c r="A533" s="4">
        <v>1</v>
      </c>
      <c r="B533" s="5">
        <v>1</v>
      </c>
      <c r="C533" s="5">
        <v>1</v>
      </c>
      <c r="D533" s="5">
        <v>1</v>
      </c>
      <c r="E533" s="5">
        <v>1</v>
      </c>
      <c r="F533" s="5">
        <v>1</v>
      </c>
      <c r="G533" s="5">
        <v>1</v>
      </c>
      <c r="H533" s="5">
        <v>1</v>
      </c>
      <c r="I533" s="5">
        <v>1</v>
      </c>
      <c r="J533" s="5">
        <v>1</v>
      </c>
      <c r="N533" s="6" t="s">
        <v>1177</v>
      </c>
      <c r="O533" s="100" t="s">
        <v>1178</v>
      </c>
    </row>
    <row r="534" spans="1:15" x14ac:dyDescent="0.2">
      <c r="A534" s="4">
        <v>1</v>
      </c>
      <c r="B534" s="5">
        <v>1</v>
      </c>
      <c r="C534" s="5">
        <v>1</v>
      </c>
      <c r="D534" s="5">
        <v>1</v>
      </c>
      <c r="E534" s="5">
        <v>1</v>
      </c>
      <c r="F534" s="5">
        <v>1</v>
      </c>
      <c r="G534" s="5">
        <v>1</v>
      </c>
      <c r="H534" s="5">
        <v>1</v>
      </c>
      <c r="I534" s="5">
        <v>1</v>
      </c>
      <c r="J534" s="5">
        <v>1</v>
      </c>
      <c r="N534" s="6" t="s">
        <v>1179</v>
      </c>
      <c r="O534" s="100" t="s">
        <v>1180</v>
      </c>
    </row>
    <row r="535" spans="1:15" x14ac:dyDescent="0.2">
      <c r="A535" s="4">
        <v>1</v>
      </c>
      <c r="B535" s="5">
        <v>1</v>
      </c>
      <c r="C535" s="5">
        <v>1</v>
      </c>
      <c r="D535" s="5">
        <v>1</v>
      </c>
      <c r="E535" s="5">
        <v>1</v>
      </c>
      <c r="F535" s="5">
        <v>1</v>
      </c>
      <c r="G535" s="5">
        <v>1</v>
      </c>
      <c r="H535" s="5">
        <v>1</v>
      </c>
      <c r="I535" s="5">
        <v>1</v>
      </c>
      <c r="J535" s="5">
        <v>1</v>
      </c>
      <c r="N535" s="6" t="s">
        <v>1181</v>
      </c>
      <c r="O535" s="100" t="s">
        <v>1182</v>
      </c>
    </row>
    <row r="536" spans="1:15" x14ac:dyDescent="0.2">
      <c r="A536" s="4">
        <v>1</v>
      </c>
      <c r="B536" s="5">
        <v>1</v>
      </c>
      <c r="C536" s="5">
        <v>1</v>
      </c>
      <c r="D536" s="5">
        <v>1</v>
      </c>
      <c r="E536" s="5">
        <v>1</v>
      </c>
      <c r="F536" s="5">
        <v>1</v>
      </c>
      <c r="G536" s="5">
        <v>1</v>
      </c>
      <c r="H536" s="5">
        <v>1</v>
      </c>
      <c r="I536" s="5">
        <v>1</v>
      </c>
      <c r="J536" s="5">
        <v>1</v>
      </c>
      <c r="N536" s="6" t="s">
        <v>1183</v>
      </c>
      <c r="O536" s="100" t="s">
        <v>1184</v>
      </c>
    </row>
    <row r="537" spans="1:15" x14ac:dyDescent="0.2">
      <c r="A537" s="4">
        <v>1</v>
      </c>
      <c r="B537" s="5">
        <v>1</v>
      </c>
      <c r="C537" s="5">
        <v>1</v>
      </c>
      <c r="D537" s="5">
        <v>1</v>
      </c>
      <c r="E537" s="5">
        <v>1</v>
      </c>
      <c r="F537" s="5">
        <v>1</v>
      </c>
      <c r="G537" s="5">
        <v>1</v>
      </c>
      <c r="H537" s="5">
        <v>1</v>
      </c>
      <c r="I537" s="5">
        <v>1</v>
      </c>
      <c r="J537" s="5">
        <v>1</v>
      </c>
      <c r="N537" s="6" t="s">
        <v>1185</v>
      </c>
      <c r="O537" s="100" t="s">
        <v>1186</v>
      </c>
    </row>
    <row r="538" spans="1:15" x14ac:dyDescent="0.2">
      <c r="A538" s="4">
        <v>1</v>
      </c>
      <c r="B538" s="5">
        <v>1</v>
      </c>
      <c r="C538" s="5">
        <v>1</v>
      </c>
      <c r="D538" s="5">
        <v>1</v>
      </c>
      <c r="E538" s="5">
        <v>1</v>
      </c>
      <c r="F538" s="5">
        <v>1</v>
      </c>
      <c r="G538" s="5">
        <v>1</v>
      </c>
      <c r="H538" s="5">
        <v>1</v>
      </c>
      <c r="I538" s="5">
        <v>1</v>
      </c>
      <c r="J538" s="5">
        <v>1</v>
      </c>
      <c r="N538" s="6" t="s">
        <v>1187</v>
      </c>
      <c r="O538" s="100" t="s">
        <v>1188</v>
      </c>
    </row>
    <row r="539" spans="1:15" x14ac:dyDescent="0.2">
      <c r="A539" s="4">
        <v>1</v>
      </c>
      <c r="B539" s="5">
        <v>1</v>
      </c>
      <c r="C539" s="5">
        <v>1</v>
      </c>
      <c r="D539" s="5">
        <v>1</v>
      </c>
      <c r="E539" s="5">
        <v>1</v>
      </c>
      <c r="F539" s="5">
        <v>1</v>
      </c>
      <c r="G539" s="5">
        <v>1</v>
      </c>
      <c r="H539" s="5">
        <v>1</v>
      </c>
      <c r="I539" s="5">
        <v>1</v>
      </c>
      <c r="J539" s="5">
        <v>1</v>
      </c>
      <c r="N539" s="6" t="s">
        <v>1189</v>
      </c>
      <c r="O539" s="100" t="s">
        <v>1190</v>
      </c>
    </row>
    <row r="540" spans="1:15" x14ac:dyDescent="0.2">
      <c r="A540" s="4">
        <v>1</v>
      </c>
      <c r="B540" s="5">
        <v>1</v>
      </c>
      <c r="C540" s="5">
        <v>1</v>
      </c>
      <c r="D540" s="5">
        <v>1</v>
      </c>
      <c r="E540" s="5">
        <v>1</v>
      </c>
      <c r="F540" s="5">
        <v>1</v>
      </c>
      <c r="G540" s="5">
        <v>1</v>
      </c>
      <c r="H540" s="5">
        <v>1</v>
      </c>
      <c r="I540" s="5">
        <v>1</v>
      </c>
      <c r="J540" s="5">
        <v>1</v>
      </c>
      <c r="N540" s="6" t="s">
        <v>1191</v>
      </c>
      <c r="O540" s="100" t="s">
        <v>1192</v>
      </c>
    </row>
    <row r="541" spans="1:15" x14ac:dyDescent="0.2">
      <c r="A541" s="4">
        <v>1</v>
      </c>
      <c r="B541" s="5">
        <v>1</v>
      </c>
      <c r="C541" s="5">
        <v>1</v>
      </c>
      <c r="D541" s="5">
        <v>1</v>
      </c>
      <c r="E541" s="5">
        <v>1</v>
      </c>
      <c r="F541" s="5">
        <v>1</v>
      </c>
      <c r="G541" s="5">
        <v>1</v>
      </c>
      <c r="H541" s="5">
        <v>1</v>
      </c>
      <c r="I541" s="5">
        <v>1</v>
      </c>
      <c r="J541" s="5">
        <v>1</v>
      </c>
      <c r="N541" s="6" t="s">
        <v>1193</v>
      </c>
      <c r="O541" s="100" t="s">
        <v>1194</v>
      </c>
    </row>
    <row r="542" spans="1:15" x14ac:dyDescent="0.2">
      <c r="A542" s="4">
        <v>1</v>
      </c>
      <c r="B542" s="5">
        <v>1</v>
      </c>
      <c r="C542" s="5">
        <v>1</v>
      </c>
      <c r="D542" s="5">
        <v>1</v>
      </c>
      <c r="E542" s="5">
        <v>1</v>
      </c>
      <c r="F542" s="5">
        <v>1</v>
      </c>
      <c r="G542" s="5">
        <v>1</v>
      </c>
      <c r="H542" s="5">
        <v>1</v>
      </c>
      <c r="I542" s="5">
        <v>1</v>
      </c>
      <c r="J542" s="5">
        <v>1</v>
      </c>
      <c r="N542" s="6" t="s">
        <v>1195</v>
      </c>
      <c r="O542" s="100" t="s">
        <v>1196</v>
      </c>
    </row>
    <row r="543" spans="1:15" x14ac:dyDescent="0.2">
      <c r="A543" s="4">
        <v>1</v>
      </c>
      <c r="B543" s="5">
        <v>1</v>
      </c>
      <c r="C543" s="5">
        <v>1</v>
      </c>
      <c r="D543" s="5">
        <v>1</v>
      </c>
      <c r="E543" s="5">
        <v>1</v>
      </c>
      <c r="F543" s="5">
        <v>1</v>
      </c>
      <c r="G543" s="5">
        <v>1</v>
      </c>
      <c r="H543" s="5">
        <v>1</v>
      </c>
      <c r="I543" s="5">
        <v>1</v>
      </c>
      <c r="J543" s="5">
        <v>1</v>
      </c>
      <c r="N543" s="6" t="s">
        <v>1197</v>
      </c>
      <c r="O543" s="100" t="s">
        <v>1198</v>
      </c>
    </row>
    <row r="544" spans="1:15" x14ac:dyDescent="0.2">
      <c r="A544" s="4">
        <v>1</v>
      </c>
      <c r="B544" s="5">
        <v>1</v>
      </c>
      <c r="C544" s="5">
        <v>1</v>
      </c>
      <c r="D544" s="5">
        <v>1</v>
      </c>
      <c r="E544" s="5">
        <v>1</v>
      </c>
      <c r="F544" s="5">
        <v>1</v>
      </c>
      <c r="G544" s="5">
        <v>1</v>
      </c>
      <c r="H544" s="5">
        <v>1</v>
      </c>
      <c r="I544" s="5">
        <v>1</v>
      </c>
      <c r="J544" s="5">
        <v>1</v>
      </c>
      <c r="N544" s="6" t="s">
        <v>1199</v>
      </c>
      <c r="O544" s="100" t="s">
        <v>1200</v>
      </c>
    </row>
    <row r="545" spans="1:15" x14ac:dyDescent="0.2">
      <c r="A545" s="4">
        <v>1</v>
      </c>
      <c r="B545" s="5">
        <v>1</v>
      </c>
      <c r="C545" s="5">
        <v>1</v>
      </c>
      <c r="D545" s="5">
        <v>1</v>
      </c>
      <c r="E545" s="5">
        <v>1</v>
      </c>
      <c r="F545" s="5">
        <v>1</v>
      </c>
      <c r="G545" s="5">
        <v>1</v>
      </c>
      <c r="H545" s="5">
        <v>1</v>
      </c>
      <c r="I545" s="5">
        <v>1</v>
      </c>
      <c r="J545" s="5">
        <v>1</v>
      </c>
      <c r="N545" s="6" t="s">
        <v>1201</v>
      </c>
      <c r="O545" s="100" t="s">
        <v>1202</v>
      </c>
    </row>
    <row r="546" spans="1:15" x14ac:dyDescent="0.2">
      <c r="A546" s="4">
        <v>1</v>
      </c>
      <c r="B546" s="5">
        <v>1</v>
      </c>
      <c r="C546" s="5">
        <v>1</v>
      </c>
      <c r="D546" s="5">
        <v>1</v>
      </c>
      <c r="E546" s="5">
        <v>1</v>
      </c>
      <c r="F546" s="5">
        <v>1</v>
      </c>
      <c r="G546" s="5">
        <v>1</v>
      </c>
      <c r="H546" s="5">
        <v>1</v>
      </c>
      <c r="I546" s="5">
        <v>1</v>
      </c>
      <c r="J546" s="5">
        <v>1</v>
      </c>
      <c r="N546" s="6" t="s">
        <v>1203</v>
      </c>
      <c r="O546" s="100" t="s">
        <v>1204</v>
      </c>
    </row>
    <row r="547" spans="1:15" x14ac:dyDescent="0.2">
      <c r="A547" s="4">
        <v>1</v>
      </c>
      <c r="B547" s="5">
        <v>1</v>
      </c>
      <c r="C547" s="5">
        <v>1</v>
      </c>
      <c r="D547" s="5">
        <v>1</v>
      </c>
      <c r="E547" s="5">
        <v>1</v>
      </c>
      <c r="F547" s="5">
        <v>1</v>
      </c>
      <c r="G547" s="5">
        <v>1</v>
      </c>
      <c r="H547" s="5">
        <v>1</v>
      </c>
      <c r="I547" s="5">
        <v>1</v>
      </c>
      <c r="J547" s="5">
        <v>1</v>
      </c>
      <c r="N547" s="6" t="s">
        <v>1205</v>
      </c>
      <c r="O547" s="100" t="s">
        <v>1166</v>
      </c>
    </row>
    <row r="548" spans="1:15" x14ac:dyDescent="0.2">
      <c r="A548" s="4">
        <v>1</v>
      </c>
      <c r="B548" s="5">
        <v>1</v>
      </c>
      <c r="C548" s="5">
        <v>1</v>
      </c>
      <c r="D548" s="5">
        <v>1</v>
      </c>
      <c r="E548" s="5">
        <v>1</v>
      </c>
      <c r="F548" s="5">
        <v>1</v>
      </c>
      <c r="G548" s="5">
        <v>1</v>
      </c>
      <c r="H548" s="5">
        <v>1</v>
      </c>
      <c r="I548" s="5">
        <v>1</v>
      </c>
      <c r="J548" s="5">
        <v>1</v>
      </c>
      <c r="N548" s="6" t="s">
        <v>1206</v>
      </c>
      <c r="O548" s="100" t="s">
        <v>1168</v>
      </c>
    </row>
    <row r="549" spans="1:15" x14ac:dyDescent="0.2">
      <c r="A549" s="4">
        <v>1</v>
      </c>
      <c r="B549" s="5">
        <v>1</v>
      </c>
      <c r="C549" s="5">
        <v>1</v>
      </c>
      <c r="D549" s="5">
        <v>1</v>
      </c>
      <c r="E549" s="5">
        <v>1</v>
      </c>
      <c r="F549" s="5">
        <v>1</v>
      </c>
      <c r="G549" s="5">
        <v>1</v>
      </c>
      <c r="H549" s="5">
        <v>1</v>
      </c>
      <c r="I549" s="5">
        <v>1</v>
      </c>
      <c r="J549" s="5">
        <v>1</v>
      </c>
      <c r="N549" s="6" t="s">
        <v>1207</v>
      </c>
      <c r="O549" s="100" t="s">
        <v>1170</v>
      </c>
    </row>
    <row r="550" spans="1:15" x14ac:dyDescent="0.2">
      <c r="A550" s="4">
        <v>1</v>
      </c>
      <c r="B550" s="5">
        <v>1</v>
      </c>
      <c r="C550" s="5">
        <v>1</v>
      </c>
      <c r="D550" s="5">
        <v>1</v>
      </c>
      <c r="E550" s="5">
        <v>1</v>
      </c>
      <c r="F550" s="5">
        <v>1</v>
      </c>
      <c r="G550" s="5">
        <v>1</v>
      </c>
      <c r="H550" s="5">
        <v>1</v>
      </c>
      <c r="I550" s="5">
        <v>1</v>
      </c>
      <c r="J550" s="5">
        <v>1</v>
      </c>
      <c r="N550" s="6" t="s">
        <v>1208</v>
      </c>
      <c r="O550" s="100" t="s">
        <v>1172</v>
      </c>
    </row>
    <row r="551" spans="1:15" x14ac:dyDescent="0.2">
      <c r="A551" s="4">
        <v>1</v>
      </c>
      <c r="B551" s="5">
        <v>1</v>
      </c>
      <c r="C551" s="5">
        <v>1</v>
      </c>
      <c r="D551" s="5">
        <v>1</v>
      </c>
      <c r="E551" s="5">
        <v>1</v>
      </c>
      <c r="F551" s="5">
        <v>1</v>
      </c>
      <c r="G551" s="5">
        <v>1</v>
      </c>
      <c r="H551" s="5">
        <v>1</v>
      </c>
      <c r="I551" s="5">
        <v>1</v>
      </c>
      <c r="J551" s="5">
        <v>1</v>
      </c>
      <c r="N551" s="6" t="s">
        <v>1209</v>
      </c>
      <c r="O551" s="100" t="s">
        <v>1174</v>
      </c>
    </row>
    <row r="552" spans="1:15" x14ac:dyDescent="0.2">
      <c r="A552" s="4">
        <v>1</v>
      </c>
      <c r="B552" s="5">
        <v>1</v>
      </c>
      <c r="C552" s="5">
        <v>1</v>
      </c>
      <c r="D552" s="5">
        <v>1</v>
      </c>
      <c r="E552" s="5">
        <v>1</v>
      </c>
      <c r="F552" s="5">
        <v>1</v>
      </c>
      <c r="G552" s="5">
        <v>1</v>
      </c>
      <c r="H552" s="5">
        <v>1</v>
      </c>
      <c r="I552" s="5">
        <v>1</v>
      </c>
      <c r="J552" s="5">
        <v>1</v>
      </c>
      <c r="N552" s="6" t="s">
        <v>1210</v>
      </c>
      <c r="O552" s="100" t="s">
        <v>1211</v>
      </c>
    </row>
    <row r="553" spans="1:15" x14ac:dyDescent="0.2">
      <c r="A553" s="4">
        <v>1</v>
      </c>
      <c r="B553" s="5">
        <v>1</v>
      </c>
      <c r="C553" s="5">
        <v>1</v>
      </c>
      <c r="D553" s="5">
        <v>1</v>
      </c>
      <c r="E553" s="5">
        <v>1</v>
      </c>
      <c r="F553" s="5">
        <v>1</v>
      </c>
      <c r="G553" s="5">
        <v>1</v>
      </c>
      <c r="H553" s="5">
        <v>1</v>
      </c>
      <c r="I553" s="5">
        <v>1</v>
      </c>
      <c r="J553" s="5">
        <v>1</v>
      </c>
      <c r="N553" s="6" t="s">
        <v>1212</v>
      </c>
      <c r="O553" s="100" t="s">
        <v>1213</v>
      </c>
    </row>
    <row r="554" spans="1:15" x14ac:dyDescent="0.2">
      <c r="A554" s="4">
        <v>1</v>
      </c>
      <c r="B554" s="5">
        <v>1</v>
      </c>
      <c r="C554" s="5">
        <v>1</v>
      </c>
      <c r="D554" s="5">
        <v>1</v>
      </c>
      <c r="E554" s="5">
        <v>1</v>
      </c>
      <c r="F554" s="5">
        <v>1</v>
      </c>
      <c r="G554" s="5">
        <v>1</v>
      </c>
      <c r="H554" s="5">
        <v>1</v>
      </c>
      <c r="I554" s="5">
        <v>1</v>
      </c>
      <c r="J554" s="5">
        <v>1</v>
      </c>
      <c r="N554" s="6" t="s">
        <v>1214</v>
      </c>
      <c r="O554" s="100" t="s">
        <v>1215</v>
      </c>
    </row>
    <row r="555" spans="1:15" x14ac:dyDescent="0.2">
      <c r="A555" s="4">
        <v>1</v>
      </c>
      <c r="B555" s="5">
        <v>1</v>
      </c>
      <c r="C555" s="5">
        <v>1</v>
      </c>
      <c r="D555" s="5">
        <v>1</v>
      </c>
      <c r="E555" s="5">
        <v>1</v>
      </c>
      <c r="F555" s="5">
        <v>1</v>
      </c>
      <c r="G555" s="5">
        <v>1</v>
      </c>
      <c r="H555" s="5">
        <v>1</v>
      </c>
      <c r="I555" s="5">
        <v>1</v>
      </c>
      <c r="J555" s="5">
        <v>1</v>
      </c>
      <c r="N555" s="6" t="s">
        <v>1216</v>
      </c>
      <c r="O555" s="100" t="s">
        <v>1217</v>
      </c>
    </row>
    <row r="556" spans="1:15" x14ac:dyDescent="0.2">
      <c r="A556" s="4">
        <v>1</v>
      </c>
      <c r="B556" s="5">
        <v>1</v>
      </c>
      <c r="C556" s="5">
        <v>1</v>
      </c>
      <c r="D556" s="5">
        <v>1</v>
      </c>
      <c r="E556" s="5">
        <v>1</v>
      </c>
      <c r="F556" s="5">
        <v>1</v>
      </c>
      <c r="G556" s="5">
        <v>1</v>
      </c>
      <c r="H556" s="5">
        <v>1</v>
      </c>
      <c r="I556" s="5">
        <v>1</v>
      </c>
      <c r="J556" s="5">
        <v>1</v>
      </c>
      <c r="N556" s="6" t="s">
        <v>1218</v>
      </c>
      <c r="O556" s="100" t="s">
        <v>1219</v>
      </c>
    </row>
    <row r="557" spans="1:15" x14ac:dyDescent="0.2">
      <c r="A557" s="4">
        <v>1</v>
      </c>
      <c r="B557" s="5">
        <v>1</v>
      </c>
      <c r="C557" s="5">
        <v>1</v>
      </c>
      <c r="D557" s="5">
        <v>1</v>
      </c>
      <c r="E557" s="5">
        <v>1</v>
      </c>
      <c r="F557" s="5">
        <v>1</v>
      </c>
      <c r="G557" s="5">
        <v>1</v>
      </c>
      <c r="H557" s="5">
        <v>1</v>
      </c>
      <c r="I557" s="5">
        <v>1</v>
      </c>
      <c r="J557" s="5">
        <v>1</v>
      </c>
      <c r="N557" s="6" t="s">
        <v>1220</v>
      </c>
      <c r="O557" s="100" t="s">
        <v>1221</v>
      </c>
    </row>
    <row r="558" spans="1:15" x14ac:dyDescent="0.2">
      <c r="A558" s="4">
        <v>1</v>
      </c>
      <c r="B558" s="5">
        <v>1</v>
      </c>
      <c r="C558" s="5">
        <v>1</v>
      </c>
      <c r="D558" s="5">
        <v>1</v>
      </c>
      <c r="E558" s="5">
        <v>1</v>
      </c>
      <c r="F558" s="5">
        <v>1</v>
      </c>
      <c r="G558" s="5">
        <v>1</v>
      </c>
      <c r="H558" s="5">
        <v>1</v>
      </c>
      <c r="I558" s="5">
        <v>1</v>
      </c>
      <c r="J558" s="5">
        <v>1</v>
      </c>
      <c r="N558" s="6" t="s">
        <v>1222</v>
      </c>
      <c r="O558" s="100" t="s">
        <v>1223</v>
      </c>
    </row>
    <row r="559" spans="1:15" x14ac:dyDescent="0.2">
      <c r="A559" s="4">
        <v>1</v>
      </c>
      <c r="B559" s="5">
        <v>1</v>
      </c>
      <c r="C559" s="5">
        <v>1</v>
      </c>
      <c r="D559" s="5">
        <v>1</v>
      </c>
      <c r="E559" s="5">
        <v>1</v>
      </c>
      <c r="F559" s="5">
        <v>1</v>
      </c>
      <c r="G559" s="5">
        <v>1</v>
      </c>
      <c r="H559" s="5">
        <v>1</v>
      </c>
      <c r="I559" s="5">
        <v>1</v>
      </c>
      <c r="J559" s="5">
        <v>1</v>
      </c>
      <c r="N559" s="6" t="s">
        <v>1224</v>
      </c>
      <c r="O559" s="100" t="s">
        <v>1225</v>
      </c>
    </row>
    <row r="560" spans="1:15" x14ac:dyDescent="0.2">
      <c r="A560" s="4">
        <v>1</v>
      </c>
      <c r="B560" s="5">
        <v>1</v>
      </c>
      <c r="C560" s="5">
        <v>1</v>
      </c>
      <c r="D560" s="5">
        <v>1</v>
      </c>
      <c r="E560" s="5">
        <v>1</v>
      </c>
      <c r="F560" s="5">
        <v>1</v>
      </c>
      <c r="G560" s="5">
        <v>1</v>
      </c>
      <c r="H560" s="5">
        <v>1</v>
      </c>
      <c r="I560" s="5">
        <v>1</v>
      </c>
      <c r="J560" s="5">
        <v>1</v>
      </c>
      <c r="N560" s="6" t="s">
        <v>1226</v>
      </c>
      <c r="O560" s="100" t="s">
        <v>1227</v>
      </c>
    </row>
    <row r="561" spans="1:15" x14ac:dyDescent="0.2">
      <c r="A561" s="4">
        <v>1</v>
      </c>
      <c r="B561" s="5">
        <v>1</v>
      </c>
      <c r="C561" s="5">
        <v>1</v>
      </c>
      <c r="D561" s="5">
        <v>1</v>
      </c>
      <c r="E561" s="5">
        <v>1</v>
      </c>
      <c r="F561" s="5">
        <v>1</v>
      </c>
      <c r="G561" s="5">
        <v>1</v>
      </c>
      <c r="H561" s="5">
        <v>1</v>
      </c>
      <c r="I561" s="5">
        <v>1</v>
      </c>
      <c r="J561" s="5">
        <v>1</v>
      </c>
      <c r="N561" s="6" t="s">
        <v>1228</v>
      </c>
      <c r="O561" s="100" t="s">
        <v>1229</v>
      </c>
    </row>
    <row r="562" spans="1:15" x14ac:dyDescent="0.2">
      <c r="A562" s="4">
        <v>1</v>
      </c>
      <c r="B562" s="5">
        <v>1</v>
      </c>
      <c r="C562" s="5">
        <v>1</v>
      </c>
      <c r="D562" s="5">
        <v>1</v>
      </c>
      <c r="E562" s="5">
        <v>1</v>
      </c>
      <c r="F562" s="5">
        <v>1</v>
      </c>
      <c r="G562" s="5">
        <v>1</v>
      </c>
      <c r="H562" s="5">
        <v>1</v>
      </c>
      <c r="I562" s="5">
        <v>1</v>
      </c>
      <c r="J562" s="5">
        <v>1</v>
      </c>
      <c r="N562" s="6" t="s">
        <v>1230</v>
      </c>
      <c r="O562" s="100" t="s">
        <v>1231</v>
      </c>
    </row>
    <row r="563" spans="1:15" x14ac:dyDescent="0.2">
      <c r="A563" s="4">
        <v>1</v>
      </c>
      <c r="B563" s="5">
        <v>1</v>
      </c>
      <c r="C563" s="5">
        <v>1</v>
      </c>
      <c r="D563" s="5">
        <v>1</v>
      </c>
      <c r="E563" s="5">
        <v>1</v>
      </c>
      <c r="F563" s="5">
        <v>1</v>
      </c>
      <c r="G563" s="5">
        <v>1</v>
      </c>
      <c r="H563" s="5">
        <v>1</v>
      </c>
      <c r="I563" s="5">
        <v>1</v>
      </c>
      <c r="J563" s="5">
        <v>1</v>
      </c>
      <c r="N563" s="6" t="s">
        <v>1232</v>
      </c>
      <c r="O563" s="100" t="s">
        <v>1233</v>
      </c>
    </row>
    <row r="564" spans="1:15" x14ac:dyDescent="0.2">
      <c r="A564" s="4">
        <v>1</v>
      </c>
      <c r="B564" s="5">
        <v>1</v>
      </c>
      <c r="C564" s="5">
        <v>1</v>
      </c>
      <c r="D564" s="5">
        <v>1</v>
      </c>
      <c r="E564" s="5">
        <v>1</v>
      </c>
      <c r="F564" s="5">
        <v>1</v>
      </c>
      <c r="G564" s="5">
        <v>1</v>
      </c>
      <c r="H564" s="5">
        <v>1</v>
      </c>
      <c r="I564" s="5">
        <v>1</v>
      </c>
      <c r="J564" s="5">
        <v>1</v>
      </c>
      <c r="N564" s="6" t="s">
        <v>1234</v>
      </c>
      <c r="O564" s="100" t="s">
        <v>1235</v>
      </c>
    </row>
    <row r="565" spans="1:15" x14ac:dyDescent="0.2">
      <c r="A565" s="4">
        <v>1</v>
      </c>
      <c r="B565" s="5">
        <v>1</v>
      </c>
      <c r="C565" s="5">
        <v>1</v>
      </c>
      <c r="D565" s="5">
        <v>1</v>
      </c>
      <c r="E565" s="5">
        <v>1</v>
      </c>
      <c r="F565" s="5">
        <v>1</v>
      </c>
      <c r="G565" s="5">
        <v>1</v>
      </c>
      <c r="H565" s="5">
        <v>1</v>
      </c>
      <c r="I565" s="5">
        <v>1</v>
      </c>
      <c r="J565" s="5">
        <v>1</v>
      </c>
      <c r="N565" s="6" t="s">
        <v>1236</v>
      </c>
      <c r="O565" s="100" t="s">
        <v>1237</v>
      </c>
    </row>
    <row r="566" spans="1:15" x14ac:dyDescent="0.2">
      <c r="A566" s="4">
        <v>1</v>
      </c>
      <c r="B566" s="5">
        <v>1</v>
      </c>
      <c r="C566" s="5">
        <v>1</v>
      </c>
      <c r="D566" s="5">
        <v>1</v>
      </c>
      <c r="E566" s="5">
        <v>1</v>
      </c>
      <c r="F566" s="5">
        <v>1</v>
      </c>
      <c r="G566" s="5">
        <v>1</v>
      </c>
      <c r="H566" s="5">
        <v>1</v>
      </c>
      <c r="I566" s="5">
        <v>1</v>
      </c>
      <c r="J566" s="5">
        <v>1</v>
      </c>
      <c r="N566" s="6" t="s">
        <v>1238</v>
      </c>
      <c r="O566" s="100" t="s">
        <v>1239</v>
      </c>
    </row>
    <row r="567" spans="1:15" x14ac:dyDescent="0.2">
      <c r="A567" s="4">
        <v>1</v>
      </c>
      <c r="B567" s="5">
        <v>1</v>
      </c>
      <c r="C567" s="5">
        <v>1</v>
      </c>
      <c r="D567" s="5">
        <v>1</v>
      </c>
      <c r="E567" s="5">
        <v>1</v>
      </c>
      <c r="F567" s="5">
        <v>1</v>
      </c>
      <c r="G567" s="5">
        <v>1</v>
      </c>
      <c r="H567" s="5">
        <v>1</v>
      </c>
      <c r="I567" s="5">
        <v>1</v>
      </c>
      <c r="J567" s="5">
        <v>1</v>
      </c>
      <c r="N567" s="6" t="s">
        <v>1240</v>
      </c>
      <c r="O567" s="100" t="s">
        <v>1241</v>
      </c>
    </row>
    <row r="568" spans="1:15" x14ac:dyDescent="0.2">
      <c r="A568" s="4">
        <v>1</v>
      </c>
      <c r="B568" s="5">
        <v>1</v>
      </c>
      <c r="C568" s="5">
        <v>1</v>
      </c>
      <c r="D568" s="5">
        <v>1</v>
      </c>
      <c r="E568" s="5">
        <v>1</v>
      </c>
      <c r="F568" s="5">
        <v>1</v>
      </c>
      <c r="G568" s="5">
        <v>1</v>
      </c>
      <c r="H568" s="5">
        <v>1</v>
      </c>
      <c r="I568" s="5">
        <v>1</v>
      </c>
      <c r="J568" s="5">
        <v>1</v>
      </c>
      <c r="N568" s="6" t="s">
        <v>1242</v>
      </c>
      <c r="O568" s="100" t="s">
        <v>1243</v>
      </c>
    </row>
    <row r="569" spans="1:15" x14ac:dyDescent="0.2">
      <c r="A569" s="4">
        <v>1</v>
      </c>
      <c r="B569" s="5">
        <v>1</v>
      </c>
      <c r="C569" s="5">
        <v>1</v>
      </c>
      <c r="D569" s="5">
        <v>1</v>
      </c>
      <c r="E569" s="5">
        <v>1</v>
      </c>
      <c r="F569" s="5">
        <v>1</v>
      </c>
      <c r="G569" s="5">
        <v>1</v>
      </c>
      <c r="H569" s="5">
        <v>1</v>
      </c>
      <c r="I569" s="5">
        <v>1</v>
      </c>
      <c r="J569" s="5">
        <v>1</v>
      </c>
      <c r="N569" s="6" t="s">
        <v>1244</v>
      </c>
      <c r="O569" s="100" t="s">
        <v>1245</v>
      </c>
    </row>
    <row r="570" spans="1:15" x14ac:dyDescent="0.2">
      <c r="A570" s="4">
        <v>1</v>
      </c>
      <c r="B570" s="5">
        <v>1</v>
      </c>
      <c r="C570" s="5">
        <v>1</v>
      </c>
      <c r="D570" s="5">
        <v>1</v>
      </c>
      <c r="E570" s="5">
        <v>1</v>
      </c>
      <c r="F570" s="5">
        <v>1</v>
      </c>
      <c r="G570" s="5">
        <v>1</v>
      </c>
      <c r="H570" s="5">
        <v>1</v>
      </c>
      <c r="I570" s="5">
        <v>1</v>
      </c>
      <c r="J570" s="5">
        <v>1</v>
      </c>
      <c r="N570" s="6" t="s">
        <v>1246</v>
      </c>
      <c r="O570" s="100" t="s">
        <v>1247</v>
      </c>
    </row>
    <row r="571" spans="1:15" x14ac:dyDescent="0.2">
      <c r="A571" s="4">
        <v>1</v>
      </c>
      <c r="B571" s="5">
        <v>1</v>
      </c>
      <c r="C571" s="5">
        <v>1</v>
      </c>
      <c r="D571" s="5">
        <v>1</v>
      </c>
      <c r="E571" s="5">
        <v>1</v>
      </c>
      <c r="F571" s="5">
        <v>1</v>
      </c>
      <c r="G571" s="5">
        <v>1</v>
      </c>
      <c r="H571" s="5">
        <v>1</v>
      </c>
      <c r="I571" s="5">
        <v>1</v>
      </c>
      <c r="J571" s="5">
        <v>1</v>
      </c>
      <c r="N571" s="6" t="s">
        <v>1248</v>
      </c>
      <c r="O571" s="100" t="s">
        <v>1249</v>
      </c>
    </row>
    <row r="572" spans="1:15" x14ac:dyDescent="0.2">
      <c r="A572" s="4">
        <v>1</v>
      </c>
      <c r="B572" s="5">
        <v>1</v>
      </c>
      <c r="C572" s="5">
        <v>1</v>
      </c>
      <c r="D572" s="5">
        <v>1</v>
      </c>
      <c r="E572" s="5">
        <v>1</v>
      </c>
      <c r="F572" s="5">
        <v>1</v>
      </c>
      <c r="G572" s="5">
        <v>1</v>
      </c>
      <c r="H572" s="5">
        <v>1</v>
      </c>
      <c r="I572" s="5">
        <v>1</v>
      </c>
      <c r="J572" s="5">
        <v>1</v>
      </c>
      <c r="N572" s="6" t="s">
        <v>1250</v>
      </c>
      <c r="O572" s="55" t="s">
        <v>1251</v>
      </c>
    </row>
    <row r="573" spans="1:15" x14ac:dyDescent="0.2">
      <c r="A573" s="4">
        <v>1</v>
      </c>
      <c r="B573" s="5">
        <v>1</v>
      </c>
      <c r="C573" s="5">
        <v>1</v>
      </c>
      <c r="D573" s="5">
        <v>1</v>
      </c>
      <c r="E573" s="5">
        <v>1</v>
      </c>
      <c r="F573" s="5">
        <v>1</v>
      </c>
      <c r="G573" s="5">
        <v>1</v>
      </c>
      <c r="H573" s="5">
        <v>1</v>
      </c>
      <c r="I573" s="5">
        <v>1</v>
      </c>
      <c r="J573" s="5">
        <v>1</v>
      </c>
      <c r="N573" s="6" t="s">
        <v>1252</v>
      </c>
      <c r="O573" s="55" t="s">
        <v>1253</v>
      </c>
    </row>
    <row r="574" spans="1:15" x14ac:dyDescent="0.2">
      <c r="A574" s="4">
        <v>1</v>
      </c>
      <c r="B574" s="5">
        <v>1</v>
      </c>
      <c r="C574" s="5">
        <v>1</v>
      </c>
      <c r="D574" s="5">
        <v>1</v>
      </c>
      <c r="E574" s="5">
        <v>1</v>
      </c>
      <c r="F574" s="5">
        <v>1</v>
      </c>
      <c r="G574" s="5">
        <v>1</v>
      </c>
      <c r="H574" s="5">
        <v>1</v>
      </c>
      <c r="I574" s="5">
        <v>1</v>
      </c>
      <c r="J574" s="5">
        <v>1</v>
      </c>
      <c r="N574" s="6" t="s">
        <v>1254</v>
      </c>
      <c r="O574" s="55" t="s">
        <v>1255</v>
      </c>
    </row>
    <row r="575" spans="1:15" x14ac:dyDescent="0.2">
      <c r="A575" s="4">
        <v>1</v>
      </c>
      <c r="B575" s="5">
        <v>1</v>
      </c>
      <c r="C575" s="5">
        <v>1</v>
      </c>
      <c r="D575" s="5">
        <v>1</v>
      </c>
      <c r="E575" s="5">
        <v>1</v>
      </c>
      <c r="F575" s="5">
        <v>1</v>
      </c>
      <c r="G575" s="5">
        <v>1</v>
      </c>
      <c r="H575" s="5">
        <v>1</v>
      </c>
      <c r="I575" s="5">
        <v>1</v>
      </c>
      <c r="J575" s="5">
        <v>1</v>
      </c>
      <c r="N575" s="6" t="s">
        <v>1256</v>
      </c>
      <c r="O575" s="55" t="s">
        <v>1257</v>
      </c>
    </row>
    <row r="576" spans="1:15" x14ac:dyDescent="0.2">
      <c r="A576" s="4">
        <v>1</v>
      </c>
      <c r="B576" s="5">
        <v>1</v>
      </c>
      <c r="C576" s="5">
        <v>1</v>
      </c>
      <c r="D576" s="5">
        <v>1</v>
      </c>
      <c r="E576" s="5">
        <v>1</v>
      </c>
      <c r="F576" s="5">
        <v>1</v>
      </c>
      <c r="G576" s="5">
        <v>1</v>
      </c>
      <c r="H576" s="5">
        <v>1</v>
      </c>
      <c r="I576" s="5">
        <v>1</v>
      </c>
      <c r="J576" s="5">
        <v>1</v>
      </c>
      <c r="N576" s="6" t="s">
        <v>1258</v>
      </c>
      <c r="O576" s="55" t="s">
        <v>1259</v>
      </c>
    </row>
    <row r="577" spans="1:15" x14ac:dyDescent="0.2">
      <c r="A577" s="4">
        <v>1</v>
      </c>
      <c r="B577" s="5">
        <v>1</v>
      </c>
      <c r="C577" s="5">
        <v>1</v>
      </c>
      <c r="D577" s="5">
        <v>1</v>
      </c>
      <c r="E577" s="5">
        <v>1</v>
      </c>
      <c r="F577" s="5">
        <v>1</v>
      </c>
      <c r="G577" s="5">
        <v>1</v>
      </c>
      <c r="H577" s="5">
        <v>1</v>
      </c>
      <c r="I577" s="5">
        <v>1</v>
      </c>
      <c r="J577" s="5">
        <v>1</v>
      </c>
      <c r="N577" s="6" t="s">
        <v>1260</v>
      </c>
      <c r="O577" s="55" t="s">
        <v>1261</v>
      </c>
    </row>
    <row r="578" spans="1:15" x14ac:dyDescent="0.2">
      <c r="A578" s="4">
        <v>1</v>
      </c>
      <c r="B578" s="5">
        <v>1</v>
      </c>
      <c r="C578" s="5">
        <v>1</v>
      </c>
      <c r="D578" s="5">
        <v>1</v>
      </c>
      <c r="E578" s="5">
        <v>1</v>
      </c>
      <c r="F578" s="5">
        <v>1</v>
      </c>
      <c r="G578" s="5">
        <v>1</v>
      </c>
      <c r="H578" s="5">
        <v>1</v>
      </c>
      <c r="I578" s="5">
        <v>1</v>
      </c>
      <c r="J578" s="5">
        <v>1</v>
      </c>
      <c r="N578" s="6" t="s">
        <v>1262</v>
      </c>
      <c r="O578" s="55" t="s">
        <v>1263</v>
      </c>
    </row>
    <row r="579" spans="1:15" x14ac:dyDescent="0.2">
      <c r="A579" s="4">
        <v>1</v>
      </c>
      <c r="B579" s="5">
        <v>1</v>
      </c>
      <c r="C579" s="5">
        <v>1</v>
      </c>
      <c r="D579" s="5">
        <v>1</v>
      </c>
      <c r="E579" s="5">
        <v>1</v>
      </c>
      <c r="F579" s="5">
        <v>1</v>
      </c>
      <c r="G579" s="5">
        <v>1</v>
      </c>
      <c r="H579" s="5">
        <v>1</v>
      </c>
      <c r="I579" s="5">
        <v>1</v>
      </c>
      <c r="J579" s="5">
        <v>1</v>
      </c>
      <c r="N579" s="6" t="s">
        <v>1264</v>
      </c>
      <c r="O579" s="55" t="s">
        <v>1265</v>
      </c>
    </row>
    <row r="580" spans="1:15" x14ac:dyDescent="0.2">
      <c r="A580" s="4">
        <v>1</v>
      </c>
      <c r="B580" s="5">
        <v>1</v>
      </c>
      <c r="C580" s="5">
        <v>1</v>
      </c>
      <c r="D580" s="5">
        <v>1</v>
      </c>
      <c r="E580" s="5">
        <v>1</v>
      </c>
      <c r="F580" s="5">
        <v>1</v>
      </c>
      <c r="G580" s="5">
        <v>1</v>
      </c>
      <c r="H580" s="5">
        <v>1</v>
      </c>
      <c r="I580" s="5">
        <v>1</v>
      </c>
      <c r="J580" s="5">
        <v>1</v>
      </c>
      <c r="N580" s="6" t="s">
        <v>1266</v>
      </c>
      <c r="O580" s="55" t="s">
        <v>1267</v>
      </c>
    </row>
    <row r="581" spans="1:15" x14ac:dyDescent="0.2">
      <c r="A581" s="4">
        <v>1</v>
      </c>
      <c r="B581" s="5">
        <v>1</v>
      </c>
      <c r="C581" s="5">
        <v>1</v>
      </c>
      <c r="D581" s="5">
        <v>1</v>
      </c>
      <c r="E581" s="5">
        <v>1</v>
      </c>
      <c r="F581" s="5">
        <v>1</v>
      </c>
      <c r="G581" s="5">
        <v>1</v>
      </c>
      <c r="H581" s="5">
        <v>1</v>
      </c>
      <c r="I581" s="5">
        <v>1</v>
      </c>
      <c r="J581" s="5">
        <v>1</v>
      </c>
      <c r="N581" s="6" t="s">
        <v>1268</v>
      </c>
      <c r="O581" s="55" t="s">
        <v>1269</v>
      </c>
    </row>
    <row r="582" spans="1:15" x14ac:dyDescent="0.2">
      <c r="A582" s="4">
        <v>1</v>
      </c>
      <c r="B582" s="5">
        <v>1</v>
      </c>
      <c r="C582" s="5">
        <v>1</v>
      </c>
      <c r="D582" s="5">
        <v>1</v>
      </c>
      <c r="E582" s="5">
        <v>1</v>
      </c>
      <c r="F582" s="5">
        <v>1</v>
      </c>
      <c r="G582" s="5">
        <v>1</v>
      </c>
      <c r="H582" s="5">
        <v>1</v>
      </c>
      <c r="I582" s="5">
        <v>1</v>
      </c>
      <c r="J582" s="5">
        <v>1</v>
      </c>
      <c r="N582" s="6" t="s">
        <v>1270</v>
      </c>
      <c r="O582" s="55" t="s">
        <v>1271</v>
      </c>
    </row>
    <row r="583" spans="1:15" x14ac:dyDescent="0.2">
      <c r="A583" s="4">
        <v>1</v>
      </c>
      <c r="B583" s="5">
        <v>1</v>
      </c>
      <c r="C583" s="5">
        <v>1</v>
      </c>
      <c r="D583" s="5">
        <v>1</v>
      </c>
      <c r="E583" s="5">
        <v>1</v>
      </c>
      <c r="F583" s="5">
        <v>1</v>
      </c>
      <c r="G583" s="5">
        <v>1</v>
      </c>
      <c r="H583" s="5">
        <v>1</v>
      </c>
      <c r="I583" s="5">
        <v>1</v>
      </c>
      <c r="J583" s="5">
        <v>1</v>
      </c>
      <c r="N583" s="6" t="s">
        <v>1272</v>
      </c>
      <c r="O583" s="55" t="s">
        <v>1273</v>
      </c>
    </row>
    <row r="584" spans="1:15" x14ac:dyDescent="0.2">
      <c r="A584" s="4">
        <v>1</v>
      </c>
      <c r="B584" s="5">
        <v>1</v>
      </c>
      <c r="C584" s="5">
        <v>1</v>
      </c>
      <c r="D584" s="5">
        <v>1</v>
      </c>
      <c r="E584" s="5">
        <v>1</v>
      </c>
      <c r="F584" s="5">
        <v>1</v>
      </c>
      <c r="G584" s="5">
        <v>1</v>
      </c>
      <c r="H584" s="5">
        <v>1</v>
      </c>
      <c r="I584" s="5">
        <v>1</v>
      </c>
      <c r="J584" s="5">
        <v>1</v>
      </c>
      <c r="N584" s="6" t="s">
        <v>1274</v>
      </c>
      <c r="O584" s="55" t="s">
        <v>1275</v>
      </c>
    </row>
    <row r="585" spans="1:15" x14ac:dyDescent="0.2">
      <c r="A585" s="4">
        <v>1</v>
      </c>
      <c r="B585" s="5">
        <v>1</v>
      </c>
      <c r="C585" s="5">
        <v>1</v>
      </c>
      <c r="D585" s="5">
        <v>1</v>
      </c>
      <c r="E585" s="5">
        <v>1</v>
      </c>
      <c r="F585" s="5">
        <v>1</v>
      </c>
      <c r="G585" s="5">
        <v>1</v>
      </c>
      <c r="H585" s="5">
        <v>1</v>
      </c>
      <c r="I585" s="5">
        <v>1</v>
      </c>
      <c r="J585" s="5">
        <v>1</v>
      </c>
      <c r="N585" s="6" t="s">
        <v>1276</v>
      </c>
      <c r="O585" s="55" t="s">
        <v>1277</v>
      </c>
    </row>
    <row r="586" spans="1:15" x14ac:dyDescent="0.2">
      <c r="A586" s="4">
        <v>1</v>
      </c>
      <c r="B586" s="5">
        <v>1</v>
      </c>
      <c r="C586" s="5">
        <v>1</v>
      </c>
      <c r="D586" s="5">
        <v>1</v>
      </c>
      <c r="E586" s="5">
        <v>1</v>
      </c>
      <c r="F586" s="5">
        <v>1</v>
      </c>
      <c r="G586" s="5">
        <v>1</v>
      </c>
      <c r="H586" s="5">
        <v>1</v>
      </c>
      <c r="I586" s="5">
        <v>1</v>
      </c>
      <c r="J586" s="5">
        <v>1</v>
      </c>
      <c r="N586" s="6" t="s">
        <v>1278</v>
      </c>
      <c r="O586" s="55" t="s">
        <v>1279</v>
      </c>
    </row>
    <row r="587" spans="1:15" x14ac:dyDescent="0.2">
      <c r="A587" s="4">
        <v>1</v>
      </c>
      <c r="B587" s="5">
        <v>1</v>
      </c>
      <c r="C587" s="5">
        <v>1</v>
      </c>
      <c r="D587" s="5">
        <v>1</v>
      </c>
      <c r="E587" s="5">
        <v>1</v>
      </c>
      <c r="F587" s="5">
        <v>1</v>
      </c>
      <c r="G587" s="5">
        <v>1</v>
      </c>
      <c r="H587" s="5">
        <v>1</v>
      </c>
      <c r="I587" s="5">
        <v>1</v>
      </c>
      <c r="J587" s="5">
        <v>1</v>
      </c>
      <c r="N587" s="6" t="s">
        <v>1280</v>
      </c>
      <c r="O587" s="55" t="s">
        <v>1281</v>
      </c>
    </row>
    <row r="588" spans="1:15" x14ac:dyDescent="0.2">
      <c r="A588" s="4">
        <v>1</v>
      </c>
      <c r="B588" s="5">
        <v>1</v>
      </c>
      <c r="C588" s="5">
        <v>1</v>
      </c>
      <c r="D588" s="5">
        <v>1</v>
      </c>
      <c r="E588" s="5">
        <v>1</v>
      </c>
      <c r="F588" s="5">
        <v>1</v>
      </c>
      <c r="G588" s="5">
        <v>1</v>
      </c>
      <c r="H588" s="5">
        <v>1</v>
      </c>
      <c r="I588" s="5">
        <v>1</v>
      </c>
      <c r="J588" s="5">
        <v>1</v>
      </c>
      <c r="N588" s="6" t="s">
        <v>1282</v>
      </c>
      <c r="O588" s="55" t="s">
        <v>1283</v>
      </c>
    </row>
    <row r="589" spans="1:15" x14ac:dyDescent="0.2">
      <c r="A589" s="4">
        <v>1</v>
      </c>
      <c r="B589" s="5">
        <v>1</v>
      </c>
      <c r="C589" s="5">
        <v>1</v>
      </c>
      <c r="D589" s="5">
        <v>1</v>
      </c>
      <c r="E589" s="5">
        <v>1</v>
      </c>
      <c r="F589" s="5">
        <v>1</v>
      </c>
      <c r="G589" s="5">
        <v>1</v>
      </c>
      <c r="H589" s="5">
        <v>1</v>
      </c>
      <c r="I589" s="5">
        <v>1</v>
      </c>
      <c r="J589" s="5">
        <v>1</v>
      </c>
      <c r="N589" s="6" t="s">
        <v>1284</v>
      </c>
      <c r="O589" s="55" t="s">
        <v>1285</v>
      </c>
    </row>
    <row r="590" spans="1:15" x14ac:dyDescent="0.2">
      <c r="A590" s="4">
        <v>1</v>
      </c>
      <c r="B590" s="5">
        <v>1</v>
      </c>
      <c r="C590" s="5">
        <v>1</v>
      </c>
      <c r="D590" s="5">
        <v>1</v>
      </c>
      <c r="E590" s="5">
        <v>1</v>
      </c>
      <c r="F590" s="5">
        <v>1</v>
      </c>
      <c r="G590" s="5">
        <v>1</v>
      </c>
      <c r="H590" s="5">
        <v>1</v>
      </c>
      <c r="I590" s="5">
        <v>1</v>
      </c>
      <c r="J590" s="5">
        <v>1</v>
      </c>
      <c r="N590" s="6" t="s">
        <v>1286</v>
      </c>
      <c r="O590" s="55" t="s">
        <v>1287</v>
      </c>
    </row>
    <row r="591" spans="1:15" x14ac:dyDescent="0.2">
      <c r="A591" s="4">
        <v>1</v>
      </c>
      <c r="B591" s="5">
        <v>1</v>
      </c>
      <c r="C591" s="5">
        <v>1</v>
      </c>
      <c r="D591" s="5">
        <v>1</v>
      </c>
      <c r="E591" s="5">
        <v>1</v>
      </c>
      <c r="F591" s="5">
        <v>1</v>
      </c>
      <c r="G591" s="5">
        <v>1</v>
      </c>
      <c r="H591" s="5">
        <v>1</v>
      </c>
      <c r="I591" s="5">
        <v>1</v>
      </c>
      <c r="J591" s="5">
        <v>1</v>
      </c>
      <c r="N591" s="6" t="s">
        <v>1288</v>
      </c>
      <c r="O591" s="55" t="s">
        <v>1289</v>
      </c>
    </row>
    <row r="592" spans="1:15" x14ac:dyDescent="0.2">
      <c r="A592" s="4">
        <v>1</v>
      </c>
      <c r="B592" s="5">
        <v>1</v>
      </c>
      <c r="C592" s="5">
        <v>1</v>
      </c>
      <c r="D592" s="5">
        <v>1</v>
      </c>
      <c r="E592" s="5">
        <v>1</v>
      </c>
      <c r="F592" s="5">
        <v>1</v>
      </c>
      <c r="G592" s="5">
        <v>1</v>
      </c>
      <c r="H592" s="5">
        <v>1</v>
      </c>
      <c r="I592" s="5">
        <v>1</v>
      </c>
      <c r="J592" s="5">
        <v>1</v>
      </c>
      <c r="N592" s="6" t="s">
        <v>1290</v>
      </c>
      <c r="O592" s="55" t="s">
        <v>1251</v>
      </c>
    </row>
    <row r="593" spans="1:15" x14ac:dyDescent="0.2">
      <c r="A593" s="4">
        <v>1</v>
      </c>
      <c r="B593" s="5">
        <v>1</v>
      </c>
      <c r="C593" s="5">
        <v>1</v>
      </c>
      <c r="D593" s="5">
        <v>1</v>
      </c>
      <c r="E593" s="5">
        <v>1</v>
      </c>
      <c r="F593" s="5">
        <v>1</v>
      </c>
      <c r="G593" s="5">
        <v>1</v>
      </c>
      <c r="H593" s="5">
        <v>1</v>
      </c>
      <c r="I593" s="5">
        <v>1</v>
      </c>
      <c r="J593" s="5">
        <v>1</v>
      </c>
      <c r="N593" s="6" t="s">
        <v>1291</v>
      </c>
      <c r="O593" s="55" t="s">
        <v>1253</v>
      </c>
    </row>
    <row r="594" spans="1:15" x14ac:dyDescent="0.2">
      <c r="A594" s="4">
        <v>1</v>
      </c>
      <c r="B594" s="5">
        <v>1</v>
      </c>
      <c r="C594" s="5">
        <v>1</v>
      </c>
      <c r="D594" s="5">
        <v>1</v>
      </c>
      <c r="E594" s="5">
        <v>1</v>
      </c>
      <c r="F594" s="5">
        <v>1</v>
      </c>
      <c r="G594" s="5">
        <v>1</v>
      </c>
      <c r="H594" s="5">
        <v>1</v>
      </c>
      <c r="I594" s="5">
        <v>1</v>
      </c>
      <c r="J594" s="5">
        <v>1</v>
      </c>
      <c r="N594" s="6" t="s">
        <v>1292</v>
      </c>
      <c r="O594" s="55" t="s">
        <v>1255</v>
      </c>
    </row>
    <row r="595" spans="1:15" x14ac:dyDescent="0.2">
      <c r="A595" s="4">
        <v>1</v>
      </c>
      <c r="B595" s="5">
        <v>1</v>
      </c>
      <c r="C595" s="5">
        <v>1</v>
      </c>
      <c r="D595" s="5">
        <v>1</v>
      </c>
      <c r="E595" s="5">
        <v>1</v>
      </c>
      <c r="F595" s="5">
        <v>1</v>
      </c>
      <c r="G595" s="5">
        <v>1</v>
      </c>
      <c r="H595" s="5">
        <v>1</v>
      </c>
      <c r="I595" s="5">
        <v>1</v>
      </c>
      <c r="J595" s="5">
        <v>1</v>
      </c>
      <c r="N595" s="6" t="s">
        <v>1293</v>
      </c>
      <c r="O595" s="55" t="s">
        <v>1257</v>
      </c>
    </row>
    <row r="596" spans="1:15" x14ac:dyDescent="0.2">
      <c r="A596" s="4">
        <v>1</v>
      </c>
      <c r="B596" s="5">
        <v>1</v>
      </c>
      <c r="C596" s="5">
        <v>1</v>
      </c>
      <c r="D596" s="5">
        <v>1</v>
      </c>
      <c r="E596" s="5">
        <v>1</v>
      </c>
      <c r="F596" s="5">
        <v>1</v>
      </c>
      <c r="G596" s="5">
        <v>1</v>
      </c>
      <c r="H596" s="5">
        <v>1</v>
      </c>
      <c r="I596" s="5">
        <v>1</v>
      </c>
      <c r="J596" s="5">
        <v>1</v>
      </c>
      <c r="N596" s="6" t="s">
        <v>1294</v>
      </c>
      <c r="O596" s="55" t="s">
        <v>1259</v>
      </c>
    </row>
    <row r="597" spans="1:15" x14ac:dyDescent="0.2">
      <c r="A597" s="4">
        <v>1</v>
      </c>
      <c r="B597" s="5">
        <v>1</v>
      </c>
      <c r="C597" s="5">
        <v>1</v>
      </c>
      <c r="D597" s="5">
        <v>1</v>
      </c>
      <c r="E597" s="5">
        <v>1</v>
      </c>
      <c r="F597" s="5">
        <v>1</v>
      </c>
      <c r="G597" s="5">
        <v>1</v>
      </c>
      <c r="H597" s="5">
        <v>1</v>
      </c>
      <c r="I597" s="5">
        <v>1</v>
      </c>
      <c r="J597" s="5">
        <v>1</v>
      </c>
      <c r="N597" s="6" t="s">
        <v>1295</v>
      </c>
      <c r="O597" s="55" t="s">
        <v>1261</v>
      </c>
    </row>
    <row r="598" spans="1:15" x14ac:dyDescent="0.2">
      <c r="A598" s="4">
        <v>1</v>
      </c>
      <c r="B598" s="5">
        <v>1</v>
      </c>
      <c r="C598" s="5">
        <v>1</v>
      </c>
      <c r="D598" s="5">
        <v>1</v>
      </c>
      <c r="E598" s="5">
        <v>1</v>
      </c>
      <c r="F598" s="5">
        <v>1</v>
      </c>
      <c r="G598" s="5">
        <v>1</v>
      </c>
      <c r="H598" s="5">
        <v>1</v>
      </c>
      <c r="I598" s="5">
        <v>1</v>
      </c>
      <c r="J598" s="5">
        <v>1</v>
      </c>
      <c r="N598" s="6" t="s">
        <v>1296</v>
      </c>
      <c r="O598" s="55" t="s">
        <v>1263</v>
      </c>
    </row>
    <row r="599" spans="1:15" x14ac:dyDescent="0.2">
      <c r="A599" s="4">
        <v>1</v>
      </c>
      <c r="B599" s="5">
        <v>1</v>
      </c>
      <c r="C599" s="5">
        <v>1</v>
      </c>
      <c r="D599" s="5">
        <v>1</v>
      </c>
      <c r="E599" s="5">
        <v>1</v>
      </c>
      <c r="F599" s="5">
        <v>1</v>
      </c>
      <c r="G599" s="5">
        <v>1</v>
      </c>
      <c r="H599" s="5">
        <v>1</v>
      </c>
      <c r="I599" s="5">
        <v>1</v>
      </c>
      <c r="J599" s="5">
        <v>1</v>
      </c>
      <c r="N599" s="6" t="s">
        <v>1297</v>
      </c>
      <c r="O599" s="55" t="s">
        <v>1265</v>
      </c>
    </row>
    <row r="600" spans="1:15" x14ac:dyDescent="0.2">
      <c r="A600" s="4">
        <v>1</v>
      </c>
      <c r="B600" s="5">
        <v>1</v>
      </c>
      <c r="C600" s="5">
        <v>1</v>
      </c>
      <c r="D600" s="5">
        <v>1</v>
      </c>
      <c r="E600" s="5">
        <v>1</v>
      </c>
      <c r="F600" s="5">
        <v>1</v>
      </c>
      <c r="G600" s="5">
        <v>1</v>
      </c>
      <c r="H600" s="5">
        <v>1</v>
      </c>
      <c r="I600" s="5">
        <v>1</v>
      </c>
      <c r="J600" s="5">
        <v>1</v>
      </c>
      <c r="N600" s="6" t="s">
        <v>1298</v>
      </c>
      <c r="O600" s="55" t="s">
        <v>1267</v>
      </c>
    </row>
    <row r="601" spans="1:15" x14ac:dyDescent="0.2">
      <c r="A601" s="4">
        <v>1</v>
      </c>
      <c r="B601" s="5">
        <v>1</v>
      </c>
      <c r="C601" s="5">
        <v>1</v>
      </c>
      <c r="D601" s="5">
        <v>1</v>
      </c>
      <c r="E601" s="5">
        <v>1</v>
      </c>
      <c r="F601" s="5">
        <v>1</v>
      </c>
      <c r="G601" s="5">
        <v>1</v>
      </c>
      <c r="H601" s="5">
        <v>1</v>
      </c>
      <c r="I601" s="5">
        <v>1</v>
      </c>
      <c r="J601" s="5">
        <v>1</v>
      </c>
      <c r="N601" s="6" t="s">
        <v>1299</v>
      </c>
      <c r="O601" s="55" t="s">
        <v>1269</v>
      </c>
    </row>
    <row r="602" spans="1:15" x14ac:dyDescent="0.2">
      <c r="A602" s="4">
        <v>1</v>
      </c>
      <c r="B602" s="5">
        <v>1</v>
      </c>
      <c r="C602" s="5">
        <v>1</v>
      </c>
      <c r="D602" s="5">
        <v>1</v>
      </c>
      <c r="E602" s="5">
        <v>1</v>
      </c>
      <c r="F602" s="5">
        <v>1</v>
      </c>
      <c r="G602" s="5">
        <v>1</v>
      </c>
      <c r="H602" s="5">
        <v>1</v>
      </c>
      <c r="I602" s="5">
        <v>1</v>
      </c>
      <c r="J602" s="5">
        <v>1</v>
      </c>
      <c r="N602" s="6" t="s">
        <v>1300</v>
      </c>
      <c r="O602" s="55" t="s">
        <v>1301</v>
      </c>
    </row>
    <row r="603" spans="1:15" x14ac:dyDescent="0.2">
      <c r="A603" s="4">
        <v>1</v>
      </c>
      <c r="B603" s="5">
        <v>1</v>
      </c>
      <c r="C603" s="5">
        <v>1</v>
      </c>
      <c r="D603" s="5">
        <v>1</v>
      </c>
      <c r="E603" s="5">
        <v>1</v>
      </c>
      <c r="F603" s="5">
        <v>1</v>
      </c>
      <c r="G603" s="5">
        <v>1</v>
      </c>
      <c r="H603" s="5">
        <v>1</v>
      </c>
      <c r="I603" s="5">
        <v>1</v>
      </c>
      <c r="J603" s="5">
        <v>1</v>
      </c>
      <c r="N603" s="6" t="s">
        <v>1302</v>
      </c>
      <c r="O603" s="55" t="s">
        <v>1303</v>
      </c>
    </row>
    <row r="604" spans="1:15" x14ac:dyDescent="0.2">
      <c r="A604" s="4">
        <v>1</v>
      </c>
      <c r="B604" s="5">
        <v>1</v>
      </c>
      <c r="C604" s="5">
        <v>1</v>
      </c>
      <c r="D604" s="5">
        <v>1</v>
      </c>
      <c r="E604" s="5">
        <v>1</v>
      </c>
      <c r="F604" s="5">
        <v>1</v>
      </c>
      <c r="G604" s="5">
        <v>1</v>
      </c>
      <c r="H604" s="5">
        <v>1</v>
      </c>
      <c r="I604" s="5">
        <v>1</v>
      </c>
      <c r="J604" s="5">
        <v>1</v>
      </c>
      <c r="N604" s="6" t="s">
        <v>1304</v>
      </c>
      <c r="O604" s="55" t="s">
        <v>1305</v>
      </c>
    </row>
    <row r="605" spans="1:15" x14ac:dyDescent="0.2">
      <c r="A605" s="4">
        <v>1</v>
      </c>
      <c r="B605" s="5">
        <v>1</v>
      </c>
      <c r="C605" s="5">
        <v>1</v>
      </c>
      <c r="D605" s="5">
        <v>1</v>
      </c>
      <c r="E605" s="5">
        <v>1</v>
      </c>
      <c r="F605" s="5">
        <v>1</v>
      </c>
      <c r="G605" s="5">
        <v>1</v>
      </c>
      <c r="H605" s="5">
        <v>1</v>
      </c>
      <c r="I605" s="5">
        <v>1</v>
      </c>
      <c r="J605" s="5">
        <v>1</v>
      </c>
      <c r="N605" s="6" t="s">
        <v>1306</v>
      </c>
      <c r="O605" s="55" t="s">
        <v>1307</v>
      </c>
    </row>
    <row r="606" spans="1:15" x14ac:dyDescent="0.2">
      <c r="A606" s="4">
        <v>1</v>
      </c>
      <c r="B606" s="5">
        <v>1</v>
      </c>
      <c r="C606" s="5">
        <v>1</v>
      </c>
      <c r="D606" s="5">
        <v>1</v>
      </c>
      <c r="E606" s="5">
        <v>1</v>
      </c>
      <c r="F606" s="5">
        <v>1</v>
      </c>
      <c r="G606" s="5">
        <v>1</v>
      </c>
      <c r="H606" s="5">
        <v>1</v>
      </c>
      <c r="I606" s="5">
        <v>1</v>
      </c>
      <c r="J606" s="5">
        <v>1</v>
      </c>
      <c r="N606" s="6" t="s">
        <v>1308</v>
      </c>
      <c r="O606" s="55" t="s">
        <v>1309</v>
      </c>
    </row>
    <row r="607" spans="1:15" x14ac:dyDescent="0.2">
      <c r="A607" s="4">
        <v>1</v>
      </c>
      <c r="B607" s="5">
        <v>1</v>
      </c>
      <c r="C607" s="5">
        <v>1</v>
      </c>
      <c r="D607" s="5">
        <v>1</v>
      </c>
      <c r="E607" s="5">
        <v>1</v>
      </c>
      <c r="F607" s="5">
        <v>1</v>
      </c>
      <c r="G607" s="5">
        <v>1</v>
      </c>
      <c r="H607" s="5">
        <v>1</v>
      </c>
      <c r="I607" s="5">
        <v>1</v>
      </c>
      <c r="J607" s="5">
        <v>1</v>
      </c>
      <c r="N607" s="6" t="s">
        <v>1310</v>
      </c>
      <c r="O607" s="55" t="s">
        <v>1281</v>
      </c>
    </row>
    <row r="608" spans="1:15" x14ac:dyDescent="0.2">
      <c r="A608" s="4">
        <v>1</v>
      </c>
      <c r="B608" s="5">
        <v>1</v>
      </c>
      <c r="C608" s="5">
        <v>1</v>
      </c>
      <c r="D608" s="5">
        <v>1</v>
      </c>
      <c r="E608" s="5">
        <v>1</v>
      </c>
      <c r="F608" s="5">
        <v>1</v>
      </c>
      <c r="G608" s="5">
        <v>1</v>
      </c>
      <c r="H608" s="5">
        <v>1</v>
      </c>
      <c r="I608" s="5">
        <v>1</v>
      </c>
      <c r="J608" s="5">
        <v>1</v>
      </c>
      <c r="N608" s="6" t="s">
        <v>1311</v>
      </c>
      <c r="O608" s="55" t="s">
        <v>1283</v>
      </c>
    </row>
    <row r="609" spans="1:15" x14ac:dyDescent="0.2">
      <c r="A609" s="4">
        <v>1</v>
      </c>
      <c r="B609" s="5">
        <v>1</v>
      </c>
      <c r="C609" s="5">
        <v>1</v>
      </c>
      <c r="D609" s="5">
        <v>1</v>
      </c>
      <c r="E609" s="5">
        <v>1</v>
      </c>
      <c r="F609" s="5">
        <v>1</v>
      </c>
      <c r="G609" s="5">
        <v>1</v>
      </c>
      <c r="H609" s="5">
        <v>1</v>
      </c>
      <c r="I609" s="5">
        <v>1</v>
      </c>
      <c r="J609" s="5">
        <v>1</v>
      </c>
      <c r="N609" s="6" t="s">
        <v>1312</v>
      </c>
      <c r="O609" s="55" t="s">
        <v>1285</v>
      </c>
    </row>
    <row r="610" spans="1:15" x14ac:dyDescent="0.2">
      <c r="A610" s="4">
        <v>1</v>
      </c>
      <c r="B610" s="5">
        <v>1</v>
      </c>
      <c r="C610" s="5">
        <v>1</v>
      </c>
      <c r="D610" s="5">
        <v>1</v>
      </c>
      <c r="E610" s="5">
        <v>1</v>
      </c>
      <c r="F610" s="5">
        <v>1</v>
      </c>
      <c r="G610" s="5">
        <v>1</v>
      </c>
      <c r="H610" s="5">
        <v>1</v>
      </c>
      <c r="I610" s="5">
        <v>1</v>
      </c>
      <c r="J610" s="5">
        <v>1</v>
      </c>
      <c r="N610" s="6" t="s">
        <v>1313</v>
      </c>
      <c r="O610" s="55" t="s">
        <v>1287</v>
      </c>
    </row>
    <row r="611" spans="1:15" x14ac:dyDescent="0.2">
      <c r="A611" s="4">
        <v>1</v>
      </c>
      <c r="B611" s="5">
        <v>1</v>
      </c>
      <c r="C611" s="5">
        <v>1</v>
      </c>
      <c r="D611" s="5">
        <v>1</v>
      </c>
      <c r="E611" s="5">
        <v>1</v>
      </c>
      <c r="F611" s="5">
        <v>1</v>
      </c>
      <c r="G611" s="5">
        <v>1</v>
      </c>
      <c r="H611" s="5">
        <v>1</v>
      </c>
      <c r="I611" s="5">
        <v>1</v>
      </c>
      <c r="J611" s="5">
        <v>1</v>
      </c>
      <c r="N611" s="6" t="s">
        <v>1314</v>
      </c>
      <c r="O611" s="55" t="s">
        <v>1289</v>
      </c>
    </row>
    <row r="612" spans="1:15" x14ac:dyDescent="0.2">
      <c r="A612" s="4">
        <v>1</v>
      </c>
      <c r="B612" s="5">
        <v>1</v>
      </c>
      <c r="C612" s="5">
        <v>1</v>
      </c>
      <c r="D612" s="5">
        <v>1</v>
      </c>
      <c r="E612" s="5">
        <v>1</v>
      </c>
      <c r="F612" s="5">
        <v>1</v>
      </c>
      <c r="G612" s="5">
        <v>1</v>
      </c>
      <c r="H612" s="5">
        <v>1</v>
      </c>
      <c r="I612" s="5">
        <v>1</v>
      </c>
      <c r="J612" s="5">
        <v>1</v>
      </c>
      <c r="N612" s="6" t="s">
        <v>1315</v>
      </c>
      <c r="O612" s="55" t="s">
        <v>1251</v>
      </c>
    </row>
    <row r="613" spans="1:15" x14ac:dyDescent="0.2">
      <c r="A613" s="4">
        <v>1</v>
      </c>
      <c r="B613" s="5">
        <v>1</v>
      </c>
      <c r="C613" s="5">
        <v>1</v>
      </c>
      <c r="D613" s="5">
        <v>1</v>
      </c>
      <c r="E613" s="5">
        <v>1</v>
      </c>
      <c r="F613" s="5">
        <v>1</v>
      </c>
      <c r="G613" s="5">
        <v>1</v>
      </c>
      <c r="H613" s="5">
        <v>1</v>
      </c>
      <c r="I613" s="5">
        <v>1</v>
      </c>
      <c r="J613" s="5">
        <v>1</v>
      </c>
      <c r="N613" s="6" t="s">
        <v>1316</v>
      </c>
      <c r="O613" s="55" t="s">
        <v>1253</v>
      </c>
    </row>
    <row r="614" spans="1:15" x14ac:dyDescent="0.2">
      <c r="A614" s="4">
        <v>1</v>
      </c>
      <c r="B614" s="5">
        <v>1</v>
      </c>
      <c r="C614" s="5">
        <v>1</v>
      </c>
      <c r="D614" s="5">
        <v>1</v>
      </c>
      <c r="E614" s="5">
        <v>1</v>
      </c>
      <c r="F614" s="5">
        <v>1</v>
      </c>
      <c r="G614" s="5">
        <v>1</v>
      </c>
      <c r="H614" s="5">
        <v>1</v>
      </c>
      <c r="I614" s="5">
        <v>1</v>
      </c>
      <c r="J614" s="5">
        <v>1</v>
      </c>
      <c r="N614" s="6" t="s">
        <v>1317</v>
      </c>
      <c r="O614" s="55" t="s">
        <v>1255</v>
      </c>
    </row>
    <row r="615" spans="1:15" x14ac:dyDescent="0.2">
      <c r="A615" s="4">
        <v>1</v>
      </c>
      <c r="B615" s="5">
        <v>1</v>
      </c>
      <c r="C615" s="5">
        <v>1</v>
      </c>
      <c r="D615" s="5">
        <v>1</v>
      </c>
      <c r="E615" s="5">
        <v>1</v>
      </c>
      <c r="F615" s="5">
        <v>1</v>
      </c>
      <c r="G615" s="5">
        <v>1</v>
      </c>
      <c r="H615" s="5">
        <v>1</v>
      </c>
      <c r="I615" s="5">
        <v>1</v>
      </c>
      <c r="J615" s="5">
        <v>1</v>
      </c>
      <c r="N615" s="6" t="s">
        <v>1318</v>
      </c>
      <c r="O615" s="55" t="s">
        <v>1257</v>
      </c>
    </row>
    <row r="616" spans="1:15" x14ac:dyDescent="0.2">
      <c r="A616" s="4">
        <v>1</v>
      </c>
      <c r="B616" s="5">
        <v>1</v>
      </c>
      <c r="C616" s="5">
        <v>1</v>
      </c>
      <c r="D616" s="5">
        <v>1</v>
      </c>
      <c r="E616" s="5">
        <v>1</v>
      </c>
      <c r="F616" s="5">
        <v>1</v>
      </c>
      <c r="G616" s="5">
        <v>1</v>
      </c>
      <c r="H616" s="5">
        <v>1</v>
      </c>
      <c r="I616" s="5">
        <v>1</v>
      </c>
      <c r="J616" s="5">
        <v>1</v>
      </c>
      <c r="N616" s="6" t="s">
        <v>1319</v>
      </c>
      <c r="O616" s="55" t="s">
        <v>1259</v>
      </c>
    </row>
    <row r="617" spans="1:15" x14ac:dyDescent="0.2">
      <c r="A617" s="4">
        <v>1</v>
      </c>
      <c r="B617" s="5">
        <v>1</v>
      </c>
      <c r="C617" s="5">
        <v>1</v>
      </c>
      <c r="D617" s="5">
        <v>1</v>
      </c>
      <c r="E617" s="5">
        <v>1</v>
      </c>
      <c r="F617" s="5">
        <v>1</v>
      </c>
      <c r="G617" s="5">
        <v>1</v>
      </c>
      <c r="H617" s="5">
        <v>1</v>
      </c>
      <c r="I617" s="5">
        <v>1</v>
      </c>
      <c r="J617" s="5">
        <v>1</v>
      </c>
      <c r="N617" s="6" t="s">
        <v>1320</v>
      </c>
      <c r="O617" s="55" t="s">
        <v>1261</v>
      </c>
    </row>
    <row r="618" spans="1:15" x14ac:dyDescent="0.2">
      <c r="A618" s="4">
        <v>1</v>
      </c>
      <c r="B618" s="5">
        <v>1</v>
      </c>
      <c r="C618" s="5">
        <v>1</v>
      </c>
      <c r="D618" s="5">
        <v>1</v>
      </c>
      <c r="E618" s="5">
        <v>1</v>
      </c>
      <c r="F618" s="5">
        <v>1</v>
      </c>
      <c r="G618" s="5">
        <v>1</v>
      </c>
      <c r="H618" s="5">
        <v>1</v>
      </c>
      <c r="I618" s="5">
        <v>1</v>
      </c>
      <c r="J618" s="5">
        <v>1</v>
      </c>
      <c r="N618" s="6" t="s">
        <v>1321</v>
      </c>
      <c r="O618" s="55" t="s">
        <v>1263</v>
      </c>
    </row>
    <row r="619" spans="1:15" x14ac:dyDescent="0.2">
      <c r="A619" s="4">
        <v>1</v>
      </c>
      <c r="B619" s="5">
        <v>1</v>
      </c>
      <c r="C619" s="5">
        <v>1</v>
      </c>
      <c r="D619" s="5">
        <v>1</v>
      </c>
      <c r="E619" s="5">
        <v>1</v>
      </c>
      <c r="F619" s="5">
        <v>1</v>
      </c>
      <c r="G619" s="5">
        <v>1</v>
      </c>
      <c r="H619" s="5">
        <v>1</v>
      </c>
      <c r="I619" s="5">
        <v>1</v>
      </c>
      <c r="J619" s="5">
        <v>1</v>
      </c>
      <c r="N619" s="6" t="s">
        <v>1322</v>
      </c>
      <c r="O619" s="55" t="s">
        <v>1265</v>
      </c>
    </row>
    <row r="620" spans="1:15" x14ac:dyDescent="0.2">
      <c r="A620" s="4">
        <v>1</v>
      </c>
      <c r="B620" s="5">
        <v>1</v>
      </c>
      <c r="C620" s="5">
        <v>1</v>
      </c>
      <c r="D620" s="5">
        <v>1</v>
      </c>
      <c r="E620" s="5">
        <v>1</v>
      </c>
      <c r="F620" s="5">
        <v>1</v>
      </c>
      <c r="G620" s="5">
        <v>1</v>
      </c>
      <c r="H620" s="5">
        <v>1</v>
      </c>
      <c r="I620" s="5">
        <v>1</v>
      </c>
      <c r="J620" s="5">
        <v>1</v>
      </c>
      <c r="N620" s="6" t="s">
        <v>1323</v>
      </c>
      <c r="O620" s="55" t="s">
        <v>1267</v>
      </c>
    </row>
    <row r="621" spans="1:15" x14ac:dyDescent="0.2">
      <c r="A621" s="4">
        <v>1</v>
      </c>
      <c r="B621" s="5">
        <v>1</v>
      </c>
      <c r="C621" s="5">
        <v>1</v>
      </c>
      <c r="D621" s="5">
        <v>1</v>
      </c>
      <c r="E621" s="5">
        <v>1</v>
      </c>
      <c r="F621" s="5">
        <v>1</v>
      </c>
      <c r="G621" s="5">
        <v>1</v>
      </c>
      <c r="H621" s="5">
        <v>1</v>
      </c>
      <c r="I621" s="5">
        <v>1</v>
      </c>
      <c r="J621" s="5">
        <v>1</v>
      </c>
      <c r="N621" s="6" t="s">
        <v>1324</v>
      </c>
      <c r="O621" s="55" t="s">
        <v>1269</v>
      </c>
    </row>
    <row r="622" spans="1:15" x14ac:dyDescent="0.2">
      <c r="A622" s="4">
        <v>1</v>
      </c>
      <c r="B622" s="5">
        <v>1</v>
      </c>
      <c r="C622" s="5">
        <v>1</v>
      </c>
      <c r="D622" s="5">
        <v>1</v>
      </c>
      <c r="E622" s="5">
        <v>1</v>
      </c>
      <c r="F622" s="5">
        <v>1</v>
      </c>
      <c r="G622" s="5">
        <v>1</v>
      </c>
      <c r="H622" s="5">
        <v>1</v>
      </c>
      <c r="I622" s="5">
        <v>1</v>
      </c>
      <c r="J622" s="5">
        <v>1</v>
      </c>
      <c r="N622" s="6" t="s">
        <v>1325</v>
      </c>
      <c r="O622" s="55" t="s">
        <v>1271</v>
      </c>
    </row>
    <row r="623" spans="1:15" x14ac:dyDescent="0.2">
      <c r="A623" s="4">
        <v>1</v>
      </c>
      <c r="B623" s="5">
        <v>1</v>
      </c>
      <c r="C623" s="5">
        <v>1</v>
      </c>
      <c r="D623" s="5">
        <v>1</v>
      </c>
      <c r="E623" s="5">
        <v>1</v>
      </c>
      <c r="F623" s="5">
        <v>1</v>
      </c>
      <c r="G623" s="5">
        <v>1</v>
      </c>
      <c r="H623" s="5">
        <v>1</v>
      </c>
      <c r="I623" s="5">
        <v>1</v>
      </c>
      <c r="J623" s="5">
        <v>1</v>
      </c>
      <c r="N623" s="6" t="s">
        <v>1326</v>
      </c>
      <c r="O623" s="55" t="s">
        <v>1273</v>
      </c>
    </row>
    <row r="624" spans="1:15" x14ac:dyDescent="0.2">
      <c r="A624" s="4">
        <v>1</v>
      </c>
      <c r="B624" s="5">
        <v>1</v>
      </c>
      <c r="C624" s="5">
        <v>1</v>
      </c>
      <c r="D624" s="5">
        <v>1</v>
      </c>
      <c r="E624" s="5">
        <v>1</v>
      </c>
      <c r="F624" s="5">
        <v>1</v>
      </c>
      <c r="G624" s="5">
        <v>1</v>
      </c>
      <c r="H624" s="5">
        <v>1</v>
      </c>
      <c r="I624" s="5">
        <v>1</v>
      </c>
      <c r="J624" s="5">
        <v>1</v>
      </c>
      <c r="N624" s="6" t="s">
        <v>1327</v>
      </c>
      <c r="O624" s="55" t="s">
        <v>1275</v>
      </c>
    </row>
    <row r="625" spans="1:15" x14ac:dyDescent="0.2">
      <c r="A625" s="4">
        <v>1</v>
      </c>
      <c r="B625" s="5">
        <v>1</v>
      </c>
      <c r="C625" s="5">
        <v>1</v>
      </c>
      <c r="D625" s="5">
        <v>1</v>
      </c>
      <c r="E625" s="5">
        <v>1</v>
      </c>
      <c r="F625" s="5">
        <v>1</v>
      </c>
      <c r="G625" s="5">
        <v>1</v>
      </c>
      <c r="H625" s="5">
        <v>1</v>
      </c>
      <c r="I625" s="5">
        <v>1</v>
      </c>
      <c r="J625" s="5">
        <v>1</v>
      </c>
      <c r="N625" s="6" t="s">
        <v>1328</v>
      </c>
      <c r="O625" s="55" t="s">
        <v>1277</v>
      </c>
    </row>
    <row r="626" spans="1:15" x14ac:dyDescent="0.2">
      <c r="A626" s="4">
        <v>1</v>
      </c>
      <c r="B626" s="5">
        <v>1</v>
      </c>
      <c r="C626" s="5">
        <v>1</v>
      </c>
      <c r="D626" s="5">
        <v>1</v>
      </c>
      <c r="E626" s="5">
        <v>1</v>
      </c>
      <c r="F626" s="5">
        <v>1</v>
      </c>
      <c r="G626" s="5">
        <v>1</v>
      </c>
      <c r="H626" s="5">
        <v>1</v>
      </c>
      <c r="I626" s="5">
        <v>1</v>
      </c>
      <c r="J626" s="5">
        <v>1</v>
      </c>
      <c r="N626" s="6" t="s">
        <v>1329</v>
      </c>
      <c r="O626" s="55" t="s">
        <v>1279</v>
      </c>
    </row>
    <row r="627" spans="1:15" x14ac:dyDescent="0.2">
      <c r="A627" s="4">
        <v>1</v>
      </c>
      <c r="B627" s="5">
        <v>1</v>
      </c>
      <c r="C627" s="5">
        <v>1</v>
      </c>
      <c r="D627" s="5">
        <v>1</v>
      </c>
      <c r="E627" s="5">
        <v>1</v>
      </c>
      <c r="F627" s="5">
        <v>1</v>
      </c>
      <c r="G627" s="5">
        <v>1</v>
      </c>
      <c r="H627" s="5">
        <v>1</v>
      </c>
      <c r="I627" s="5">
        <v>1</v>
      </c>
      <c r="J627" s="5">
        <v>1</v>
      </c>
      <c r="N627" s="6" t="s">
        <v>1330</v>
      </c>
      <c r="O627" s="55" t="s">
        <v>1281</v>
      </c>
    </row>
    <row r="628" spans="1:15" x14ac:dyDescent="0.2">
      <c r="A628" s="4">
        <v>1</v>
      </c>
      <c r="B628" s="5">
        <v>1</v>
      </c>
      <c r="C628" s="5">
        <v>1</v>
      </c>
      <c r="D628" s="5">
        <v>1</v>
      </c>
      <c r="E628" s="5">
        <v>1</v>
      </c>
      <c r="F628" s="5">
        <v>1</v>
      </c>
      <c r="G628" s="5">
        <v>1</v>
      </c>
      <c r="H628" s="5">
        <v>1</v>
      </c>
      <c r="I628" s="5">
        <v>1</v>
      </c>
      <c r="J628" s="5">
        <v>1</v>
      </c>
      <c r="N628" s="6" t="s">
        <v>1331</v>
      </c>
      <c r="O628" s="55" t="s">
        <v>1283</v>
      </c>
    </row>
    <row r="629" spans="1:15" x14ac:dyDescent="0.2">
      <c r="A629" s="4">
        <v>1</v>
      </c>
      <c r="B629" s="5">
        <v>1</v>
      </c>
      <c r="C629" s="5">
        <v>1</v>
      </c>
      <c r="D629" s="5">
        <v>1</v>
      </c>
      <c r="E629" s="5">
        <v>1</v>
      </c>
      <c r="F629" s="5">
        <v>1</v>
      </c>
      <c r="G629" s="5">
        <v>1</v>
      </c>
      <c r="H629" s="5">
        <v>1</v>
      </c>
      <c r="I629" s="5">
        <v>1</v>
      </c>
      <c r="J629" s="5">
        <v>1</v>
      </c>
      <c r="N629" s="6" t="s">
        <v>1332</v>
      </c>
      <c r="O629" s="55" t="s">
        <v>1285</v>
      </c>
    </row>
    <row r="630" spans="1:15" x14ac:dyDescent="0.2">
      <c r="A630" s="4">
        <v>1</v>
      </c>
      <c r="B630" s="5">
        <v>1</v>
      </c>
      <c r="C630" s="5">
        <v>1</v>
      </c>
      <c r="D630" s="5">
        <v>1</v>
      </c>
      <c r="E630" s="5">
        <v>1</v>
      </c>
      <c r="F630" s="5">
        <v>1</v>
      </c>
      <c r="G630" s="5">
        <v>1</v>
      </c>
      <c r="H630" s="5">
        <v>1</v>
      </c>
      <c r="I630" s="5">
        <v>1</v>
      </c>
      <c r="J630" s="5">
        <v>1</v>
      </c>
      <c r="N630" s="6" t="s">
        <v>1333</v>
      </c>
      <c r="O630" s="55" t="s">
        <v>1287</v>
      </c>
    </row>
    <row r="631" spans="1:15" x14ac:dyDescent="0.2">
      <c r="A631" s="4">
        <v>1</v>
      </c>
      <c r="B631" s="5">
        <v>1</v>
      </c>
      <c r="C631" s="5">
        <v>1</v>
      </c>
      <c r="D631" s="5">
        <v>1</v>
      </c>
      <c r="E631" s="5">
        <v>1</v>
      </c>
      <c r="F631" s="5">
        <v>1</v>
      </c>
      <c r="G631" s="5">
        <v>1</v>
      </c>
      <c r="H631" s="5">
        <v>1</v>
      </c>
      <c r="I631" s="5">
        <v>1</v>
      </c>
      <c r="J631" s="5">
        <v>1</v>
      </c>
      <c r="N631" s="6" t="s">
        <v>1334</v>
      </c>
      <c r="O631" s="55" t="s">
        <v>1289</v>
      </c>
    </row>
    <row r="632" spans="1:15" x14ac:dyDescent="0.2">
      <c r="A632" s="4">
        <v>1</v>
      </c>
      <c r="B632" s="5">
        <v>1</v>
      </c>
      <c r="C632" s="5">
        <v>1</v>
      </c>
      <c r="D632" s="5">
        <v>1</v>
      </c>
      <c r="E632" s="5">
        <v>1</v>
      </c>
      <c r="F632" s="5">
        <v>1</v>
      </c>
      <c r="G632" s="5">
        <v>1</v>
      </c>
      <c r="H632" s="5">
        <v>1</v>
      </c>
      <c r="I632" s="5">
        <v>1</v>
      </c>
      <c r="J632" s="5">
        <v>1</v>
      </c>
      <c r="N632" s="6" t="s">
        <v>1335</v>
      </c>
      <c r="O632" s="100" t="s">
        <v>1336</v>
      </c>
    </row>
    <row r="633" spans="1:15" x14ac:dyDescent="0.2">
      <c r="A633" s="4">
        <v>1</v>
      </c>
      <c r="B633" s="5">
        <v>1</v>
      </c>
      <c r="C633" s="5">
        <v>1</v>
      </c>
      <c r="D633" s="5">
        <v>1</v>
      </c>
      <c r="E633" s="5">
        <v>1</v>
      </c>
      <c r="F633" s="5">
        <v>1</v>
      </c>
      <c r="G633" s="5">
        <v>1</v>
      </c>
      <c r="H633" s="5">
        <v>1</v>
      </c>
      <c r="I633" s="5">
        <v>1</v>
      </c>
      <c r="J633" s="5">
        <v>1</v>
      </c>
      <c r="N633" s="6" t="s">
        <v>1337</v>
      </c>
      <c r="O633" s="100" t="s">
        <v>1338</v>
      </c>
    </row>
    <row r="634" spans="1:15" x14ac:dyDescent="0.2">
      <c r="A634" s="4">
        <v>1</v>
      </c>
      <c r="B634" s="5">
        <v>1</v>
      </c>
      <c r="C634" s="5">
        <v>1</v>
      </c>
      <c r="D634" s="5">
        <v>1</v>
      </c>
      <c r="E634" s="5">
        <v>1</v>
      </c>
      <c r="F634" s="5">
        <v>1</v>
      </c>
      <c r="G634" s="5">
        <v>1</v>
      </c>
      <c r="H634" s="5">
        <v>1</v>
      </c>
      <c r="I634" s="5">
        <v>1</v>
      </c>
      <c r="J634" s="5">
        <v>1</v>
      </c>
      <c r="N634" s="6" t="s">
        <v>1339</v>
      </c>
      <c r="O634" s="100" t="s">
        <v>1340</v>
      </c>
    </row>
    <row r="635" spans="1:15" x14ac:dyDescent="0.2">
      <c r="A635" s="4">
        <v>1</v>
      </c>
      <c r="B635" s="5">
        <v>1</v>
      </c>
      <c r="C635" s="5">
        <v>1</v>
      </c>
      <c r="D635" s="5">
        <v>1</v>
      </c>
      <c r="E635" s="5">
        <v>1</v>
      </c>
      <c r="F635" s="5">
        <v>1</v>
      </c>
      <c r="G635" s="5">
        <v>1</v>
      </c>
      <c r="H635" s="5">
        <v>1</v>
      </c>
      <c r="I635" s="5">
        <v>1</v>
      </c>
      <c r="J635" s="5">
        <v>1</v>
      </c>
      <c r="N635" s="6" t="s">
        <v>1341</v>
      </c>
      <c r="O635" s="100" t="s">
        <v>1342</v>
      </c>
    </row>
    <row r="636" spans="1:15" x14ac:dyDescent="0.2">
      <c r="A636" s="4">
        <v>1</v>
      </c>
      <c r="B636" s="5">
        <v>1</v>
      </c>
      <c r="C636" s="5">
        <v>1</v>
      </c>
      <c r="D636" s="5">
        <v>1</v>
      </c>
      <c r="E636" s="5">
        <v>1</v>
      </c>
      <c r="F636" s="5">
        <v>1</v>
      </c>
      <c r="G636" s="5">
        <v>1</v>
      </c>
      <c r="H636" s="5">
        <v>1</v>
      </c>
      <c r="I636" s="5">
        <v>1</v>
      </c>
      <c r="J636" s="5">
        <v>1</v>
      </c>
      <c r="N636" s="6" t="s">
        <v>1343</v>
      </c>
      <c r="O636" s="100" t="s">
        <v>1344</v>
      </c>
    </row>
    <row r="637" spans="1:15" x14ac:dyDescent="0.2">
      <c r="A637" s="4">
        <v>1</v>
      </c>
      <c r="B637" s="5">
        <v>1</v>
      </c>
      <c r="C637" s="5">
        <v>1</v>
      </c>
      <c r="D637" s="5">
        <v>1</v>
      </c>
      <c r="E637" s="5">
        <v>1</v>
      </c>
      <c r="F637" s="5">
        <v>1</v>
      </c>
      <c r="G637" s="5">
        <v>1</v>
      </c>
      <c r="H637" s="5">
        <v>1</v>
      </c>
      <c r="I637" s="5">
        <v>1</v>
      </c>
      <c r="J637" s="5">
        <v>1</v>
      </c>
      <c r="N637" s="6" t="s">
        <v>1345</v>
      </c>
      <c r="O637" s="100" t="s">
        <v>1346</v>
      </c>
    </row>
    <row r="638" spans="1:15" x14ac:dyDescent="0.2">
      <c r="A638" s="4">
        <v>1</v>
      </c>
      <c r="B638" s="5">
        <v>1</v>
      </c>
      <c r="C638" s="5">
        <v>1</v>
      </c>
      <c r="D638" s="5">
        <v>1</v>
      </c>
      <c r="E638" s="5">
        <v>1</v>
      </c>
      <c r="F638" s="5">
        <v>1</v>
      </c>
      <c r="G638" s="5">
        <v>1</v>
      </c>
      <c r="H638" s="5">
        <v>1</v>
      </c>
      <c r="I638" s="5">
        <v>1</v>
      </c>
      <c r="J638" s="5">
        <v>1</v>
      </c>
      <c r="N638" s="6" t="s">
        <v>1347</v>
      </c>
      <c r="O638" s="100" t="s">
        <v>1348</v>
      </c>
    </row>
    <row r="639" spans="1:15" x14ac:dyDescent="0.2">
      <c r="A639" s="4">
        <v>1</v>
      </c>
      <c r="B639" s="5">
        <v>1</v>
      </c>
      <c r="C639" s="5">
        <v>1</v>
      </c>
      <c r="D639" s="5">
        <v>1</v>
      </c>
      <c r="E639" s="5">
        <v>1</v>
      </c>
      <c r="F639" s="5">
        <v>1</v>
      </c>
      <c r="G639" s="5">
        <v>1</v>
      </c>
      <c r="H639" s="5">
        <v>1</v>
      </c>
      <c r="I639" s="5">
        <v>1</v>
      </c>
      <c r="J639" s="5">
        <v>1</v>
      </c>
      <c r="N639" s="6" t="s">
        <v>1349</v>
      </c>
      <c r="O639" s="100" t="s">
        <v>1350</v>
      </c>
    </row>
    <row r="640" spans="1:15" x14ac:dyDescent="0.2">
      <c r="A640" s="4">
        <v>1</v>
      </c>
      <c r="B640" s="5">
        <v>1</v>
      </c>
      <c r="C640" s="5">
        <v>1</v>
      </c>
      <c r="D640" s="5">
        <v>1</v>
      </c>
      <c r="E640" s="5">
        <v>1</v>
      </c>
      <c r="F640" s="5">
        <v>1</v>
      </c>
      <c r="G640" s="5">
        <v>1</v>
      </c>
      <c r="H640" s="5">
        <v>1</v>
      </c>
      <c r="I640" s="5">
        <v>1</v>
      </c>
      <c r="J640" s="5">
        <v>1</v>
      </c>
      <c r="N640" s="6" t="s">
        <v>1351</v>
      </c>
      <c r="O640" s="100" t="s">
        <v>1352</v>
      </c>
    </row>
    <row r="641" spans="1:15" x14ac:dyDescent="0.2">
      <c r="A641" s="4">
        <v>1</v>
      </c>
      <c r="B641" s="5">
        <v>1</v>
      </c>
      <c r="C641" s="5">
        <v>1</v>
      </c>
      <c r="D641" s="5">
        <v>1</v>
      </c>
      <c r="E641" s="5">
        <v>1</v>
      </c>
      <c r="F641" s="5">
        <v>1</v>
      </c>
      <c r="G641" s="5">
        <v>1</v>
      </c>
      <c r="H641" s="5">
        <v>1</v>
      </c>
      <c r="I641" s="5">
        <v>1</v>
      </c>
      <c r="J641" s="5">
        <v>1</v>
      </c>
      <c r="N641" s="6" t="s">
        <v>1353</v>
      </c>
      <c r="O641" s="100" t="s">
        <v>1354</v>
      </c>
    </row>
    <row r="642" spans="1:15" x14ac:dyDescent="0.2">
      <c r="A642" s="4">
        <v>1</v>
      </c>
      <c r="B642" s="5">
        <v>1</v>
      </c>
      <c r="C642" s="5">
        <v>1</v>
      </c>
      <c r="D642" s="5">
        <v>1</v>
      </c>
      <c r="E642" s="5">
        <v>1</v>
      </c>
      <c r="F642" s="5">
        <v>1</v>
      </c>
      <c r="G642" s="5">
        <v>1</v>
      </c>
      <c r="H642" s="5">
        <v>1</v>
      </c>
      <c r="I642" s="5">
        <v>1</v>
      </c>
      <c r="J642" s="5">
        <v>1</v>
      </c>
      <c r="N642" s="6" t="s">
        <v>1355</v>
      </c>
      <c r="O642" s="100" t="s">
        <v>1356</v>
      </c>
    </row>
    <row r="643" spans="1:15" x14ac:dyDescent="0.2">
      <c r="A643" s="4">
        <v>1</v>
      </c>
      <c r="B643" s="5">
        <v>1</v>
      </c>
      <c r="C643" s="5">
        <v>1</v>
      </c>
      <c r="D643" s="5">
        <v>1</v>
      </c>
      <c r="E643" s="5">
        <v>1</v>
      </c>
      <c r="F643" s="5">
        <v>1</v>
      </c>
      <c r="G643" s="5">
        <v>1</v>
      </c>
      <c r="H643" s="5">
        <v>1</v>
      </c>
      <c r="I643" s="5">
        <v>1</v>
      </c>
      <c r="J643" s="5">
        <v>1</v>
      </c>
      <c r="N643" s="6" t="s">
        <v>1357</v>
      </c>
      <c r="O643" s="100" t="s">
        <v>1358</v>
      </c>
    </row>
    <row r="644" spans="1:15" x14ac:dyDescent="0.2">
      <c r="A644" s="4">
        <v>1</v>
      </c>
      <c r="B644" s="5">
        <v>1</v>
      </c>
      <c r="C644" s="5">
        <v>1</v>
      </c>
      <c r="D644" s="5">
        <v>1</v>
      </c>
      <c r="E644" s="5">
        <v>1</v>
      </c>
      <c r="F644" s="5">
        <v>1</v>
      </c>
      <c r="G644" s="5">
        <v>1</v>
      </c>
      <c r="H644" s="5">
        <v>1</v>
      </c>
      <c r="I644" s="5">
        <v>1</v>
      </c>
      <c r="J644" s="5">
        <v>1</v>
      </c>
      <c r="N644" s="6" t="s">
        <v>1359</v>
      </c>
      <c r="O644" s="100" t="s">
        <v>1360</v>
      </c>
    </row>
    <row r="645" spans="1:15" x14ac:dyDescent="0.2">
      <c r="A645" s="4">
        <v>1</v>
      </c>
      <c r="B645" s="5">
        <v>1</v>
      </c>
      <c r="C645" s="5">
        <v>1</v>
      </c>
      <c r="D645" s="5">
        <v>1</v>
      </c>
      <c r="E645" s="5">
        <v>1</v>
      </c>
      <c r="F645" s="5">
        <v>1</v>
      </c>
      <c r="G645" s="5">
        <v>1</v>
      </c>
      <c r="H645" s="5">
        <v>1</v>
      </c>
      <c r="I645" s="5">
        <v>1</v>
      </c>
      <c r="J645" s="5">
        <v>1</v>
      </c>
      <c r="N645" s="6" t="s">
        <v>1361</v>
      </c>
      <c r="O645" s="100" t="s">
        <v>1362</v>
      </c>
    </row>
    <row r="646" spans="1:15" x14ac:dyDescent="0.2">
      <c r="A646" s="4">
        <v>1</v>
      </c>
      <c r="B646" s="5">
        <v>1</v>
      </c>
      <c r="C646" s="5">
        <v>1</v>
      </c>
      <c r="D646" s="5">
        <v>1</v>
      </c>
      <c r="E646" s="5">
        <v>1</v>
      </c>
      <c r="F646" s="5">
        <v>1</v>
      </c>
      <c r="G646" s="5">
        <v>1</v>
      </c>
      <c r="H646" s="5">
        <v>1</v>
      </c>
      <c r="I646" s="5">
        <v>1</v>
      </c>
      <c r="J646" s="5">
        <v>1</v>
      </c>
      <c r="N646" s="6" t="s">
        <v>1363</v>
      </c>
      <c r="O646" s="100" t="s">
        <v>1364</v>
      </c>
    </row>
    <row r="647" spans="1:15" x14ac:dyDescent="0.2">
      <c r="A647" s="4">
        <v>1</v>
      </c>
      <c r="B647" s="5">
        <v>1</v>
      </c>
      <c r="C647" s="5">
        <v>1</v>
      </c>
      <c r="D647" s="5">
        <v>1</v>
      </c>
      <c r="E647" s="5">
        <v>1</v>
      </c>
      <c r="F647" s="5">
        <v>1</v>
      </c>
      <c r="G647" s="5">
        <v>1</v>
      </c>
      <c r="H647" s="5">
        <v>1</v>
      </c>
      <c r="I647" s="5">
        <v>1</v>
      </c>
      <c r="J647" s="5">
        <v>1</v>
      </c>
      <c r="N647" s="6" t="s">
        <v>1365</v>
      </c>
      <c r="O647" s="100" t="s">
        <v>1366</v>
      </c>
    </row>
    <row r="648" spans="1:15" x14ac:dyDescent="0.2">
      <c r="A648" s="4">
        <v>1</v>
      </c>
      <c r="B648" s="5">
        <v>1</v>
      </c>
      <c r="C648" s="5">
        <v>1</v>
      </c>
      <c r="D648" s="5">
        <v>1</v>
      </c>
      <c r="E648" s="5">
        <v>1</v>
      </c>
      <c r="F648" s="5">
        <v>1</v>
      </c>
      <c r="G648" s="5">
        <v>1</v>
      </c>
      <c r="H648" s="5">
        <v>1</v>
      </c>
      <c r="I648" s="5">
        <v>1</v>
      </c>
      <c r="J648" s="5">
        <v>1</v>
      </c>
      <c r="N648" s="6" t="s">
        <v>1367</v>
      </c>
      <c r="O648" s="100" t="s">
        <v>1368</v>
      </c>
    </row>
    <row r="649" spans="1:15" x14ac:dyDescent="0.2">
      <c r="A649" s="4">
        <v>1</v>
      </c>
      <c r="B649" s="5">
        <v>1</v>
      </c>
      <c r="C649" s="5">
        <v>1</v>
      </c>
      <c r="D649" s="5">
        <v>1</v>
      </c>
      <c r="E649" s="5">
        <v>1</v>
      </c>
      <c r="F649" s="5">
        <v>1</v>
      </c>
      <c r="G649" s="5">
        <v>1</v>
      </c>
      <c r="H649" s="5">
        <v>1</v>
      </c>
      <c r="I649" s="5">
        <v>1</v>
      </c>
      <c r="J649" s="5">
        <v>1</v>
      </c>
      <c r="N649" s="6" t="s">
        <v>1369</v>
      </c>
      <c r="O649" s="100" t="s">
        <v>1370</v>
      </c>
    </row>
    <row r="650" spans="1:15" x14ac:dyDescent="0.2">
      <c r="A650" s="4">
        <v>1</v>
      </c>
      <c r="B650" s="5">
        <v>1</v>
      </c>
      <c r="C650" s="5">
        <v>1</v>
      </c>
      <c r="D650" s="5">
        <v>1</v>
      </c>
      <c r="E650" s="5">
        <v>1</v>
      </c>
      <c r="F650" s="5">
        <v>1</v>
      </c>
      <c r="G650" s="5">
        <v>1</v>
      </c>
      <c r="H650" s="5">
        <v>1</v>
      </c>
      <c r="I650" s="5">
        <v>1</v>
      </c>
      <c r="J650" s="5">
        <v>1</v>
      </c>
      <c r="N650" s="6" t="s">
        <v>1371</v>
      </c>
      <c r="O650" s="100" t="s">
        <v>1372</v>
      </c>
    </row>
    <row r="651" spans="1:15" x14ac:dyDescent="0.2">
      <c r="A651" s="4">
        <v>1</v>
      </c>
      <c r="B651" s="5">
        <v>1</v>
      </c>
      <c r="C651" s="5">
        <v>1</v>
      </c>
      <c r="D651" s="5">
        <v>1</v>
      </c>
      <c r="E651" s="5">
        <v>1</v>
      </c>
      <c r="F651" s="5">
        <v>1</v>
      </c>
      <c r="G651" s="5">
        <v>1</v>
      </c>
      <c r="H651" s="5">
        <v>1</v>
      </c>
      <c r="I651" s="5">
        <v>1</v>
      </c>
      <c r="J651" s="5">
        <v>1</v>
      </c>
      <c r="N651" s="6" t="s">
        <v>1373</v>
      </c>
      <c r="O651" s="100" t="s">
        <v>1374</v>
      </c>
    </row>
    <row r="652" spans="1:15" x14ac:dyDescent="0.2">
      <c r="A652" s="4">
        <v>1</v>
      </c>
      <c r="B652" s="5">
        <v>1</v>
      </c>
      <c r="C652" s="5">
        <v>1</v>
      </c>
      <c r="D652" s="5">
        <v>1</v>
      </c>
      <c r="E652" s="5">
        <v>1</v>
      </c>
      <c r="F652" s="5">
        <v>1</v>
      </c>
      <c r="G652" s="5">
        <v>1</v>
      </c>
      <c r="H652" s="5">
        <v>1</v>
      </c>
      <c r="I652" s="5">
        <v>1</v>
      </c>
      <c r="J652" s="5">
        <v>1</v>
      </c>
      <c r="N652" s="6" t="s">
        <v>1375</v>
      </c>
      <c r="O652" s="100" t="s">
        <v>1376</v>
      </c>
    </row>
    <row r="653" spans="1:15" x14ac:dyDescent="0.2">
      <c r="A653" s="4">
        <v>1</v>
      </c>
      <c r="B653" s="5">
        <v>1</v>
      </c>
      <c r="C653" s="5">
        <v>1</v>
      </c>
      <c r="D653" s="5">
        <v>1</v>
      </c>
      <c r="E653" s="5">
        <v>1</v>
      </c>
      <c r="F653" s="5">
        <v>1</v>
      </c>
      <c r="G653" s="5">
        <v>1</v>
      </c>
      <c r="H653" s="5">
        <v>1</v>
      </c>
      <c r="I653" s="5">
        <v>1</v>
      </c>
      <c r="J653" s="5">
        <v>1</v>
      </c>
      <c r="N653" s="6" t="s">
        <v>1377</v>
      </c>
      <c r="O653" s="100" t="s">
        <v>1378</v>
      </c>
    </row>
    <row r="654" spans="1:15" x14ac:dyDescent="0.2">
      <c r="A654" s="4">
        <v>1</v>
      </c>
      <c r="B654" s="5">
        <v>1</v>
      </c>
      <c r="C654" s="5">
        <v>1</v>
      </c>
      <c r="D654" s="5">
        <v>1</v>
      </c>
      <c r="E654" s="5">
        <v>1</v>
      </c>
      <c r="F654" s="5">
        <v>1</v>
      </c>
      <c r="G654" s="5">
        <v>1</v>
      </c>
      <c r="H654" s="5">
        <v>1</v>
      </c>
      <c r="I654" s="5">
        <v>1</v>
      </c>
      <c r="J654" s="5">
        <v>1</v>
      </c>
      <c r="N654" s="6" t="s">
        <v>1379</v>
      </c>
      <c r="O654" s="100" t="s">
        <v>1380</v>
      </c>
    </row>
    <row r="655" spans="1:15" x14ac:dyDescent="0.2">
      <c r="A655" s="4">
        <v>1</v>
      </c>
      <c r="B655" s="5">
        <v>1</v>
      </c>
      <c r="C655" s="5">
        <v>1</v>
      </c>
      <c r="D655" s="5">
        <v>1</v>
      </c>
      <c r="E655" s="5">
        <v>1</v>
      </c>
      <c r="F655" s="5">
        <v>1</v>
      </c>
      <c r="G655" s="5">
        <v>1</v>
      </c>
      <c r="H655" s="5">
        <v>1</v>
      </c>
      <c r="I655" s="5">
        <v>1</v>
      </c>
      <c r="J655" s="5">
        <v>1</v>
      </c>
      <c r="N655" s="6" t="s">
        <v>1381</v>
      </c>
      <c r="O655" s="100" t="s">
        <v>1382</v>
      </c>
    </row>
    <row r="656" spans="1:15" x14ac:dyDescent="0.2">
      <c r="A656" s="4">
        <v>1</v>
      </c>
      <c r="B656" s="5">
        <v>1</v>
      </c>
      <c r="C656" s="5">
        <v>1</v>
      </c>
      <c r="D656" s="5">
        <v>1</v>
      </c>
      <c r="E656" s="5">
        <v>1</v>
      </c>
      <c r="F656" s="5">
        <v>1</v>
      </c>
      <c r="G656" s="5">
        <v>1</v>
      </c>
      <c r="H656" s="5">
        <v>1</v>
      </c>
      <c r="I656" s="5">
        <v>1</v>
      </c>
      <c r="J656" s="5">
        <v>1</v>
      </c>
      <c r="N656" s="6" t="s">
        <v>1383</v>
      </c>
      <c r="O656" s="100" t="s">
        <v>1384</v>
      </c>
    </row>
    <row r="657" spans="1:15" x14ac:dyDescent="0.2">
      <c r="A657" s="4">
        <v>1</v>
      </c>
      <c r="B657" s="5">
        <v>1</v>
      </c>
      <c r="C657" s="5">
        <v>1</v>
      </c>
      <c r="D657" s="5">
        <v>1</v>
      </c>
      <c r="E657" s="5">
        <v>1</v>
      </c>
      <c r="F657" s="5">
        <v>1</v>
      </c>
      <c r="G657" s="5">
        <v>1</v>
      </c>
      <c r="H657" s="5">
        <v>1</v>
      </c>
      <c r="I657" s="5">
        <v>1</v>
      </c>
      <c r="J657" s="5">
        <v>1</v>
      </c>
      <c r="N657" s="6" t="s">
        <v>1385</v>
      </c>
      <c r="O657" s="100" t="s">
        <v>1386</v>
      </c>
    </row>
    <row r="658" spans="1:15" x14ac:dyDescent="0.2">
      <c r="A658" s="4">
        <v>1</v>
      </c>
      <c r="B658" s="5">
        <v>1</v>
      </c>
      <c r="C658" s="5">
        <v>1</v>
      </c>
      <c r="D658" s="5">
        <v>1</v>
      </c>
      <c r="E658" s="5">
        <v>1</v>
      </c>
      <c r="F658" s="5">
        <v>1</v>
      </c>
      <c r="G658" s="5">
        <v>1</v>
      </c>
      <c r="H658" s="5">
        <v>1</v>
      </c>
      <c r="I658" s="5">
        <v>1</v>
      </c>
      <c r="J658" s="5">
        <v>1</v>
      </c>
      <c r="N658" s="6" t="s">
        <v>1387</v>
      </c>
      <c r="O658" s="100" t="s">
        <v>1388</v>
      </c>
    </row>
    <row r="659" spans="1:15" x14ac:dyDescent="0.2">
      <c r="A659" s="4">
        <v>1</v>
      </c>
      <c r="B659" s="5">
        <v>1</v>
      </c>
      <c r="C659" s="5">
        <v>1</v>
      </c>
      <c r="D659" s="5">
        <v>1</v>
      </c>
      <c r="E659" s="5">
        <v>1</v>
      </c>
      <c r="F659" s="5">
        <v>1</v>
      </c>
      <c r="G659" s="5">
        <v>1</v>
      </c>
      <c r="H659" s="5">
        <v>1</v>
      </c>
      <c r="I659" s="5">
        <v>1</v>
      </c>
      <c r="J659" s="5">
        <v>1</v>
      </c>
      <c r="N659" s="6" t="s">
        <v>1389</v>
      </c>
      <c r="O659" s="100" t="s">
        <v>1390</v>
      </c>
    </row>
    <row r="660" spans="1:15" x14ac:dyDescent="0.2">
      <c r="A660" s="4">
        <v>1</v>
      </c>
      <c r="B660" s="5">
        <v>1</v>
      </c>
      <c r="C660" s="5">
        <v>1</v>
      </c>
      <c r="D660" s="5">
        <v>1</v>
      </c>
      <c r="E660" s="5">
        <v>1</v>
      </c>
      <c r="F660" s="5">
        <v>1</v>
      </c>
      <c r="G660" s="5">
        <v>1</v>
      </c>
      <c r="H660" s="5">
        <v>1</v>
      </c>
      <c r="I660" s="5">
        <v>1</v>
      </c>
      <c r="J660" s="5">
        <v>1</v>
      </c>
      <c r="N660" s="6" t="s">
        <v>1391</v>
      </c>
      <c r="O660" s="100" t="s">
        <v>1392</v>
      </c>
    </row>
    <row r="661" spans="1:15" x14ac:dyDescent="0.2">
      <c r="A661" s="4">
        <v>1</v>
      </c>
      <c r="B661" s="5">
        <v>1</v>
      </c>
      <c r="C661" s="5">
        <v>1</v>
      </c>
      <c r="D661" s="5">
        <v>1</v>
      </c>
      <c r="E661" s="5">
        <v>1</v>
      </c>
      <c r="F661" s="5">
        <v>1</v>
      </c>
      <c r="G661" s="5">
        <v>1</v>
      </c>
      <c r="H661" s="5">
        <v>1</v>
      </c>
      <c r="I661" s="5">
        <v>1</v>
      </c>
      <c r="J661" s="5">
        <v>1</v>
      </c>
      <c r="N661" s="6" t="s">
        <v>1393</v>
      </c>
      <c r="O661" s="100" t="s">
        <v>1394</v>
      </c>
    </row>
    <row r="662" spans="1:15" x14ac:dyDescent="0.2">
      <c r="A662" s="4">
        <v>1</v>
      </c>
      <c r="B662" s="5">
        <v>1</v>
      </c>
      <c r="C662" s="5">
        <v>1</v>
      </c>
      <c r="D662" s="5">
        <v>1</v>
      </c>
      <c r="E662" s="5">
        <v>1</v>
      </c>
      <c r="F662" s="5">
        <v>1</v>
      </c>
      <c r="G662" s="5">
        <v>1</v>
      </c>
      <c r="H662" s="5">
        <v>1</v>
      </c>
      <c r="I662" s="5">
        <v>1</v>
      </c>
      <c r="J662" s="5">
        <v>1</v>
      </c>
      <c r="N662" s="6" t="s">
        <v>1395</v>
      </c>
      <c r="O662" s="100" t="s">
        <v>1396</v>
      </c>
    </row>
    <row r="663" spans="1:15" x14ac:dyDescent="0.2">
      <c r="A663" s="4">
        <v>1</v>
      </c>
      <c r="B663" s="5">
        <v>1</v>
      </c>
      <c r="C663" s="5">
        <v>1</v>
      </c>
      <c r="D663" s="5">
        <v>1</v>
      </c>
      <c r="E663" s="5">
        <v>1</v>
      </c>
      <c r="F663" s="5">
        <v>1</v>
      </c>
      <c r="G663" s="5">
        <v>1</v>
      </c>
      <c r="H663" s="5">
        <v>1</v>
      </c>
      <c r="I663" s="5">
        <v>1</v>
      </c>
      <c r="J663" s="5">
        <v>1</v>
      </c>
      <c r="N663" s="6" t="s">
        <v>1397</v>
      </c>
      <c r="O663" s="100" t="s">
        <v>1398</v>
      </c>
    </row>
    <row r="664" spans="1:15" x14ac:dyDescent="0.2">
      <c r="A664" s="4">
        <v>1</v>
      </c>
      <c r="B664" s="5">
        <v>1</v>
      </c>
      <c r="C664" s="5">
        <v>1</v>
      </c>
      <c r="D664" s="5">
        <v>1</v>
      </c>
      <c r="E664" s="5">
        <v>1</v>
      </c>
      <c r="F664" s="5">
        <v>1</v>
      </c>
      <c r="G664" s="5">
        <v>1</v>
      </c>
      <c r="H664" s="5">
        <v>1</v>
      </c>
      <c r="I664" s="5">
        <v>1</v>
      </c>
      <c r="J664" s="5">
        <v>1</v>
      </c>
      <c r="N664" s="6" t="s">
        <v>1399</v>
      </c>
      <c r="O664" s="100" t="s">
        <v>1400</v>
      </c>
    </row>
    <row r="665" spans="1:15" x14ac:dyDescent="0.2">
      <c r="A665" s="4">
        <v>1</v>
      </c>
      <c r="B665" s="5">
        <v>1</v>
      </c>
      <c r="C665" s="5">
        <v>1</v>
      </c>
      <c r="D665" s="5">
        <v>1</v>
      </c>
      <c r="E665" s="5">
        <v>1</v>
      </c>
      <c r="F665" s="5">
        <v>1</v>
      </c>
      <c r="G665" s="5">
        <v>1</v>
      </c>
      <c r="H665" s="5">
        <v>1</v>
      </c>
      <c r="I665" s="5">
        <v>1</v>
      </c>
      <c r="J665" s="5">
        <v>1</v>
      </c>
      <c r="N665" s="6" t="s">
        <v>1401</v>
      </c>
      <c r="O665" s="100" t="s">
        <v>1402</v>
      </c>
    </row>
    <row r="666" spans="1:15" x14ac:dyDescent="0.2">
      <c r="A666" s="4">
        <v>1</v>
      </c>
      <c r="B666" s="5">
        <v>1</v>
      </c>
      <c r="C666" s="5">
        <v>1</v>
      </c>
      <c r="D666" s="5">
        <v>1</v>
      </c>
      <c r="E666" s="5">
        <v>1</v>
      </c>
      <c r="F666" s="5">
        <v>1</v>
      </c>
      <c r="G666" s="5">
        <v>1</v>
      </c>
      <c r="H666" s="5">
        <v>1</v>
      </c>
      <c r="I666" s="5">
        <v>1</v>
      </c>
      <c r="J666" s="5">
        <v>1</v>
      </c>
      <c r="N666" s="6" t="s">
        <v>1403</v>
      </c>
      <c r="O666" s="100" t="s">
        <v>1404</v>
      </c>
    </row>
    <row r="667" spans="1:15" x14ac:dyDescent="0.2">
      <c r="A667" s="4">
        <v>1</v>
      </c>
      <c r="B667" s="5">
        <v>1</v>
      </c>
      <c r="C667" s="5">
        <v>1</v>
      </c>
      <c r="D667" s="5">
        <v>1</v>
      </c>
      <c r="E667" s="5">
        <v>1</v>
      </c>
      <c r="F667" s="5">
        <v>1</v>
      </c>
      <c r="G667" s="5">
        <v>1</v>
      </c>
      <c r="H667" s="5">
        <v>1</v>
      </c>
      <c r="I667" s="5">
        <v>1</v>
      </c>
      <c r="J667" s="5">
        <v>1</v>
      </c>
      <c r="N667" s="6" t="s">
        <v>1405</v>
      </c>
      <c r="O667" s="100" t="s">
        <v>1406</v>
      </c>
    </row>
    <row r="668" spans="1:15" x14ac:dyDescent="0.2">
      <c r="A668" s="4">
        <v>1</v>
      </c>
      <c r="B668" s="5">
        <v>1</v>
      </c>
      <c r="C668" s="5">
        <v>1</v>
      </c>
      <c r="D668" s="5">
        <v>1</v>
      </c>
      <c r="E668" s="5">
        <v>1</v>
      </c>
      <c r="F668" s="5">
        <v>1</v>
      </c>
      <c r="G668" s="5">
        <v>1</v>
      </c>
      <c r="H668" s="5">
        <v>1</v>
      </c>
      <c r="I668" s="5">
        <v>1</v>
      </c>
      <c r="J668" s="5">
        <v>1</v>
      </c>
      <c r="N668" s="6" t="s">
        <v>1407</v>
      </c>
      <c r="O668" s="100" t="s">
        <v>1408</v>
      </c>
    </row>
    <row r="669" spans="1:15" x14ac:dyDescent="0.2">
      <c r="A669" s="4">
        <v>1</v>
      </c>
      <c r="B669" s="5">
        <v>1</v>
      </c>
      <c r="C669" s="5">
        <v>1</v>
      </c>
      <c r="D669" s="5">
        <v>1</v>
      </c>
      <c r="E669" s="5">
        <v>1</v>
      </c>
      <c r="F669" s="5">
        <v>1</v>
      </c>
      <c r="G669" s="5">
        <v>1</v>
      </c>
      <c r="H669" s="5">
        <v>1</v>
      </c>
      <c r="I669" s="5">
        <v>1</v>
      </c>
      <c r="J669" s="5">
        <v>1</v>
      </c>
      <c r="N669" s="6" t="s">
        <v>1409</v>
      </c>
      <c r="O669" s="100" t="s">
        <v>1410</v>
      </c>
    </row>
    <row r="670" spans="1:15" x14ac:dyDescent="0.2">
      <c r="A670" s="4">
        <v>1</v>
      </c>
      <c r="B670" s="5">
        <v>1</v>
      </c>
      <c r="C670" s="5">
        <v>1</v>
      </c>
      <c r="D670" s="5">
        <v>1</v>
      </c>
      <c r="E670" s="5">
        <v>1</v>
      </c>
      <c r="F670" s="5">
        <v>1</v>
      </c>
      <c r="G670" s="5">
        <v>1</v>
      </c>
      <c r="H670" s="5">
        <v>1</v>
      </c>
      <c r="I670" s="5">
        <v>1</v>
      </c>
      <c r="J670" s="5">
        <v>1</v>
      </c>
      <c r="N670" s="6" t="s">
        <v>1411</v>
      </c>
      <c r="O670" s="100" t="s">
        <v>1412</v>
      </c>
    </row>
    <row r="671" spans="1:15" x14ac:dyDescent="0.2">
      <c r="A671" s="4">
        <v>1</v>
      </c>
      <c r="B671" s="5">
        <v>1</v>
      </c>
      <c r="C671" s="5">
        <v>1</v>
      </c>
      <c r="D671" s="5">
        <v>1</v>
      </c>
      <c r="E671" s="5">
        <v>1</v>
      </c>
      <c r="F671" s="5">
        <v>1</v>
      </c>
      <c r="G671" s="5">
        <v>1</v>
      </c>
      <c r="H671" s="5">
        <v>1</v>
      </c>
      <c r="I671" s="5">
        <v>1</v>
      </c>
      <c r="J671" s="5">
        <v>1</v>
      </c>
      <c r="N671" s="6" t="s">
        <v>1413</v>
      </c>
      <c r="O671" s="100" t="s">
        <v>1414</v>
      </c>
    </row>
    <row r="672" spans="1:15" x14ac:dyDescent="0.2">
      <c r="A672" s="4">
        <v>1</v>
      </c>
      <c r="B672" s="5">
        <v>1</v>
      </c>
      <c r="C672" s="5">
        <v>1</v>
      </c>
      <c r="D672" s="5">
        <v>1</v>
      </c>
      <c r="E672" s="5">
        <v>1</v>
      </c>
      <c r="F672" s="5">
        <v>1</v>
      </c>
      <c r="G672" s="5">
        <v>1</v>
      </c>
      <c r="H672" s="5">
        <v>1</v>
      </c>
      <c r="I672" s="5">
        <v>1</v>
      </c>
      <c r="J672" s="5">
        <v>1</v>
      </c>
      <c r="N672" s="6" t="s">
        <v>1415</v>
      </c>
      <c r="O672" s="100" t="s">
        <v>1376</v>
      </c>
    </row>
    <row r="673" spans="1:15" x14ac:dyDescent="0.2">
      <c r="A673" s="4">
        <v>1</v>
      </c>
      <c r="B673" s="5">
        <v>1</v>
      </c>
      <c r="C673" s="5">
        <v>1</v>
      </c>
      <c r="D673" s="5">
        <v>1</v>
      </c>
      <c r="E673" s="5">
        <v>1</v>
      </c>
      <c r="F673" s="5">
        <v>1</v>
      </c>
      <c r="G673" s="5">
        <v>1</v>
      </c>
      <c r="H673" s="5">
        <v>1</v>
      </c>
      <c r="I673" s="5">
        <v>1</v>
      </c>
      <c r="J673" s="5">
        <v>1</v>
      </c>
      <c r="N673" s="6" t="s">
        <v>1416</v>
      </c>
      <c r="O673" s="100" t="s">
        <v>1378</v>
      </c>
    </row>
    <row r="674" spans="1:15" x14ac:dyDescent="0.2">
      <c r="A674" s="4">
        <v>1</v>
      </c>
      <c r="B674" s="5">
        <v>1</v>
      </c>
      <c r="C674" s="5">
        <v>1</v>
      </c>
      <c r="D674" s="5">
        <v>1</v>
      </c>
      <c r="E674" s="5">
        <v>1</v>
      </c>
      <c r="F674" s="5">
        <v>1</v>
      </c>
      <c r="G674" s="5">
        <v>1</v>
      </c>
      <c r="H674" s="5">
        <v>1</v>
      </c>
      <c r="I674" s="5">
        <v>1</v>
      </c>
      <c r="J674" s="5">
        <v>1</v>
      </c>
      <c r="N674" s="6" t="s">
        <v>1417</v>
      </c>
      <c r="O674" s="100" t="s">
        <v>1380</v>
      </c>
    </row>
    <row r="675" spans="1:15" x14ac:dyDescent="0.2">
      <c r="A675" s="4">
        <v>1</v>
      </c>
      <c r="B675" s="5">
        <v>1</v>
      </c>
      <c r="C675" s="5">
        <v>1</v>
      </c>
      <c r="D675" s="5">
        <v>1</v>
      </c>
      <c r="E675" s="5">
        <v>1</v>
      </c>
      <c r="F675" s="5">
        <v>1</v>
      </c>
      <c r="G675" s="5">
        <v>1</v>
      </c>
      <c r="H675" s="5">
        <v>1</v>
      </c>
      <c r="I675" s="5">
        <v>1</v>
      </c>
      <c r="J675" s="5">
        <v>1</v>
      </c>
      <c r="N675" s="6" t="s">
        <v>1418</v>
      </c>
      <c r="O675" s="100" t="s">
        <v>1382</v>
      </c>
    </row>
    <row r="676" spans="1:15" x14ac:dyDescent="0.2">
      <c r="A676" s="4">
        <v>1</v>
      </c>
      <c r="B676" s="5">
        <v>1</v>
      </c>
      <c r="C676" s="5">
        <v>1</v>
      </c>
      <c r="D676" s="5">
        <v>1</v>
      </c>
      <c r="E676" s="5">
        <v>1</v>
      </c>
      <c r="F676" s="5">
        <v>1</v>
      </c>
      <c r="G676" s="5">
        <v>1</v>
      </c>
      <c r="H676" s="5">
        <v>1</v>
      </c>
      <c r="I676" s="5">
        <v>1</v>
      </c>
      <c r="J676" s="5">
        <v>1</v>
      </c>
      <c r="N676" s="6" t="s">
        <v>1419</v>
      </c>
      <c r="O676" s="100" t="s">
        <v>1384</v>
      </c>
    </row>
    <row r="677" spans="1:15" x14ac:dyDescent="0.2">
      <c r="A677" s="4">
        <v>1</v>
      </c>
      <c r="B677" s="5">
        <v>1</v>
      </c>
      <c r="C677" s="5">
        <v>1</v>
      </c>
      <c r="D677" s="5">
        <v>1</v>
      </c>
      <c r="E677" s="5">
        <v>1</v>
      </c>
      <c r="F677" s="5">
        <v>1</v>
      </c>
      <c r="G677" s="5">
        <v>1</v>
      </c>
      <c r="H677" s="5">
        <v>1</v>
      </c>
      <c r="I677" s="5">
        <v>1</v>
      </c>
      <c r="J677" s="5">
        <v>1</v>
      </c>
      <c r="N677" s="6" t="s">
        <v>1420</v>
      </c>
      <c r="O677" s="100" t="s">
        <v>1386</v>
      </c>
    </row>
    <row r="678" spans="1:15" x14ac:dyDescent="0.2">
      <c r="A678" s="4">
        <v>1</v>
      </c>
      <c r="B678" s="5">
        <v>1</v>
      </c>
      <c r="C678" s="5">
        <v>1</v>
      </c>
      <c r="D678" s="5">
        <v>1</v>
      </c>
      <c r="E678" s="5">
        <v>1</v>
      </c>
      <c r="F678" s="5">
        <v>1</v>
      </c>
      <c r="G678" s="5">
        <v>1</v>
      </c>
      <c r="H678" s="5">
        <v>1</v>
      </c>
      <c r="I678" s="5">
        <v>1</v>
      </c>
      <c r="J678" s="5">
        <v>1</v>
      </c>
      <c r="N678" s="6" t="s">
        <v>1421</v>
      </c>
      <c r="O678" s="100" t="s">
        <v>1388</v>
      </c>
    </row>
    <row r="679" spans="1:15" x14ac:dyDescent="0.2">
      <c r="A679" s="4">
        <v>1</v>
      </c>
      <c r="B679" s="5">
        <v>1</v>
      </c>
      <c r="C679" s="5">
        <v>1</v>
      </c>
      <c r="D679" s="5">
        <v>1</v>
      </c>
      <c r="E679" s="5">
        <v>1</v>
      </c>
      <c r="F679" s="5">
        <v>1</v>
      </c>
      <c r="G679" s="5">
        <v>1</v>
      </c>
      <c r="H679" s="5">
        <v>1</v>
      </c>
      <c r="I679" s="5">
        <v>1</v>
      </c>
      <c r="J679" s="5">
        <v>1</v>
      </c>
      <c r="N679" s="6" t="s">
        <v>1422</v>
      </c>
      <c r="O679" s="100" t="s">
        <v>1390</v>
      </c>
    </row>
    <row r="680" spans="1:15" x14ac:dyDescent="0.2">
      <c r="A680" s="4">
        <v>1</v>
      </c>
      <c r="B680" s="5">
        <v>1</v>
      </c>
      <c r="C680" s="5">
        <v>1</v>
      </c>
      <c r="D680" s="5">
        <v>1</v>
      </c>
      <c r="E680" s="5">
        <v>1</v>
      </c>
      <c r="F680" s="5">
        <v>1</v>
      </c>
      <c r="G680" s="5">
        <v>1</v>
      </c>
      <c r="H680" s="5">
        <v>1</v>
      </c>
      <c r="I680" s="5">
        <v>1</v>
      </c>
      <c r="J680" s="5">
        <v>1</v>
      </c>
      <c r="N680" s="6" t="s">
        <v>1423</v>
      </c>
      <c r="O680" s="100" t="s">
        <v>1392</v>
      </c>
    </row>
    <row r="681" spans="1:15" x14ac:dyDescent="0.2">
      <c r="A681" s="4">
        <v>1</v>
      </c>
      <c r="B681" s="5">
        <v>1</v>
      </c>
      <c r="C681" s="5">
        <v>1</v>
      </c>
      <c r="D681" s="5">
        <v>1</v>
      </c>
      <c r="E681" s="5">
        <v>1</v>
      </c>
      <c r="F681" s="5">
        <v>1</v>
      </c>
      <c r="G681" s="5">
        <v>1</v>
      </c>
      <c r="H681" s="5">
        <v>1</v>
      </c>
      <c r="I681" s="5">
        <v>1</v>
      </c>
      <c r="J681" s="5">
        <v>1</v>
      </c>
      <c r="N681" s="6" t="s">
        <v>1424</v>
      </c>
      <c r="O681" s="100" t="s">
        <v>1394</v>
      </c>
    </row>
    <row r="682" spans="1:15" x14ac:dyDescent="0.2">
      <c r="A682" s="4">
        <v>1</v>
      </c>
      <c r="B682" s="5">
        <v>1</v>
      </c>
      <c r="C682" s="5">
        <v>1</v>
      </c>
      <c r="D682" s="5">
        <v>1</v>
      </c>
      <c r="E682" s="5">
        <v>1</v>
      </c>
      <c r="F682" s="5">
        <v>1</v>
      </c>
      <c r="G682" s="5">
        <v>1</v>
      </c>
      <c r="H682" s="5">
        <v>1</v>
      </c>
      <c r="I682" s="5">
        <v>1</v>
      </c>
      <c r="J682" s="5">
        <v>1</v>
      </c>
      <c r="N682" s="6" t="s">
        <v>1425</v>
      </c>
      <c r="O682" s="100" t="s">
        <v>1271</v>
      </c>
    </row>
    <row r="683" spans="1:15" x14ac:dyDescent="0.2">
      <c r="A683" s="4">
        <v>1</v>
      </c>
      <c r="B683" s="5">
        <v>1</v>
      </c>
      <c r="C683" s="5">
        <v>1</v>
      </c>
      <c r="D683" s="5">
        <v>1</v>
      </c>
      <c r="E683" s="5">
        <v>1</v>
      </c>
      <c r="F683" s="5">
        <v>1</v>
      </c>
      <c r="G683" s="5">
        <v>1</v>
      </c>
      <c r="H683" s="5">
        <v>1</v>
      </c>
      <c r="I683" s="5">
        <v>1</v>
      </c>
      <c r="J683" s="5">
        <v>1</v>
      </c>
      <c r="N683" s="6" t="s">
        <v>1426</v>
      </c>
      <c r="O683" s="100" t="s">
        <v>1427</v>
      </c>
    </row>
    <row r="684" spans="1:15" x14ac:dyDescent="0.2">
      <c r="A684" s="4">
        <v>1</v>
      </c>
      <c r="B684" s="5">
        <v>1</v>
      </c>
      <c r="C684" s="5">
        <v>1</v>
      </c>
      <c r="D684" s="5">
        <v>1</v>
      </c>
      <c r="E684" s="5">
        <v>1</v>
      </c>
      <c r="F684" s="5">
        <v>1</v>
      </c>
      <c r="G684" s="5">
        <v>1</v>
      </c>
      <c r="H684" s="5">
        <v>1</v>
      </c>
      <c r="I684" s="5">
        <v>1</v>
      </c>
      <c r="J684" s="5">
        <v>1</v>
      </c>
      <c r="N684" s="6" t="s">
        <v>1428</v>
      </c>
      <c r="O684" s="100" t="s">
        <v>1429</v>
      </c>
    </row>
    <row r="685" spans="1:15" x14ac:dyDescent="0.2">
      <c r="A685" s="4">
        <v>1</v>
      </c>
      <c r="B685" s="5">
        <v>1</v>
      </c>
      <c r="C685" s="5">
        <v>1</v>
      </c>
      <c r="D685" s="5">
        <v>1</v>
      </c>
      <c r="E685" s="5">
        <v>1</v>
      </c>
      <c r="F685" s="5">
        <v>1</v>
      </c>
      <c r="G685" s="5">
        <v>1</v>
      </c>
      <c r="H685" s="5">
        <v>1</v>
      </c>
      <c r="I685" s="5">
        <v>1</v>
      </c>
      <c r="J685" s="5">
        <v>1</v>
      </c>
      <c r="N685" s="6" t="s">
        <v>1430</v>
      </c>
      <c r="O685" s="100" t="s">
        <v>1431</v>
      </c>
    </row>
    <row r="686" spans="1:15" x14ac:dyDescent="0.2">
      <c r="A686" s="4">
        <v>1</v>
      </c>
      <c r="B686" s="5">
        <v>1</v>
      </c>
      <c r="C686" s="5">
        <v>1</v>
      </c>
      <c r="D686" s="5">
        <v>1</v>
      </c>
      <c r="E686" s="5">
        <v>1</v>
      </c>
      <c r="F686" s="5">
        <v>1</v>
      </c>
      <c r="G686" s="5">
        <v>1</v>
      </c>
      <c r="H686" s="5">
        <v>1</v>
      </c>
      <c r="I686" s="5">
        <v>1</v>
      </c>
      <c r="J686" s="5">
        <v>1</v>
      </c>
      <c r="N686" s="6" t="s">
        <v>1432</v>
      </c>
      <c r="O686" s="100" t="s">
        <v>1309</v>
      </c>
    </row>
    <row r="687" spans="1:15" x14ac:dyDescent="0.2">
      <c r="A687" s="4">
        <v>1</v>
      </c>
      <c r="B687" s="5">
        <v>1</v>
      </c>
      <c r="C687" s="5">
        <v>1</v>
      </c>
      <c r="D687" s="5">
        <v>1</v>
      </c>
      <c r="E687" s="5">
        <v>1</v>
      </c>
      <c r="F687" s="5">
        <v>1</v>
      </c>
      <c r="G687" s="5">
        <v>1</v>
      </c>
      <c r="H687" s="5">
        <v>1</v>
      </c>
      <c r="I687" s="5">
        <v>1</v>
      </c>
      <c r="J687" s="5">
        <v>1</v>
      </c>
      <c r="N687" s="6" t="s">
        <v>1433</v>
      </c>
      <c r="O687" s="100" t="s">
        <v>1406</v>
      </c>
    </row>
    <row r="688" spans="1:15" x14ac:dyDescent="0.2">
      <c r="A688" s="4">
        <v>1</v>
      </c>
      <c r="B688" s="5">
        <v>1</v>
      </c>
      <c r="C688" s="5">
        <v>1</v>
      </c>
      <c r="D688" s="5">
        <v>1</v>
      </c>
      <c r="E688" s="5">
        <v>1</v>
      </c>
      <c r="F688" s="5">
        <v>1</v>
      </c>
      <c r="G688" s="5">
        <v>1</v>
      </c>
      <c r="H688" s="5">
        <v>1</v>
      </c>
      <c r="I688" s="5">
        <v>1</v>
      </c>
      <c r="J688" s="5">
        <v>1</v>
      </c>
      <c r="N688" s="6" t="s">
        <v>1434</v>
      </c>
      <c r="O688" s="100" t="s">
        <v>1408</v>
      </c>
    </row>
    <row r="689" spans="1:15" x14ac:dyDescent="0.2">
      <c r="A689" s="4">
        <v>1</v>
      </c>
      <c r="B689" s="5">
        <v>1</v>
      </c>
      <c r="C689" s="5">
        <v>1</v>
      </c>
      <c r="D689" s="5">
        <v>1</v>
      </c>
      <c r="E689" s="5">
        <v>1</v>
      </c>
      <c r="F689" s="5">
        <v>1</v>
      </c>
      <c r="G689" s="5">
        <v>1</v>
      </c>
      <c r="H689" s="5">
        <v>1</v>
      </c>
      <c r="I689" s="5">
        <v>1</v>
      </c>
      <c r="J689" s="5">
        <v>1</v>
      </c>
      <c r="N689" s="6" t="s">
        <v>1435</v>
      </c>
      <c r="O689" s="100" t="s">
        <v>1410</v>
      </c>
    </row>
    <row r="690" spans="1:15" x14ac:dyDescent="0.2">
      <c r="A690" s="4">
        <v>1</v>
      </c>
      <c r="B690" s="5">
        <v>1</v>
      </c>
      <c r="C690" s="5">
        <v>1</v>
      </c>
      <c r="D690" s="5">
        <v>1</v>
      </c>
      <c r="E690" s="5">
        <v>1</v>
      </c>
      <c r="F690" s="5">
        <v>1</v>
      </c>
      <c r="G690" s="5">
        <v>1</v>
      </c>
      <c r="H690" s="5">
        <v>1</v>
      </c>
      <c r="I690" s="5">
        <v>1</v>
      </c>
      <c r="J690" s="5">
        <v>1</v>
      </c>
      <c r="N690" s="6" t="s">
        <v>1436</v>
      </c>
      <c r="O690" s="100" t="s">
        <v>1412</v>
      </c>
    </row>
    <row r="691" spans="1:15" x14ac:dyDescent="0.2">
      <c r="A691" s="4">
        <v>1</v>
      </c>
      <c r="B691" s="5">
        <v>1</v>
      </c>
      <c r="C691" s="5">
        <v>1</v>
      </c>
      <c r="D691" s="5">
        <v>1</v>
      </c>
      <c r="E691" s="5">
        <v>1</v>
      </c>
      <c r="F691" s="5">
        <v>1</v>
      </c>
      <c r="G691" s="5">
        <v>1</v>
      </c>
      <c r="H691" s="5">
        <v>1</v>
      </c>
      <c r="I691" s="5">
        <v>1</v>
      </c>
      <c r="J691" s="5">
        <v>1</v>
      </c>
      <c r="N691" s="6" t="s">
        <v>1437</v>
      </c>
      <c r="O691" s="100" t="s">
        <v>1414</v>
      </c>
    </row>
    <row r="692" spans="1:15" x14ac:dyDescent="0.2">
      <c r="A692" s="4">
        <v>1</v>
      </c>
      <c r="B692" s="5">
        <v>1</v>
      </c>
      <c r="C692" s="5">
        <v>1</v>
      </c>
      <c r="D692" s="5">
        <v>1</v>
      </c>
      <c r="E692" s="5">
        <v>1</v>
      </c>
      <c r="F692" s="5">
        <v>1</v>
      </c>
      <c r="G692" s="5">
        <v>1</v>
      </c>
      <c r="H692" s="5">
        <v>1</v>
      </c>
      <c r="I692" s="5">
        <v>1</v>
      </c>
      <c r="J692" s="5">
        <v>1</v>
      </c>
      <c r="N692" s="6" t="s">
        <v>1438</v>
      </c>
      <c r="O692" s="100" t="s">
        <v>1439</v>
      </c>
    </row>
    <row r="693" spans="1:15" x14ac:dyDescent="0.2">
      <c r="A693" s="4">
        <v>1</v>
      </c>
      <c r="B693" s="5">
        <v>1</v>
      </c>
      <c r="C693" s="5">
        <v>1</v>
      </c>
      <c r="D693" s="5">
        <v>1</v>
      </c>
      <c r="E693" s="5">
        <v>1</v>
      </c>
      <c r="F693" s="5">
        <v>1</v>
      </c>
      <c r="G693" s="5">
        <v>1</v>
      </c>
      <c r="H693" s="5">
        <v>1</v>
      </c>
      <c r="I693" s="5">
        <v>1</v>
      </c>
      <c r="J693" s="5">
        <v>1</v>
      </c>
      <c r="N693" s="6" t="s">
        <v>1440</v>
      </c>
      <c r="O693" s="100" t="s">
        <v>1441</v>
      </c>
    </row>
    <row r="694" spans="1:15" x14ac:dyDescent="0.2">
      <c r="A694" s="4">
        <v>1</v>
      </c>
      <c r="B694" s="5">
        <v>1</v>
      </c>
      <c r="C694" s="5">
        <v>1</v>
      </c>
      <c r="D694" s="5">
        <v>1</v>
      </c>
      <c r="E694" s="5">
        <v>1</v>
      </c>
      <c r="F694" s="5">
        <v>1</v>
      </c>
      <c r="G694" s="5">
        <v>1</v>
      </c>
      <c r="H694" s="5">
        <v>1</v>
      </c>
      <c r="I694" s="5">
        <v>1</v>
      </c>
      <c r="J694" s="5">
        <v>1</v>
      </c>
      <c r="N694" s="6" t="s">
        <v>1442</v>
      </c>
      <c r="O694" s="100" t="s">
        <v>1443</v>
      </c>
    </row>
    <row r="695" spans="1:15" x14ac:dyDescent="0.2">
      <c r="A695" s="4">
        <v>1</v>
      </c>
      <c r="B695" s="5">
        <v>1</v>
      </c>
      <c r="C695" s="5">
        <v>1</v>
      </c>
      <c r="D695" s="5">
        <v>1</v>
      </c>
      <c r="E695" s="5">
        <v>1</v>
      </c>
      <c r="F695" s="5">
        <v>1</v>
      </c>
      <c r="G695" s="5">
        <v>1</v>
      </c>
      <c r="H695" s="5">
        <v>1</v>
      </c>
      <c r="I695" s="5">
        <v>1</v>
      </c>
      <c r="J695" s="5">
        <v>1</v>
      </c>
      <c r="N695" s="6" t="s">
        <v>1444</v>
      </c>
      <c r="O695" s="100" t="s">
        <v>1445</v>
      </c>
    </row>
    <row r="696" spans="1:15" x14ac:dyDescent="0.2">
      <c r="A696" s="4">
        <v>1</v>
      </c>
      <c r="B696" s="5">
        <v>1</v>
      </c>
      <c r="C696" s="5">
        <v>1</v>
      </c>
      <c r="D696" s="5">
        <v>1</v>
      </c>
      <c r="E696" s="5">
        <v>1</v>
      </c>
      <c r="F696" s="5">
        <v>1</v>
      </c>
      <c r="G696" s="5">
        <v>1</v>
      </c>
      <c r="H696" s="5">
        <v>1</v>
      </c>
      <c r="I696" s="5">
        <v>1</v>
      </c>
      <c r="J696" s="5">
        <v>1</v>
      </c>
      <c r="N696" s="6" t="s">
        <v>1446</v>
      </c>
      <c r="O696" s="100" t="s">
        <v>1447</v>
      </c>
    </row>
    <row r="697" spans="1:15" x14ac:dyDescent="0.2">
      <c r="A697" s="4">
        <v>1</v>
      </c>
      <c r="B697" s="5">
        <v>1</v>
      </c>
      <c r="C697" s="5">
        <v>1</v>
      </c>
      <c r="D697" s="5">
        <v>1</v>
      </c>
      <c r="E697" s="5">
        <v>1</v>
      </c>
      <c r="F697" s="5">
        <v>1</v>
      </c>
      <c r="G697" s="5">
        <v>1</v>
      </c>
      <c r="H697" s="5">
        <v>1</v>
      </c>
      <c r="I697" s="5">
        <v>1</v>
      </c>
      <c r="J697" s="5">
        <v>1</v>
      </c>
      <c r="N697" s="6" t="s">
        <v>1448</v>
      </c>
      <c r="O697" s="100" t="s">
        <v>1449</v>
      </c>
    </row>
    <row r="698" spans="1:15" x14ac:dyDescent="0.2">
      <c r="A698" s="4">
        <v>1</v>
      </c>
      <c r="B698" s="5">
        <v>1</v>
      </c>
      <c r="C698" s="5">
        <v>1</v>
      </c>
      <c r="D698" s="5">
        <v>1</v>
      </c>
      <c r="E698" s="5">
        <v>1</v>
      </c>
      <c r="F698" s="5">
        <v>1</v>
      </c>
      <c r="G698" s="5">
        <v>1</v>
      </c>
      <c r="H698" s="5">
        <v>1</v>
      </c>
      <c r="I698" s="5">
        <v>1</v>
      </c>
      <c r="J698" s="5">
        <v>1</v>
      </c>
      <c r="N698" s="6" t="s">
        <v>1450</v>
      </c>
      <c r="O698" s="100" t="s">
        <v>1451</v>
      </c>
    </row>
    <row r="699" spans="1:15" x14ac:dyDescent="0.2">
      <c r="A699" s="4">
        <v>1</v>
      </c>
      <c r="B699" s="5">
        <v>1</v>
      </c>
      <c r="C699" s="5">
        <v>1</v>
      </c>
      <c r="D699" s="5">
        <v>1</v>
      </c>
      <c r="E699" s="5">
        <v>1</v>
      </c>
      <c r="F699" s="5">
        <v>1</v>
      </c>
      <c r="G699" s="5">
        <v>1</v>
      </c>
      <c r="H699" s="5">
        <v>1</v>
      </c>
      <c r="I699" s="5">
        <v>1</v>
      </c>
      <c r="J699" s="5">
        <v>1</v>
      </c>
      <c r="N699" s="6" t="s">
        <v>1452</v>
      </c>
      <c r="O699" s="100" t="s">
        <v>1453</v>
      </c>
    </row>
    <row r="700" spans="1:15" x14ac:dyDescent="0.2">
      <c r="A700" s="4">
        <v>1</v>
      </c>
      <c r="B700" s="5">
        <v>1</v>
      </c>
      <c r="C700" s="5">
        <v>1</v>
      </c>
      <c r="D700" s="5">
        <v>1</v>
      </c>
      <c r="E700" s="5">
        <v>1</v>
      </c>
      <c r="F700" s="5">
        <v>1</v>
      </c>
      <c r="G700" s="5">
        <v>1</v>
      </c>
      <c r="H700" s="5">
        <v>1</v>
      </c>
      <c r="I700" s="5">
        <v>1</v>
      </c>
      <c r="J700" s="5">
        <v>1</v>
      </c>
      <c r="N700" s="6" t="s">
        <v>1454</v>
      </c>
      <c r="O700" s="100" t="s">
        <v>1455</v>
      </c>
    </row>
    <row r="701" spans="1:15" x14ac:dyDescent="0.2">
      <c r="A701" s="4">
        <v>1</v>
      </c>
      <c r="B701" s="5">
        <v>1</v>
      </c>
      <c r="C701" s="5">
        <v>1</v>
      </c>
      <c r="D701" s="5">
        <v>1</v>
      </c>
      <c r="E701" s="5">
        <v>1</v>
      </c>
      <c r="F701" s="5">
        <v>1</v>
      </c>
      <c r="G701" s="5">
        <v>1</v>
      </c>
      <c r="H701" s="5">
        <v>1</v>
      </c>
      <c r="I701" s="5">
        <v>1</v>
      </c>
      <c r="J701" s="5">
        <v>1</v>
      </c>
      <c r="N701" s="6" t="s">
        <v>1456</v>
      </c>
      <c r="O701" s="100" t="s">
        <v>1457</v>
      </c>
    </row>
    <row r="702" spans="1:15" x14ac:dyDescent="0.2">
      <c r="A702" s="4">
        <v>1</v>
      </c>
      <c r="B702" s="5">
        <v>1</v>
      </c>
      <c r="C702" s="5">
        <v>1</v>
      </c>
      <c r="D702" s="5">
        <v>1</v>
      </c>
      <c r="E702" s="5">
        <v>1</v>
      </c>
      <c r="F702" s="5">
        <v>1</v>
      </c>
      <c r="G702" s="5">
        <v>1</v>
      </c>
      <c r="H702" s="5">
        <v>1</v>
      </c>
      <c r="I702" s="5">
        <v>1</v>
      </c>
      <c r="J702" s="5">
        <v>1</v>
      </c>
      <c r="N702" s="6" t="s">
        <v>1458</v>
      </c>
      <c r="O702" s="100" t="s">
        <v>1459</v>
      </c>
    </row>
    <row r="703" spans="1:15" x14ac:dyDescent="0.2">
      <c r="A703" s="4">
        <v>1</v>
      </c>
      <c r="B703" s="5">
        <v>1</v>
      </c>
      <c r="C703" s="5">
        <v>1</v>
      </c>
      <c r="D703" s="5">
        <v>1</v>
      </c>
      <c r="E703" s="5">
        <v>1</v>
      </c>
      <c r="F703" s="5">
        <v>1</v>
      </c>
      <c r="G703" s="5">
        <v>1</v>
      </c>
      <c r="H703" s="5">
        <v>1</v>
      </c>
      <c r="I703" s="5">
        <v>1</v>
      </c>
      <c r="J703" s="5">
        <v>1</v>
      </c>
      <c r="N703" s="6" t="s">
        <v>1460</v>
      </c>
      <c r="O703" s="100" t="s">
        <v>1461</v>
      </c>
    </row>
    <row r="704" spans="1:15" x14ac:dyDescent="0.2">
      <c r="A704" s="4">
        <v>1</v>
      </c>
      <c r="B704" s="5">
        <v>1</v>
      </c>
      <c r="C704" s="5">
        <v>1</v>
      </c>
      <c r="D704" s="5">
        <v>1</v>
      </c>
      <c r="E704" s="5">
        <v>1</v>
      </c>
      <c r="F704" s="5">
        <v>1</v>
      </c>
      <c r="G704" s="5">
        <v>1</v>
      </c>
      <c r="H704" s="5">
        <v>1</v>
      </c>
      <c r="I704" s="5">
        <v>1</v>
      </c>
      <c r="J704" s="5">
        <v>1</v>
      </c>
      <c r="N704" s="6" t="s">
        <v>1462</v>
      </c>
      <c r="O704" s="100" t="s">
        <v>1273</v>
      </c>
    </row>
    <row r="705" spans="1:15" x14ac:dyDescent="0.2">
      <c r="A705" s="4">
        <v>1</v>
      </c>
      <c r="B705" s="5">
        <v>1</v>
      </c>
      <c r="C705" s="5">
        <v>1</v>
      </c>
      <c r="D705" s="5">
        <v>1</v>
      </c>
      <c r="E705" s="5">
        <v>1</v>
      </c>
      <c r="F705" s="5">
        <v>1</v>
      </c>
      <c r="G705" s="5">
        <v>1</v>
      </c>
      <c r="H705" s="5">
        <v>1</v>
      </c>
      <c r="I705" s="5">
        <v>1</v>
      </c>
      <c r="J705" s="5">
        <v>1</v>
      </c>
      <c r="N705" s="6" t="s">
        <v>1463</v>
      </c>
      <c r="O705" s="100" t="s">
        <v>1464</v>
      </c>
    </row>
    <row r="706" spans="1:15" x14ac:dyDescent="0.2">
      <c r="A706" s="4">
        <v>1</v>
      </c>
      <c r="B706" s="5">
        <v>1</v>
      </c>
      <c r="C706" s="5">
        <v>1</v>
      </c>
      <c r="D706" s="5">
        <v>1</v>
      </c>
      <c r="E706" s="5">
        <v>1</v>
      </c>
      <c r="F706" s="5">
        <v>1</v>
      </c>
      <c r="G706" s="5">
        <v>1</v>
      </c>
      <c r="H706" s="5">
        <v>1</v>
      </c>
      <c r="I706" s="5">
        <v>1</v>
      </c>
      <c r="J706" s="5">
        <v>1</v>
      </c>
      <c r="N706" s="6" t="s">
        <v>1465</v>
      </c>
      <c r="O706" s="100" t="s">
        <v>1277</v>
      </c>
    </row>
    <row r="707" spans="1:15" x14ac:dyDescent="0.2">
      <c r="A707" s="4">
        <v>1</v>
      </c>
      <c r="B707" s="5">
        <v>1</v>
      </c>
      <c r="C707" s="5">
        <v>1</v>
      </c>
      <c r="D707" s="5">
        <v>1</v>
      </c>
      <c r="E707" s="5">
        <v>1</v>
      </c>
      <c r="F707" s="5">
        <v>1</v>
      </c>
      <c r="G707" s="5">
        <v>1</v>
      </c>
      <c r="H707" s="5">
        <v>1</v>
      </c>
      <c r="I707" s="5">
        <v>1</v>
      </c>
      <c r="J707" s="5">
        <v>1</v>
      </c>
      <c r="N707" s="6" t="s">
        <v>1466</v>
      </c>
      <c r="O707" s="100" t="s">
        <v>1467</v>
      </c>
    </row>
    <row r="708" spans="1:15" x14ac:dyDescent="0.2">
      <c r="A708" s="4">
        <v>1</v>
      </c>
      <c r="B708" s="5">
        <v>1</v>
      </c>
      <c r="C708" s="5">
        <v>1</v>
      </c>
      <c r="D708" s="5">
        <v>1</v>
      </c>
      <c r="E708" s="5">
        <v>1</v>
      </c>
      <c r="F708" s="5">
        <v>1</v>
      </c>
      <c r="G708" s="5">
        <v>1</v>
      </c>
      <c r="H708" s="5">
        <v>1</v>
      </c>
      <c r="I708" s="5">
        <v>1</v>
      </c>
      <c r="J708" s="5">
        <v>1</v>
      </c>
      <c r="N708" s="6" t="s">
        <v>1468</v>
      </c>
      <c r="O708" s="100" t="s">
        <v>1469</v>
      </c>
    </row>
    <row r="709" spans="1:15" x14ac:dyDescent="0.2">
      <c r="A709" s="4">
        <v>1</v>
      </c>
      <c r="B709" s="5">
        <v>1</v>
      </c>
      <c r="C709" s="5">
        <v>1</v>
      </c>
      <c r="D709" s="5">
        <v>1</v>
      </c>
      <c r="E709" s="5">
        <v>1</v>
      </c>
      <c r="F709" s="5">
        <v>1</v>
      </c>
      <c r="G709" s="5">
        <v>1</v>
      </c>
      <c r="H709" s="5">
        <v>1</v>
      </c>
      <c r="I709" s="5">
        <v>1</v>
      </c>
      <c r="J709" s="5">
        <v>1</v>
      </c>
      <c r="N709" s="6" t="s">
        <v>1470</v>
      </c>
      <c r="O709" s="100" t="s">
        <v>1471</v>
      </c>
    </row>
    <row r="710" spans="1:15" x14ac:dyDescent="0.2">
      <c r="A710" s="4">
        <v>1</v>
      </c>
      <c r="B710" s="5">
        <v>1</v>
      </c>
      <c r="C710" s="5">
        <v>1</v>
      </c>
      <c r="D710" s="5">
        <v>1</v>
      </c>
      <c r="E710" s="5">
        <v>1</v>
      </c>
      <c r="F710" s="5">
        <v>1</v>
      </c>
      <c r="G710" s="5">
        <v>1</v>
      </c>
      <c r="H710" s="5">
        <v>1</v>
      </c>
      <c r="I710" s="5">
        <v>1</v>
      </c>
      <c r="J710" s="5">
        <v>1</v>
      </c>
      <c r="N710" s="6" t="s">
        <v>1472</v>
      </c>
      <c r="O710" s="100" t="s">
        <v>1473</v>
      </c>
    </row>
    <row r="711" spans="1:15" x14ac:dyDescent="0.2">
      <c r="A711" s="4">
        <v>1</v>
      </c>
      <c r="B711" s="5">
        <v>1</v>
      </c>
      <c r="C711" s="5">
        <v>1</v>
      </c>
      <c r="D711" s="5">
        <v>1</v>
      </c>
      <c r="E711" s="5">
        <v>1</v>
      </c>
      <c r="F711" s="5">
        <v>1</v>
      </c>
      <c r="G711" s="5">
        <v>1</v>
      </c>
      <c r="H711" s="5">
        <v>1</v>
      </c>
      <c r="I711" s="5">
        <v>1</v>
      </c>
      <c r="J711" s="5">
        <v>1</v>
      </c>
      <c r="N711" s="6" t="s">
        <v>1474</v>
      </c>
      <c r="O711" s="100" t="s">
        <v>1475</v>
      </c>
    </row>
    <row r="712" spans="1:15" x14ac:dyDescent="0.2">
      <c r="A712" s="4">
        <v>1</v>
      </c>
      <c r="B712" s="5">
        <v>1</v>
      </c>
      <c r="C712" s="5">
        <v>1</v>
      </c>
      <c r="D712" s="5">
        <v>1</v>
      </c>
      <c r="E712" s="5">
        <v>1</v>
      </c>
      <c r="F712" s="5">
        <v>1</v>
      </c>
      <c r="G712" s="5">
        <v>1</v>
      </c>
      <c r="H712" s="5">
        <v>1</v>
      </c>
      <c r="I712" s="5">
        <v>1</v>
      </c>
      <c r="J712" s="5">
        <v>1</v>
      </c>
      <c r="N712" s="6" t="s">
        <v>1476</v>
      </c>
      <c r="O712" s="100" t="s">
        <v>1439</v>
      </c>
    </row>
    <row r="713" spans="1:15" x14ac:dyDescent="0.2">
      <c r="A713" s="4">
        <v>1</v>
      </c>
      <c r="B713" s="5">
        <v>1</v>
      </c>
      <c r="C713" s="5">
        <v>1</v>
      </c>
      <c r="D713" s="5">
        <v>1</v>
      </c>
      <c r="E713" s="5">
        <v>1</v>
      </c>
      <c r="F713" s="5">
        <v>1</v>
      </c>
      <c r="G713" s="5">
        <v>1</v>
      </c>
      <c r="H713" s="5">
        <v>1</v>
      </c>
      <c r="I713" s="5">
        <v>1</v>
      </c>
      <c r="J713" s="5">
        <v>1</v>
      </c>
      <c r="N713" s="6" t="s">
        <v>1477</v>
      </c>
      <c r="O713" s="100" t="s">
        <v>1441</v>
      </c>
    </row>
    <row r="714" spans="1:15" x14ac:dyDescent="0.2">
      <c r="A714" s="4">
        <v>1</v>
      </c>
      <c r="B714" s="5">
        <v>1</v>
      </c>
      <c r="C714" s="5">
        <v>1</v>
      </c>
      <c r="D714" s="5">
        <v>1</v>
      </c>
      <c r="E714" s="5">
        <v>1</v>
      </c>
      <c r="F714" s="5">
        <v>1</v>
      </c>
      <c r="G714" s="5">
        <v>1</v>
      </c>
      <c r="H714" s="5">
        <v>1</v>
      </c>
      <c r="I714" s="5">
        <v>1</v>
      </c>
      <c r="J714" s="5">
        <v>1</v>
      </c>
      <c r="N714" s="6" t="s">
        <v>1478</v>
      </c>
      <c r="O714" s="100" t="s">
        <v>1443</v>
      </c>
    </row>
    <row r="715" spans="1:15" x14ac:dyDescent="0.2">
      <c r="A715" s="4">
        <v>1</v>
      </c>
      <c r="B715" s="5">
        <v>1</v>
      </c>
      <c r="C715" s="5">
        <v>1</v>
      </c>
      <c r="D715" s="5">
        <v>1</v>
      </c>
      <c r="E715" s="5">
        <v>1</v>
      </c>
      <c r="F715" s="5">
        <v>1</v>
      </c>
      <c r="G715" s="5">
        <v>1</v>
      </c>
      <c r="H715" s="5">
        <v>1</v>
      </c>
      <c r="I715" s="5">
        <v>1</v>
      </c>
      <c r="J715" s="5">
        <v>1</v>
      </c>
      <c r="N715" s="6" t="s">
        <v>1479</v>
      </c>
      <c r="O715" s="100" t="s">
        <v>1445</v>
      </c>
    </row>
    <row r="716" spans="1:15" x14ac:dyDescent="0.2">
      <c r="A716" s="4">
        <v>1</v>
      </c>
      <c r="B716" s="5">
        <v>1</v>
      </c>
      <c r="C716" s="5">
        <v>1</v>
      </c>
      <c r="D716" s="5">
        <v>1</v>
      </c>
      <c r="E716" s="5">
        <v>1</v>
      </c>
      <c r="F716" s="5">
        <v>1</v>
      </c>
      <c r="G716" s="5">
        <v>1</v>
      </c>
      <c r="H716" s="5">
        <v>1</v>
      </c>
      <c r="I716" s="5">
        <v>1</v>
      </c>
      <c r="J716" s="5">
        <v>1</v>
      </c>
      <c r="N716" s="6" t="s">
        <v>1480</v>
      </c>
      <c r="O716" s="100" t="s">
        <v>1447</v>
      </c>
    </row>
    <row r="717" spans="1:15" x14ac:dyDescent="0.2">
      <c r="A717" s="4">
        <v>1</v>
      </c>
      <c r="B717" s="5">
        <v>1</v>
      </c>
      <c r="C717" s="5">
        <v>1</v>
      </c>
      <c r="D717" s="5">
        <v>1</v>
      </c>
      <c r="E717" s="5">
        <v>1</v>
      </c>
      <c r="F717" s="5">
        <v>1</v>
      </c>
      <c r="G717" s="5">
        <v>1</v>
      </c>
      <c r="H717" s="5">
        <v>1</v>
      </c>
      <c r="I717" s="5">
        <v>1</v>
      </c>
      <c r="J717" s="5">
        <v>1</v>
      </c>
      <c r="N717" s="6" t="s">
        <v>1481</v>
      </c>
      <c r="O717" s="100" t="s">
        <v>1449</v>
      </c>
    </row>
    <row r="718" spans="1:15" x14ac:dyDescent="0.2">
      <c r="A718" s="4">
        <v>1</v>
      </c>
      <c r="B718" s="5">
        <v>1</v>
      </c>
      <c r="C718" s="5">
        <v>1</v>
      </c>
      <c r="D718" s="5">
        <v>1</v>
      </c>
      <c r="E718" s="5">
        <v>1</v>
      </c>
      <c r="F718" s="5">
        <v>1</v>
      </c>
      <c r="G718" s="5">
        <v>1</v>
      </c>
      <c r="H718" s="5">
        <v>1</v>
      </c>
      <c r="I718" s="5">
        <v>1</v>
      </c>
      <c r="J718" s="5">
        <v>1</v>
      </c>
      <c r="N718" s="6" t="s">
        <v>1482</v>
      </c>
      <c r="O718" s="100" t="s">
        <v>1451</v>
      </c>
    </row>
    <row r="719" spans="1:15" x14ac:dyDescent="0.2">
      <c r="A719" s="4">
        <v>1</v>
      </c>
      <c r="B719" s="5">
        <v>1</v>
      </c>
      <c r="C719" s="5">
        <v>1</v>
      </c>
      <c r="D719" s="5">
        <v>1</v>
      </c>
      <c r="E719" s="5">
        <v>1</v>
      </c>
      <c r="F719" s="5">
        <v>1</v>
      </c>
      <c r="G719" s="5">
        <v>1</v>
      </c>
      <c r="H719" s="5">
        <v>1</v>
      </c>
      <c r="I719" s="5">
        <v>1</v>
      </c>
      <c r="J719" s="5">
        <v>1</v>
      </c>
      <c r="N719" s="6" t="s">
        <v>1483</v>
      </c>
      <c r="O719" s="100" t="s">
        <v>1453</v>
      </c>
    </row>
    <row r="720" spans="1:15" x14ac:dyDescent="0.2">
      <c r="A720" s="4">
        <v>1</v>
      </c>
      <c r="B720" s="5">
        <v>1</v>
      </c>
      <c r="C720" s="5">
        <v>1</v>
      </c>
      <c r="D720" s="5">
        <v>1</v>
      </c>
      <c r="E720" s="5">
        <v>1</v>
      </c>
      <c r="F720" s="5">
        <v>1</v>
      </c>
      <c r="G720" s="5">
        <v>1</v>
      </c>
      <c r="H720" s="5">
        <v>1</v>
      </c>
      <c r="I720" s="5">
        <v>1</v>
      </c>
      <c r="J720" s="5">
        <v>1</v>
      </c>
      <c r="N720" s="6" t="s">
        <v>1484</v>
      </c>
      <c r="O720" s="100" t="s">
        <v>1455</v>
      </c>
    </row>
    <row r="721" spans="1:15" x14ac:dyDescent="0.2">
      <c r="A721" s="4">
        <v>1</v>
      </c>
      <c r="B721" s="5">
        <v>1</v>
      </c>
      <c r="C721" s="5">
        <v>1</v>
      </c>
      <c r="D721" s="5">
        <v>1</v>
      </c>
      <c r="E721" s="5">
        <v>1</v>
      </c>
      <c r="F721" s="5">
        <v>1</v>
      </c>
      <c r="G721" s="5">
        <v>1</v>
      </c>
      <c r="H721" s="5">
        <v>1</v>
      </c>
      <c r="I721" s="5">
        <v>1</v>
      </c>
      <c r="J721" s="5">
        <v>1</v>
      </c>
      <c r="N721" s="6" t="s">
        <v>1485</v>
      </c>
      <c r="O721" s="100" t="s">
        <v>1457</v>
      </c>
    </row>
    <row r="722" spans="1:15" x14ac:dyDescent="0.2">
      <c r="A722" s="4">
        <v>1</v>
      </c>
      <c r="B722" s="5">
        <v>1</v>
      </c>
      <c r="C722" s="5">
        <v>1</v>
      </c>
      <c r="D722" s="5">
        <v>1</v>
      </c>
      <c r="E722" s="5">
        <v>1</v>
      </c>
      <c r="F722" s="5">
        <v>1</v>
      </c>
      <c r="G722" s="5">
        <v>1</v>
      </c>
      <c r="H722" s="5">
        <v>1</v>
      </c>
      <c r="I722" s="5">
        <v>1</v>
      </c>
      <c r="J722" s="5">
        <v>1</v>
      </c>
      <c r="N722" s="6" t="s">
        <v>1486</v>
      </c>
      <c r="O722" s="100" t="s">
        <v>1271</v>
      </c>
    </row>
    <row r="723" spans="1:15" x14ac:dyDescent="0.2">
      <c r="A723" s="4">
        <v>1</v>
      </c>
      <c r="B723" s="5">
        <v>1</v>
      </c>
      <c r="C723" s="5">
        <v>1</v>
      </c>
      <c r="D723" s="5">
        <v>1</v>
      </c>
      <c r="E723" s="5">
        <v>1</v>
      </c>
      <c r="F723" s="5">
        <v>1</v>
      </c>
      <c r="G723" s="5">
        <v>1</v>
      </c>
      <c r="H723" s="5">
        <v>1</v>
      </c>
      <c r="I723" s="5">
        <v>1</v>
      </c>
      <c r="J723" s="5">
        <v>1</v>
      </c>
      <c r="N723" s="6" t="s">
        <v>1487</v>
      </c>
      <c r="O723" s="100" t="s">
        <v>1488</v>
      </c>
    </row>
    <row r="724" spans="1:15" x14ac:dyDescent="0.2">
      <c r="A724" s="4">
        <v>1</v>
      </c>
      <c r="B724" s="5">
        <v>1</v>
      </c>
      <c r="C724" s="5">
        <v>1</v>
      </c>
      <c r="D724" s="5">
        <v>1</v>
      </c>
      <c r="E724" s="5">
        <v>1</v>
      </c>
      <c r="F724" s="5">
        <v>1</v>
      </c>
      <c r="G724" s="5">
        <v>1</v>
      </c>
      <c r="H724" s="5">
        <v>1</v>
      </c>
      <c r="I724" s="5">
        <v>1</v>
      </c>
      <c r="J724" s="5">
        <v>1</v>
      </c>
      <c r="N724" s="6" t="s">
        <v>1489</v>
      </c>
      <c r="O724" s="100" t="s">
        <v>1273</v>
      </c>
    </row>
    <row r="725" spans="1:15" x14ac:dyDescent="0.2">
      <c r="A725" s="4">
        <v>1</v>
      </c>
      <c r="B725" s="5">
        <v>1</v>
      </c>
      <c r="C725" s="5">
        <v>1</v>
      </c>
      <c r="D725" s="5">
        <v>1</v>
      </c>
      <c r="E725" s="5">
        <v>1</v>
      </c>
      <c r="F725" s="5">
        <v>1</v>
      </c>
      <c r="G725" s="5">
        <v>1</v>
      </c>
      <c r="H725" s="5">
        <v>1</v>
      </c>
      <c r="I725" s="5">
        <v>1</v>
      </c>
      <c r="J725" s="5">
        <v>1</v>
      </c>
      <c r="N725" s="6" t="s">
        <v>1490</v>
      </c>
      <c r="O725" s="100" t="s">
        <v>1275</v>
      </c>
    </row>
    <row r="726" spans="1:15" x14ac:dyDescent="0.2">
      <c r="A726" s="4">
        <v>1</v>
      </c>
      <c r="B726" s="5">
        <v>1</v>
      </c>
      <c r="C726" s="5">
        <v>1</v>
      </c>
      <c r="D726" s="5">
        <v>1</v>
      </c>
      <c r="E726" s="5">
        <v>1</v>
      </c>
      <c r="F726" s="5">
        <v>1</v>
      </c>
      <c r="G726" s="5">
        <v>1</v>
      </c>
      <c r="H726" s="5">
        <v>1</v>
      </c>
      <c r="I726" s="5">
        <v>1</v>
      </c>
      <c r="J726" s="5">
        <v>1</v>
      </c>
      <c r="N726" s="6" t="s">
        <v>1491</v>
      </c>
      <c r="O726" s="100" t="s">
        <v>1309</v>
      </c>
    </row>
    <row r="727" spans="1:15" x14ac:dyDescent="0.2">
      <c r="A727" s="4">
        <v>1</v>
      </c>
      <c r="B727" s="5">
        <v>1</v>
      </c>
      <c r="C727" s="5">
        <v>1</v>
      </c>
      <c r="D727" s="5">
        <v>1</v>
      </c>
      <c r="E727" s="5">
        <v>1</v>
      </c>
      <c r="F727" s="5">
        <v>1</v>
      </c>
      <c r="G727" s="5">
        <v>1</v>
      </c>
      <c r="H727" s="5">
        <v>1</v>
      </c>
      <c r="I727" s="5">
        <v>1</v>
      </c>
      <c r="J727" s="5">
        <v>1</v>
      </c>
      <c r="N727" s="6" t="s">
        <v>1492</v>
      </c>
      <c r="O727" s="100" t="s">
        <v>1467</v>
      </c>
    </row>
    <row r="728" spans="1:15" x14ac:dyDescent="0.2">
      <c r="A728" s="4">
        <v>1</v>
      </c>
      <c r="B728" s="5">
        <v>1</v>
      </c>
      <c r="C728" s="5">
        <v>1</v>
      </c>
      <c r="D728" s="5">
        <v>1</v>
      </c>
      <c r="E728" s="5">
        <v>1</v>
      </c>
      <c r="F728" s="5">
        <v>1</v>
      </c>
      <c r="G728" s="5">
        <v>1</v>
      </c>
      <c r="H728" s="5">
        <v>1</v>
      </c>
      <c r="I728" s="5">
        <v>1</v>
      </c>
      <c r="J728" s="5">
        <v>1</v>
      </c>
      <c r="N728" s="6" t="s">
        <v>1493</v>
      </c>
      <c r="O728" s="100" t="s">
        <v>1469</v>
      </c>
    </row>
    <row r="729" spans="1:15" x14ac:dyDescent="0.2">
      <c r="A729" s="4">
        <v>1</v>
      </c>
      <c r="B729" s="5">
        <v>1</v>
      </c>
      <c r="C729" s="5">
        <v>1</v>
      </c>
      <c r="D729" s="5">
        <v>1</v>
      </c>
      <c r="E729" s="5">
        <v>1</v>
      </c>
      <c r="F729" s="5">
        <v>1</v>
      </c>
      <c r="G729" s="5">
        <v>1</v>
      </c>
      <c r="H729" s="5">
        <v>1</v>
      </c>
      <c r="I729" s="5">
        <v>1</v>
      </c>
      <c r="J729" s="5">
        <v>1</v>
      </c>
      <c r="N729" s="6" t="s">
        <v>1494</v>
      </c>
      <c r="O729" s="100" t="s">
        <v>1471</v>
      </c>
    </row>
    <row r="730" spans="1:15" x14ac:dyDescent="0.2">
      <c r="A730" s="4">
        <v>1</v>
      </c>
      <c r="B730" s="5">
        <v>1</v>
      </c>
      <c r="C730" s="5">
        <v>1</v>
      </c>
      <c r="D730" s="5">
        <v>1</v>
      </c>
      <c r="E730" s="5">
        <v>1</v>
      </c>
      <c r="F730" s="5">
        <v>1</v>
      </c>
      <c r="G730" s="5">
        <v>1</v>
      </c>
      <c r="H730" s="5">
        <v>1</v>
      </c>
      <c r="I730" s="5">
        <v>1</v>
      </c>
      <c r="J730" s="5">
        <v>1</v>
      </c>
      <c r="N730" s="6" t="s">
        <v>1495</v>
      </c>
      <c r="O730" s="100" t="s">
        <v>1473</v>
      </c>
    </row>
    <row r="731" spans="1:15" x14ac:dyDescent="0.2">
      <c r="A731" s="4">
        <v>1</v>
      </c>
      <c r="B731" s="5">
        <v>1</v>
      </c>
      <c r="C731" s="5">
        <v>1</v>
      </c>
      <c r="D731" s="5">
        <v>1</v>
      </c>
      <c r="E731" s="5">
        <v>1</v>
      </c>
      <c r="F731" s="5">
        <v>1</v>
      </c>
      <c r="G731" s="5">
        <v>1</v>
      </c>
      <c r="H731" s="5">
        <v>1</v>
      </c>
      <c r="I731" s="5">
        <v>1</v>
      </c>
      <c r="J731" s="5">
        <v>1</v>
      </c>
      <c r="N731" s="6" t="s">
        <v>1496</v>
      </c>
      <c r="O731" s="100" t="s">
        <v>1475</v>
      </c>
    </row>
    <row r="732" spans="1:15" x14ac:dyDescent="0.2">
      <c r="A732" s="4">
        <v>1</v>
      </c>
      <c r="B732" s="5">
        <v>1</v>
      </c>
      <c r="C732" s="5">
        <v>1</v>
      </c>
      <c r="D732" s="5">
        <v>1</v>
      </c>
      <c r="E732" s="5">
        <v>1</v>
      </c>
      <c r="F732" s="5">
        <v>1</v>
      </c>
      <c r="G732" s="5">
        <v>1</v>
      </c>
      <c r="H732" s="5">
        <v>1</v>
      </c>
      <c r="I732" s="5">
        <v>1</v>
      </c>
      <c r="J732" s="5">
        <v>1</v>
      </c>
      <c r="N732" s="6" t="s">
        <v>1497</v>
      </c>
      <c r="O732" s="100" t="s">
        <v>1498</v>
      </c>
    </row>
    <row r="733" spans="1:15" x14ac:dyDescent="0.2">
      <c r="A733" s="4">
        <v>1</v>
      </c>
      <c r="B733" s="5">
        <v>1</v>
      </c>
      <c r="C733" s="5">
        <v>1</v>
      </c>
      <c r="D733" s="5">
        <v>1</v>
      </c>
      <c r="E733" s="5">
        <v>1</v>
      </c>
      <c r="F733" s="5">
        <v>1</v>
      </c>
      <c r="G733" s="5">
        <v>1</v>
      </c>
      <c r="H733" s="5">
        <v>1</v>
      </c>
      <c r="I733" s="5">
        <v>1</v>
      </c>
      <c r="J733" s="5">
        <v>1</v>
      </c>
      <c r="N733" s="6" t="s">
        <v>1499</v>
      </c>
      <c r="O733" s="100" t="s">
        <v>1500</v>
      </c>
    </row>
    <row r="734" spans="1:15" x14ac:dyDescent="0.2">
      <c r="A734" s="4">
        <v>1</v>
      </c>
      <c r="B734" s="5">
        <v>1</v>
      </c>
      <c r="C734" s="5">
        <v>1</v>
      </c>
      <c r="D734" s="5">
        <v>1</v>
      </c>
      <c r="E734" s="5">
        <v>1</v>
      </c>
      <c r="F734" s="5">
        <v>1</v>
      </c>
      <c r="G734" s="5">
        <v>1</v>
      </c>
      <c r="H734" s="5">
        <v>1</v>
      </c>
      <c r="I734" s="5">
        <v>1</v>
      </c>
      <c r="J734" s="5">
        <v>1</v>
      </c>
      <c r="N734" s="6" t="s">
        <v>1501</v>
      </c>
      <c r="O734" s="100" t="s">
        <v>1502</v>
      </c>
    </row>
    <row r="735" spans="1:15" x14ac:dyDescent="0.2">
      <c r="A735" s="4">
        <v>1</v>
      </c>
      <c r="B735" s="5">
        <v>1</v>
      </c>
      <c r="C735" s="5">
        <v>1</v>
      </c>
      <c r="D735" s="5">
        <v>1</v>
      </c>
      <c r="E735" s="5">
        <v>1</v>
      </c>
      <c r="F735" s="5">
        <v>1</v>
      </c>
      <c r="G735" s="5">
        <v>1</v>
      </c>
      <c r="H735" s="5">
        <v>1</v>
      </c>
      <c r="I735" s="5">
        <v>1</v>
      </c>
      <c r="J735" s="5">
        <v>1</v>
      </c>
      <c r="N735" s="6" t="s">
        <v>1503</v>
      </c>
      <c r="O735" s="100" t="s">
        <v>1504</v>
      </c>
    </row>
    <row r="736" spans="1:15" x14ac:dyDescent="0.2">
      <c r="A736" s="4">
        <v>1</v>
      </c>
      <c r="B736" s="5">
        <v>1</v>
      </c>
      <c r="C736" s="5">
        <v>1</v>
      </c>
      <c r="D736" s="5">
        <v>1</v>
      </c>
      <c r="E736" s="5">
        <v>1</v>
      </c>
      <c r="F736" s="5">
        <v>1</v>
      </c>
      <c r="G736" s="5">
        <v>1</v>
      </c>
      <c r="H736" s="5">
        <v>1</v>
      </c>
      <c r="I736" s="5">
        <v>1</v>
      </c>
      <c r="J736" s="5">
        <v>1</v>
      </c>
      <c r="N736" s="6" t="s">
        <v>1505</v>
      </c>
      <c r="O736" s="100" t="s">
        <v>1506</v>
      </c>
    </row>
    <row r="737" spans="1:15" x14ac:dyDescent="0.2">
      <c r="A737" s="4">
        <v>1</v>
      </c>
      <c r="B737" s="5">
        <v>1</v>
      </c>
      <c r="C737" s="5">
        <v>1</v>
      </c>
      <c r="D737" s="5">
        <v>1</v>
      </c>
      <c r="E737" s="5">
        <v>1</v>
      </c>
      <c r="F737" s="5">
        <v>1</v>
      </c>
      <c r="G737" s="5">
        <v>1</v>
      </c>
      <c r="H737" s="5">
        <v>1</v>
      </c>
      <c r="I737" s="5">
        <v>1</v>
      </c>
      <c r="J737" s="5">
        <v>1</v>
      </c>
      <c r="N737" s="6" t="s">
        <v>1507</v>
      </c>
      <c r="O737" s="100" t="s">
        <v>1459</v>
      </c>
    </row>
    <row r="738" spans="1:15" x14ac:dyDescent="0.2">
      <c r="A738" s="4">
        <v>1</v>
      </c>
      <c r="B738" s="5">
        <v>1</v>
      </c>
      <c r="C738" s="5">
        <v>1</v>
      </c>
      <c r="D738" s="5">
        <v>1</v>
      </c>
      <c r="E738" s="5">
        <v>1</v>
      </c>
      <c r="F738" s="5">
        <v>1</v>
      </c>
      <c r="G738" s="5">
        <v>1</v>
      </c>
      <c r="H738" s="5">
        <v>1</v>
      </c>
      <c r="I738" s="5">
        <v>1</v>
      </c>
      <c r="J738" s="5">
        <v>1</v>
      </c>
      <c r="N738" s="6" t="s">
        <v>1508</v>
      </c>
      <c r="O738" s="100" t="s">
        <v>1400</v>
      </c>
    </row>
    <row r="739" spans="1:15" x14ac:dyDescent="0.2">
      <c r="A739" s="4">
        <v>1</v>
      </c>
      <c r="B739" s="5">
        <v>1</v>
      </c>
      <c r="C739" s="5">
        <v>1</v>
      </c>
      <c r="D739" s="5">
        <v>1</v>
      </c>
      <c r="E739" s="5">
        <v>1</v>
      </c>
      <c r="F739" s="5">
        <v>1</v>
      </c>
      <c r="G739" s="5">
        <v>1</v>
      </c>
      <c r="H739" s="5">
        <v>1</v>
      </c>
      <c r="I739" s="5">
        <v>1</v>
      </c>
      <c r="J739" s="5">
        <v>1</v>
      </c>
      <c r="N739" s="6" t="s">
        <v>1509</v>
      </c>
      <c r="O739" s="100" t="s">
        <v>1510</v>
      </c>
    </row>
    <row r="740" spans="1:15" x14ac:dyDescent="0.2">
      <c r="A740" s="4">
        <v>1</v>
      </c>
      <c r="B740" s="5">
        <v>1</v>
      </c>
      <c r="C740" s="5">
        <v>1</v>
      </c>
      <c r="D740" s="5">
        <v>1</v>
      </c>
      <c r="E740" s="5">
        <v>1</v>
      </c>
      <c r="F740" s="5">
        <v>1</v>
      </c>
      <c r="G740" s="5">
        <v>1</v>
      </c>
      <c r="H740" s="5">
        <v>1</v>
      </c>
      <c r="I740" s="5">
        <v>1</v>
      </c>
      <c r="J740" s="5">
        <v>1</v>
      </c>
      <c r="N740" s="6" t="s">
        <v>1511</v>
      </c>
      <c r="O740" s="100" t="s">
        <v>1512</v>
      </c>
    </row>
    <row r="741" spans="1:15" x14ac:dyDescent="0.2">
      <c r="A741" s="4">
        <v>1</v>
      </c>
      <c r="B741" s="5">
        <v>1</v>
      </c>
      <c r="C741" s="5">
        <v>1</v>
      </c>
      <c r="D741" s="5">
        <v>1</v>
      </c>
      <c r="E741" s="5">
        <v>1</v>
      </c>
      <c r="F741" s="5">
        <v>1</v>
      </c>
      <c r="G741" s="5">
        <v>1</v>
      </c>
      <c r="H741" s="5">
        <v>1</v>
      </c>
      <c r="I741" s="5">
        <v>1</v>
      </c>
      <c r="J741" s="5">
        <v>1</v>
      </c>
      <c r="N741" s="6" t="s">
        <v>1513</v>
      </c>
      <c r="O741" s="100" t="s">
        <v>1514</v>
      </c>
    </row>
    <row r="742" spans="1:15" x14ac:dyDescent="0.2">
      <c r="A742" s="4">
        <v>1</v>
      </c>
      <c r="B742" s="5">
        <v>1</v>
      </c>
      <c r="C742" s="5">
        <v>1</v>
      </c>
      <c r="D742" s="5">
        <v>1</v>
      </c>
      <c r="E742" s="5">
        <v>1</v>
      </c>
      <c r="F742" s="5">
        <v>1</v>
      </c>
      <c r="G742" s="5">
        <v>1</v>
      </c>
      <c r="H742" s="5">
        <v>1</v>
      </c>
      <c r="I742" s="5">
        <v>1</v>
      </c>
      <c r="J742" s="5">
        <v>1</v>
      </c>
      <c r="N742" s="6" t="s">
        <v>1515</v>
      </c>
      <c r="O742" s="100" t="s">
        <v>1516</v>
      </c>
    </row>
    <row r="743" spans="1:15" x14ac:dyDescent="0.2">
      <c r="A743" s="4">
        <v>1</v>
      </c>
      <c r="B743" s="5">
        <v>1</v>
      </c>
      <c r="C743" s="5">
        <v>1</v>
      </c>
      <c r="D743" s="5">
        <v>1</v>
      </c>
      <c r="E743" s="5">
        <v>1</v>
      </c>
      <c r="F743" s="5">
        <v>1</v>
      </c>
      <c r="G743" s="5">
        <v>1</v>
      </c>
      <c r="H743" s="5">
        <v>1</v>
      </c>
      <c r="I743" s="5">
        <v>1</v>
      </c>
      <c r="J743" s="5">
        <v>1</v>
      </c>
      <c r="N743" s="6" t="s">
        <v>1517</v>
      </c>
      <c r="O743" s="100" t="s">
        <v>1518</v>
      </c>
    </row>
    <row r="744" spans="1:15" x14ac:dyDescent="0.2">
      <c r="A744" s="4">
        <v>1</v>
      </c>
      <c r="B744" s="5">
        <v>1</v>
      </c>
      <c r="C744" s="5">
        <v>1</v>
      </c>
      <c r="D744" s="5">
        <v>1</v>
      </c>
      <c r="E744" s="5">
        <v>1</v>
      </c>
      <c r="F744" s="5">
        <v>1</v>
      </c>
      <c r="G744" s="5">
        <v>1</v>
      </c>
      <c r="H744" s="5">
        <v>1</v>
      </c>
      <c r="I744" s="5">
        <v>1</v>
      </c>
      <c r="J744" s="5">
        <v>1</v>
      </c>
      <c r="N744" s="6" t="s">
        <v>1519</v>
      </c>
      <c r="O744" s="100" t="s">
        <v>1520</v>
      </c>
    </row>
    <row r="745" spans="1:15" x14ac:dyDescent="0.2">
      <c r="A745" s="4">
        <v>1</v>
      </c>
      <c r="B745" s="5">
        <v>1</v>
      </c>
      <c r="C745" s="5">
        <v>1</v>
      </c>
      <c r="D745" s="5">
        <v>1</v>
      </c>
      <c r="E745" s="5">
        <v>1</v>
      </c>
      <c r="F745" s="5">
        <v>1</v>
      </c>
      <c r="G745" s="5">
        <v>1</v>
      </c>
      <c r="H745" s="5">
        <v>1</v>
      </c>
      <c r="I745" s="5">
        <v>1</v>
      </c>
      <c r="J745" s="5">
        <v>1</v>
      </c>
      <c r="N745" s="6" t="s">
        <v>1521</v>
      </c>
      <c r="O745" s="100" t="s">
        <v>1522</v>
      </c>
    </row>
    <row r="746" spans="1:15" x14ac:dyDescent="0.2">
      <c r="A746" s="4">
        <v>1</v>
      </c>
      <c r="B746" s="5">
        <v>1</v>
      </c>
      <c r="C746" s="5">
        <v>1</v>
      </c>
      <c r="D746" s="5">
        <v>1</v>
      </c>
      <c r="E746" s="5">
        <v>1</v>
      </c>
      <c r="F746" s="5">
        <v>1</v>
      </c>
      <c r="G746" s="5">
        <v>1</v>
      </c>
      <c r="H746" s="5">
        <v>1</v>
      </c>
      <c r="I746" s="5">
        <v>1</v>
      </c>
      <c r="J746" s="5">
        <v>1</v>
      </c>
      <c r="N746" s="6" t="s">
        <v>1523</v>
      </c>
      <c r="O746" s="100" t="s">
        <v>1524</v>
      </c>
    </row>
    <row r="747" spans="1:15" x14ac:dyDescent="0.2">
      <c r="A747" s="4">
        <v>1</v>
      </c>
      <c r="B747" s="5">
        <v>1</v>
      </c>
      <c r="C747" s="5">
        <v>1</v>
      </c>
      <c r="D747" s="5">
        <v>1</v>
      </c>
      <c r="E747" s="5">
        <v>1</v>
      </c>
      <c r="F747" s="5">
        <v>1</v>
      </c>
      <c r="G747" s="5">
        <v>1</v>
      </c>
      <c r="H747" s="5">
        <v>1</v>
      </c>
      <c r="I747" s="5">
        <v>1</v>
      </c>
      <c r="J747" s="5">
        <v>1</v>
      </c>
      <c r="N747" s="6" t="s">
        <v>1525</v>
      </c>
      <c r="O747" s="100" t="s">
        <v>1526</v>
      </c>
    </row>
    <row r="748" spans="1:15" x14ac:dyDescent="0.2">
      <c r="A748" s="4">
        <v>1</v>
      </c>
      <c r="B748" s="5">
        <v>1</v>
      </c>
      <c r="C748" s="5">
        <v>1</v>
      </c>
      <c r="D748" s="5">
        <v>1</v>
      </c>
      <c r="E748" s="5">
        <v>1</v>
      </c>
      <c r="F748" s="5">
        <v>1</v>
      </c>
      <c r="G748" s="5">
        <v>1</v>
      </c>
      <c r="H748" s="5">
        <v>1</v>
      </c>
      <c r="I748" s="5">
        <v>1</v>
      </c>
      <c r="J748" s="5">
        <v>1</v>
      </c>
      <c r="N748" s="6" t="s">
        <v>1527</v>
      </c>
      <c r="O748" s="100" t="s">
        <v>1528</v>
      </c>
    </row>
    <row r="749" spans="1:15" x14ac:dyDescent="0.2">
      <c r="A749" s="4">
        <v>1</v>
      </c>
      <c r="B749" s="5">
        <v>1</v>
      </c>
      <c r="C749" s="5">
        <v>1</v>
      </c>
      <c r="D749" s="5">
        <v>1</v>
      </c>
      <c r="E749" s="5">
        <v>1</v>
      </c>
      <c r="F749" s="5">
        <v>1</v>
      </c>
      <c r="G749" s="5">
        <v>1</v>
      </c>
      <c r="H749" s="5">
        <v>1</v>
      </c>
      <c r="I749" s="5">
        <v>1</v>
      </c>
      <c r="J749" s="5">
        <v>1</v>
      </c>
      <c r="N749" s="6" t="s">
        <v>1529</v>
      </c>
      <c r="O749" s="100" t="s">
        <v>1530</v>
      </c>
    </row>
    <row r="750" spans="1:15" x14ac:dyDescent="0.2">
      <c r="A750" s="4">
        <v>1</v>
      </c>
      <c r="B750" s="5">
        <v>1</v>
      </c>
      <c r="C750" s="5">
        <v>1</v>
      </c>
      <c r="D750" s="5">
        <v>1</v>
      </c>
      <c r="E750" s="5">
        <v>1</v>
      </c>
      <c r="F750" s="5">
        <v>1</v>
      </c>
      <c r="G750" s="5">
        <v>1</v>
      </c>
      <c r="H750" s="5">
        <v>1</v>
      </c>
      <c r="I750" s="5">
        <v>1</v>
      </c>
      <c r="J750" s="5">
        <v>1</v>
      </c>
      <c r="N750" s="6" t="s">
        <v>1531</v>
      </c>
      <c r="O750" s="100" t="s">
        <v>1532</v>
      </c>
    </row>
    <row r="751" spans="1:15" x14ac:dyDescent="0.2">
      <c r="A751" s="4">
        <v>1</v>
      </c>
      <c r="B751" s="5">
        <v>1</v>
      </c>
      <c r="C751" s="5">
        <v>1</v>
      </c>
      <c r="D751" s="5">
        <v>1</v>
      </c>
      <c r="E751" s="5">
        <v>1</v>
      </c>
      <c r="F751" s="5">
        <v>1</v>
      </c>
      <c r="G751" s="5">
        <v>1</v>
      </c>
      <c r="H751" s="5">
        <v>1</v>
      </c>
      <c r="I751" s="5">
        <v>1</v>
      </c>
      <c r="J751" s="5">
        <v>1</v>
      </c>
      <c r="N751" s="6" t="s">
        <v>1533</v>
      </c>
      <c r="O751" s="100" t="s">
        <v>1534</v>
      </c>
    </row>
    <row r="752" spans="1:15" x14ac:dyDescent="0.2">
      <c r="A752" s="4">
        <v>1</v>
      </c>
      <c r="B752" s="5">
        <v>1</v>
      </c>
      <c r="C752" s="5">
        <v>1</v>
      </c>
      <c r="D752" s="5">
        <v>1</v>
      </c>
      <c r="E752" s="5">
        <v>1</v>
      </c>
      <c r="F752" s="5">
        <v>1</v>
      </c>
      <c r="G752" s="5">
        <v>1</v>
      </c>
      <c r="H752" s="5">
        <v>1</v>
      </c>
      <c r="I752" s="5">
        <v>1</v>
      </c>
      <c r="J752" s="5">
        <v>1</v>
      </c>
      <c r="N752" s="6" t="s">
        <v>1535</v>
      </c>
      <c r="O752" s="100" t="s">
        <v>1498</v>
      </c>
    </row>
    <row r="753" spans="1:15" x14ac:dyDescent="0.2">
      <c r="A753" s="4">
        <v>1</v>
      </c>
      <c r="B753" s="5">
        <v>1</v>
      </c>
      <c r="C753" s="5">
        <v>1</v>
      </c>
      <c r="D753" s="5">
        <v>1</v>
      </c>
      <c r="E753" s="5">
        <v>1</v>
      </c>
      <c r="F753" s="5">
        <v>1</v>
      </c>
      <c r="G753" s="5">
        <v>1</v>
      </c>
      <c r="H753" s="5">
        <v>1</v>
      </c>
      <c r="I753" s="5">
        <v>1</v>
      </c>
      <c r="J753" s="5">
        <v>1</v>
      </c>
      <c r="N753" s="6" t="s">
        <v>1536</v>
      </c>
      <c r="O753" s="100" t="s">
        <v>1500</v>
      </c>
    </row>
    <row r="754" spans="1:15" x14ac:dyDescent="0.2">
      <c r="A754" s="4">
        <v>1</v>
      </c>
      <c r="B754" s="5">
        <v>1</v>
      </c>
      <c r="C754" s="5">
        <v>1</v>
      </c>
      <c r="D754" s="5">
        <v>1</v>
      </c>
      <c r="E754" s="5">
        <v>1</v>
      </c>
      <c r="F754" s="5">
        <v>1</v>
      </c>
      <c r="G754" s="5">
        <v>1</v>
      </c>
      <c r="H754" s="5">
        <v>1</v>
      </c>
      <c r="I754" s="5">
        <v>1</v>
      </c>
      <c r="J754" s="5">
        <v>1</v>
      </c>
      <c r="N754" s="6" t="s">
        <v>1537</v>
      </c>
      <c r="O754" s="100" t="s">
        <v>1502</v>
      </c>
    </row>
    <row r="755" spans="1:15" x14ac:dyDescent="0.2">
      <c r="A755" s="4">
        <v>1</v>
      </c>
      <c r="B755" s="5">
        <v>1</v>
      </c>
      <c r="C755" s="5">
        <v>1</v>
      </c>
      <c r="D755" s="5">
        <v>1</v>
      </c>
      <c r="E755" s="5">
        <v>1</v>
      </c>
      <c r="F755" s="5">
        <v>1</v>
      </c>
      <c r="G755" s="5">
        <v>1</v>
      </c>
      <c r="H755" s="5">
        <v>1</v>
      </c>
      <c r="I755" s="5">
        <v>1</v>
      </c>
      <c r="J755" s="5">
        <v>1</v>
      </c>
      <c r="N755" s="6" t="s">
        <v>1538</v>
      </c>
      <c r="O755" s="100" t="s">
        <v>1504</v>
      </c>
    </row>
    <row r="756" spans="1:15" x14ac:dyDescent="0.2">
      <c r="A756" s="4">
        <v>1</v>
      </c>
      <c r="B756" s="5">
        <v>1</v>
      </c>
      <c r="C756" s="5">
        <v>1</v>
      </c>
      <c r="D756" s="5">
        <v>1</v>
      </c>
      <c r="E756" s="5">
        <v>1</v>
      </c>
      <c r="F756" s="5">
        <v>1</v>
      </c>
      <c r="G756" s="5">
        <v>1</v>
      </c>
      <c r="H756" s="5">
        <v>1</v>
      </c>
      <c r="I756" s="5">
        <v>1</v>
      </c>
      <c r="J756" s="5">
        <v>1</v>
      </c>
      <c r="N756" s="6" t="s">
        <v>1539</v>
      </c>
      <c r="O756" s="100" t="s">
        <v>1506</v>
      </c>
    </row>
    <row r="757" spans="1:15" x14ac:dyDescent="0.2">
      <c r="A757" s="4">
        <v>1</v>
      </c>
      <c r="B757" s="5">
        <v>1</v>
      </c>
      <c r="C757" s="5">
        <v>1</v>
      </c>
      <c r="D757" s="5">
        <v>1</v>
      </c>
      <c r="E757" s="5">
        <v>1</v>
      </c>
      <c r="F757" s="5">
        <v>1</v>
      </c>
      <c r="G757" s="5">
        <v>1</v>
      </c>
      <c r="H757" s="5">
        <v>1</v>
      </c>
      <c r="I757" s="5">
        <v>1</v>
      </c>
      <c r="J757" s="5">
        <v>1</v>
      </c>
      <c r="N757" s="6" t="s">
        <v>1540</v>
      </c>
      <c r="O757" s="100" t="s">
        <v>1459</v>
      </c>
    </row>
    <row r="758" spans="1:15" x14ac:dyDescent="0.2">
      <c r="A758" s="4">
        <v>1</v>
      </c>
      <c r="B758" s="5">
        <v>1</v>
      </c>
      <c r="C758" s="5">
        <v>1</v>
      </c>
      <c r="D758" s="5">
        <v>1</v>
      </c>
      <c r="E758" s="5">
        <v>1</v>
      </c>
      <c r="F758" s="5">
        <v>1</v>
      </c>
      <c r="G758" s="5">
        <v>1</v>
      </c>
      <c r="H758" s="5">
        <v>1</v>
      </c>
      <c r="I758" s="5">
        <v>1</v>
      </c>
      <c r="J758" s="5">
        <v>1</v>
      </c>
      <c r="N758" s="6" t="s">
        <v>1541</v>
      </c>
      <c r="O758" s="100" t="s">
        <v>1488</v>
      </c>
    </row>
    <row r="759" spans="1:15" x14ac:dyDescent="0.2">
      <c r="A759" s="4">
        <v>1</v>
      </c>
      <c r="B759" s="5">
        <v>1</v>
      </c>
      <c r="C759" s="5">
        <v>1</v>
      </c>
      <c r="D759" s="5">
        <v>1</v>
      </c>
      <c r="E759" s="5">
        <v>1</v>
      </c>
      <c r="F759" s="5">
        <v>1</v>
      </c>
      <c r="G759" s="5">
        <v>1</v>
      </c>
      <c r="H759" s="5">
        <v>1</v>
      </c>
      <c r="I759" s="5">
        <v>1</v>
      </c>
      <c r="J759" s="5">
        <v>1</v>
      </c>
      <c r="N759" s="6" t="s">
        <v>1542</v>
      </c>
      <c r="O759" s="100" t="s">
        <v>1512</v>
      </c>
    </row>
    <row r="760" spans="1:15" x14ac:dyDescent="0.2">
      <c r="A760" s="4">
        <v>1</v>
      </c>
      <c r="B760" s="5">
        <v>1</v>
      </c>
      <c r="C760" s="5">
        <v>1</v>
      </c>
      <c r="D760" s="5">
        <v>1</v>
      </c>
      <c r="E760" s="5">
        <v>1</v>
      </c>
      <c r="F760" s="5">
        <v>1</v>
      </c>
      <c r="G760" s="5">
        <v>1</v>
      </c>
      <c r="H760" s="5">
        <v>1</v>
      </c>
      <c r="I760" s="5">
        <v>1</v>
      </c>
      <c r="J760" s="5">
        <v>1</v>
      </c>
      <c r="N760" s="6" t="s">
        <v>1543</v>
      </c>
      <c r="O760" s="100" t="s">
        <v>1544</v>
      </c>
    </row>
    <row r="761" spans="1:15" x14ac:dyDescent="0.2">
      <c r="A761" s="4">
        <v>1</v>
      </c>
      <c r="B761" s="5">
        <v>1</v>
      </c>
      <c r="C761" s="5">
        <v>1</v>
      </c>
      <c r="D761" s="5">
        <v>1</v>
      </c>
      <c r="E761" s="5">
        <v>1</v>
      </c>
      <c r="F761" s="5">
        <v>1</v>
      </c>
      <c r="G761" s="5">
        <v>1</v>
      </c>
      <c r="H761" s="5">
        <v>1</v>
      </c>
      <c r="I761" s="5">
        <v>1</v>
      </c>
      <c r="J761" s="5">
        <v>1</v>
      </c>
      <c r="N761" s="6" t="s">
        <v>1545</v>
      </c>
      <c r="O761" s="100" t="s">
        <v>1514</v>
      </c>
    </row>
    <row r="762" spans="1:15" x14ac:dyDescent="0.2">
      <c r="A762" s="4">
        <v>1</v>
      </c>
      <c r="B762" s="5">
        <v>1</v>
      </c>
      <c r="C762" s="5">
        <v>1</v>
      </c>
      <c r="D762" s="5">
        <v>1</v>
      </c>
      <c r="E762" s="5">
        <v>1</v>
      </c>
      <c r="F762" s="5">
        <v>1</v>
      </c>
      <c r="G762" s="5">
        <v>1</v>
      </c>
      <c r="H762" s="5">
        <v>1</v>
      </c>
      <c r="I762" s="5">
        <v>1</v>
      </c>
      <c r="J762" s="5">
        <v>1</v>
      </c>
      <c r="N762" s="6" t="s">
        <v>1546</v>
      </c>
      <c r="O762" s="100" t="s">
        <v>1516</v>
      </c>
    </row>
    <row r="763" spans="1:15" x14ac:dyDescent="0.2">
      <c r="A763" s="4">
        <v>1</v>
      </c>
      <c r="B763" s="5">
        <v>1</v>
      </c>
      <c r="C763" s="5">
        <v>1</v>
      </c>
      <c r="D763" s="5">
        <v>1</v>
      </c>
      <c r="E763" s="5">
        <v>1</v>
      </c>
      <c r="F763" s="5">
        <v>1</v>
      </c>
      <c r="G763" s="5">
        <v>1</v>
      </c>
      <c r="H763" s="5">
        <v>1</v>
      </c>
      <c r="I763" s="5">
        <v>1</v>
      </c>
      <c r="J763" s="5">
        <v>1</v>
      </c>
      <c r="N763" s="6" t="s">
        <v>1547</v>
      </c>
      <c r="O763" s="100" t="s">
        <v>1518</v>
      </c>
    </row>
    <row r="764" spans="1:15" x14ac:dyDescent="0.2">
      <c r="A764" s="4">
        <v>1</v>
      </c>
      <c r="B764" s="5">
        <v>1</v>
      </c>
      <c r="C764" s="5">
        <v>1</v>
      </c>
      <c r="D764" s="5">
        <v>1</v>
      </c>
      <c r="E764" s="5">
        <v>1</v>
      </c>
      <c r="F764" s="5">
        <v>1</v>
      </c>
      <c r="G764" s="5">
        <v>1</v>
      </c>
      <c r="H764" s="5">
        <v>1</v>
      </c>
      <c r="I764" s="5">
        <v>1</v>
      </c>
      <c r="J764" s="5">
        <v>1</v>
      </c>
      <c r="N764" s="6" t="s">
        <v>1548</v>
      </c>
      <c r="O764" s="100" t="s">
        <v>1520</v>
      </c>
    </row>
    <row r="765" spans="1:15" x14ac:dyDescent="0.2">
      <c r="A765" s="4">
        <v>1</v>
      </c>
      <c r="B765" s="5">
        <v>1</v>
      </c>
      <c r="C765" s="5">
        <v>1</v>
      </c>
      <c r="D765" s="5">
        <v>1</v>
      </c>
      <c r="E765" s="5">
        <v>1</v>
      </c>
      <c r="F765" s="5">
        <v>1</v>
      </c>
      <c r="G765" s="5">
        <v>1</v>
      </c>
      <c r="H765" s="5">
        <v>1</v>
      </c>
      <c r="I765" s="5">
        <v>1</v>
      </c>
      <c r="J765" s="5">
        <v>1</v>
      </c>
      <c r="N765" s="6" t="s">
        <v>1549</v>
      </c>
      <c r="O765" s="100" t="s">
        <v>1522</v>
      </c>
    </row>
    <row r="766" spans="1:15" x14ac:dyDescent="0.2">
      <c r="A766" s="4">
        <v>1</v>
      </c>
      <c r="B766" s="5">
        <v>1</v>
      </c>
      <c r="C766" s="5">
        <v>1</v>
      </c>
      <c r="D766" s="5">
        <v>1</v>
      </c>
      <c r="E766" s="5">
        <v>1</v>
      </c>
      <c r="F766" s="5">
        <v>1</v>
      </c>
      <c r="G766" s="5">
        <v>1</v>
      </c>
      <c r="H766" s="5">
        <v>1</v>
      </c>
      <c r="I766" s="5">
        <v>1</v>
      </c>
      <c r="J766" s="5">
        <v>1</v>
      </c>
      <c r="N766" s="6" t="s">
        <v>1550</v>
      </c>
      <c r="O766" s="100" t="s">
        <v>1524</v>
      </c>
    </row>
    <row r="767" spans="1:15" x14ac:dyDescent="0.2">
      <c r="A767" s="4">
        <v>1</v>
      </c>
      <c r="B767" s="5">
        <v>1</v>
      </c>
      <c r="C767" s="5">
        <v>1</v>
      </c>
      <c r="D767" s="5">
        <v>1</v>
      </c>
      <c r="E767" s="5">
        <v>1</v>
      </c>
      <c r="F767" s="5">
        <v>1</v>
      </c>
      <c r="G767" s="5">
        <v>1</v>
      </c>
      <c r="H767" s="5">
        <v>1</v>
      </c>
      <c r="I767" s="5">
        <v>1</v>
      </c>
      <c r="J767" s="5">
        <v>1</v>
      </c>
      <c r="N767" s="6" t="s">
        <v>1551</v>
      </c>
      <c r="O767" s="100" t="s">
        <v>1526</v>
      </c>
    </row>
    <row r="768" spans="1:15" x14ac:dyDescent="0.2">
      <c r="A768" s="4">
        <v>1</v>
      </c>
      <c r="B768" s="5">
        <v>1</v>
      </c>
      <c r="C768" s="5">
        <v>1</v>
      </c>
      <c r="D768" s="5">
        <v>1</v>
      </c>
      <c r="E768" s="5">
        <v>1</v>
      </c>
      <c r="F768" s="5">
        <v>1</v>
      </c>
      <c r="G768" s="5">
        <v>1</v>
      </c>
      <c r="H768" s="5">
        <v>1</v>
      </c>
      <c r="I768" s="5">
        <v>1</v>
      </c>
      <c r="J768" s="5">
        <v>1</v>
      </c>
      <c r="N768" s="6" t="s">
        <v>1552</v>
      </c>
      <c r="O768" s="100" t="s">
        <v>1528</v>
      </c>
    </row>
    <row r="769" spans="1:15" x14ac:dyDescent="0.2">
      <c r="A769" s="4">
        <v>1</v>
      </c>
      <c r="B769" s="5">
        <v>1</v>
      </c>
      <c r="C769" s="5">
        <v>1</v>
      </c>
      <c r="D769" s="5">
        <v>1</v>
      </c>
      <c r="E769" s="5">
        <v>1</v>
      </c>
      <c r="F769" s="5">
        <v>1</v>
      </c>
      <c r="G769" s="5">
        <v>1</v>
      </c>
      <c r="H769" s="5">
        <v>1</v>
      </c>
      <c r="I769" s="5">
        <v>1</v>
      </c>
      <c r="J769" s="5">
        <v>1</v>
      </c>
      <c r="N769" s="6" t="s">
        <v>1553</v>
      </c>
      <c r="O769" s="100" t="s">
        <v>1530</v>
      </c>
    </row>
    <row r="770" spans="1:15" x14ac:dyDescent="0.2">
      <c r="A770" s="4">
        <v>1</v>
      </c>
      <c r="B770" s="5">
        <v>1</v>
      </c>
      <c r="C770" s="5">
        <v>1</v>
      </c>
      <c r="D770" s="5">
        <v>1</v>
      </c>
      <c r="E770" s="5">
        <v>1</v>
      </c>
      <c r="F770" s="5">
        <v>1</v>
      </c>
      <c r="G770" s="5">
        <v>1</v>
      </c>
      <c r="H770" s="5">
        <v>1</v>
      </c>
      <c r="I770" s="5">
        <v>1</v>
      </c>
      <c r="J770" s="5">
        <v>1</v>
      </c>
      <c r="N770" s="6" t="s">
        <v>1554</v>
      </c>
      <c r="O770" s="100" t="s">
        <v>1532</v>
      </c>
    </row>
    <row r="771" spans="1:15" x14ac:dyDescent="0.2">
      <c r="A771" s="4">
        <v>1</v>
      </c>
      <c r="B771" s="5">
        <v>1</v>
      </c>
      <c r="C771" s="5">
        <v>1</v>
      </c>
      <c r="D771" s="5">
        <v>1</v>
      </c>
      <c r="E771" s="5">
        <v>1</v>
      </c>
      <c r="F771" s="5">
        <v>1</v>
      </c>
      <c r="G771" s="5">
        <v>1</v>
      </c>
      <c r="H771" s="5">
        <v>1</v>
      </c>
      <c r="I771" s="5">
        <v>1</v>
      </c>
      <c r="J771" s="5">
        <v>1</v>
      </c>
      <c r="N771" s="6" t="s">
        <v>1555</v>
      </c>
      <c r="O771" s="100" t="s">
        <v>1534</v>
      </c>
    </row>
    <row r="772" spans="1:15" x14ac:dyDescent="0.2">
      <c r="A772" s="4">
        <v>1</v>
      </c>
      <c r="B772" s="5">
        <v>1</v>
      </c>
      <c r="C772" s="5">
        <v>1</v>
      </c>
      <c r="D772" s="5">
        <v>1</v>
      </c>
      <c r="E772" s="5">
        <v>1</v>
      </c>
      <c r="F772" s="5">
        <v>1</v>
      </c>
      <c r="G772" s="5">
        <v>1</v>
      </c>
      <c r="H772" s="5">
        <v>1</v>
      </c>
      <c r="I772" s="5">
        <v>1</v>
      </c>
      <c r="J772" s="5">
        <v>1</v>
      </c>
      <c r="N772" s="6" t="s">
        <v>1556</v>
      </c>
      <c r="O772" s="100" t="s">
        <v>1498</v>
      </c>
    </row>
    <row r="773" spans="1:15" x14ac:dyDescent="0.2">
      <c r="A773" s="4">
        <v>1</v>
      </c>
      <c r="B773" s="5">
        <v>1</v>
      </c>
      <c r="C773" s="5">
        <v>1</v>
      </c>
      <c r="D773" s="5">
        <v>1</v>
      </c>
      <c r="E773" s="5">
        <v>1</v>
      </c>
      <c r="F773" s="5">
        <v>1</v>
      </c>
      <c r="G773" s="5">
        <v>1</v>
      </c>
      <c r="H773" s="5">
        <v>1</v>
      </c>
      <c r="I773" s="5">
        <v>1</v>
      </c>
      <c r="J773" s="5">
        <v>1</v>
      </c>
      <c r="N773" s="6" t="s">
        <v>1557</v>
      </c>
      <c r="O773" s="100" t="s">
        <v>1500</v>
      </c>
    </row>
    <row r="774" spans="1:15" x14ac:dyDescent="0.2">
      <c r="A774" s="4">
        <v>1</v>
      </c>
      <c r="B774" s="5">
        <v>1</v>
      </c>
      <c r="C774" s="5">
        <v>1</v>
      </c>
      <c r="D774" s="5">
        <v>1</v>
      </c>
      <c r="E774" s="5">
        <v>1</v>
      </c>
      <c r="F774" s="5">
        <v>1</v>
      </c>
      <c r="G774" s="5">
        <v>1</v>
      </c>
      <c r="H774" s="5">
        <v>1</v>
      </c>
      <c r="I774" s="5">
        <v>1</v>
      </c>
      <c r="J774" s="5">
        <v>1</v>
      </c>
      <c r="N774" s="6" t="s">
        <v>1558</v>
      </c>
      <c r="O774" s="100" t="s">
        <v>1502</v>
      </c>
    </row>
    <row r="775" spans="1:15" x14ac:dyDescent="0.2">
      <c r="A775" s="4">
        <v>1</v>
      </c>
      <c r="B775" s="5">
        <v>1</v>
      </c>
      <c r="C775" s="5">
        <v>1</v>
      </c>
      <c r="D775" s="5">
        <v>1</v>
      </c>
      <c r="E775" s="5">
        <v>1</v>
      </c>
      <c r="F775" s="5">
        <v>1</v>
      </c>
      <c r="G775" s="5">
        <v>1</v>
      </c>
      <c r="H775" s="5">
        <v>1</v>
      </c>
      <c r="I775" s="5">
        <v>1</v>
      </c>
      <c r="J775" s="5">
        <v>1</v>
      </c>
      <c r="N775" s="6" t="s">
        <v>1559</v>
      </c>
      <c r="O775" s="100" t="s">
        <v>1504</v>
      </c>
    </row>
    <row r="776" spans="1:15" x14ac:dyDescent="0.2">
      <c r="A776" s="4">
        <v>1</v>
      </c>
      <c r="B776" s="5">
        <v>1</v>
      </c>
      <c r="C776" s="5">
        <v>1</v>
      </c>
      <c r="D776" s="5">
        <v>1</v>
      </c>
      <c r="E776" s="5">
        <v>1</v>
      </c>
      <c r="F776" s="5">
        <v>1</v>
      </c>
      <c r="G776" s="5">
        <v>1</v>
      </c>
      <c r="H776" s="5">
        <v>1</v>
      </c>
      <c r="I776" s="5">
        <v>1</v>
      </c>
      <c r="J776" s="5">
        <v>1</v>
      </c>
      <c r="N776" s="6" t="s">
        <v>1560</v>
      </c>
      <c r="O776" s="100" t="s">
        <v>1506</v>
      </c>
    </row>
    <row r="777" spans="1:15" x14ac:dyDescent="0.2">
      <c r="A777" s="4">
        <v>1</v>
      </c>
      <c r="B777" s="5">
        <v>1</v>
      </c>
      <c r="C777" s="5">
        <v>1</v>
      </c>
      <c r="D777" s="5">
        <v>1</v>
      </c>
      <c r="E777" s="5">
        <v>1</v>
      </c>
      <c r="F777" s="5">
        <v>1</v>
      </c>
      <c r="G777" s="5">
        <v>1</v>
      </c>
      <c r="H777" s="5">
        <v>1</v>
      </c>
      <c r="I777" s="5">
        <v>1</v>
      </c>
      <c r="J777" s="5">
        <v>1</v>
      </c>
      <c r="N777" s="6" t="s">
        <v>1561</v>
      </c>
      <c r="O777" s="100" t="s">
        <v>1459</v>
      </c>
    </row>
    <row r="778" spans="1:15" x14ac:dyDescent="0.2">
      <c r="A778" s="4">
        <v>1</v>
      </c>
      <c r="B778" s="5">
        <v>1</v>
      </c>
      <c r="C778" s="5">
        <v>1</v>
      </c>
      <c r="D778" s="5">
        <v>1</v>
      </c>
      <c r="E778" s="5">
        <v>1</v>
      </c>
      <c r="F778" s="5">
        <v>1</v>
      </c>
      <c r="G778" s="5">
        <v>1</v>
      </c>
      <c r="H778" s="5">
        <v>1</v>
      </c>
      <c r="I778" s="5">
        <v>1</v>
      </c>
      <c r="J778" s="5">
        <v>1</v>
      </c>
      <c r="N778" s="6" t="s">
        <v>1562</v>
      </c>
      <c r="O778" s="100" t="s">
        <v>1563</v>
      </c>
    </row>
    <row r="779" spans="1:15" x14ac:dyDescent="0.2">
      <c r="A779" s="4">
        <v>1</v>
      </c>
      <c r="B779" s="5">
        <v>1</v>
      </c>
      <c r="C779" s="5">
        <v>1</v>
      </c>
      <c r="D779" s="5">
        <v>1</v>
      </c>
      <c r="E779" s="5">
        <v>1</v>
      </c>
      <c r="F779" s="5">
        <v>1</v>
      </c>
      <c r="G779" s="5">
        <v>1</v>
      </c>
      <c r="H779" s="5">
        <v>1</v>
      </c>
      <c r="I779" s="5">
        <v>1</v>
      </c>
      <c r="J779" s="5">
        <v>1</v>
      </c>
      <c r="N779" s="6" t="s">
        <v>1564</v>
      </c>
      <c r="O779" s="100" t="s">
        <v>1565</v>
      </c>
    </row>
    <row r="780" spans="1:15" x14ac:dyDescent="0.2">
      <c r="A780" s="4">
        <v>1</v>
      </c>
      <c r="B780" s="5">
        <v>1</v>
      </c>
      <c r="C780" s="5">
        <v>1</v>
      </c>
      <c r="D780" s="5">
        <v>1</v>
      </c>
      <c r="E780" s="5">
        <v>1</v>
      </c>
      <c r="F780" s="5">
        <v>1</v>
      </c>
      <c r="G780" s="5">
        <v>1</v>
      </c>
      <c r="H780" s="5">
        <v>1</v>
      </c>
      <c r="I780" s="5">
        <v>1</v>
      </c>
      <c r="J780" s="5">
        <v>1</v>
      </c>
      <c r="N780" s="6" t="s">
        <v>1566</v>
      </c>
      <c r="O780" s="100" t="s">
        <v>1567</v>
      </c>
    </row>
    <row r="781" spans="1:15" x14ac:dyDescent="0.2">
      <c r="A781" s="4">
        <v>1</v>
      </c>
      <c r="B781" s="5">
        <v>1</v>
      </c>
      <c r="C781" s="5">
        <v>1</v>
      </c>
      <c r="D781" s="5">
        <v>1</v>
      </c>
      <c r="E781" s="5">
        <v>1</v>
      </c>
      <c r="F781" s="5">
        <v>1</v>
      </c>
      <c r="G781" s="5">
        <v>1</v>
      </c>
      <c r="H781" s="5">
        <v>1</v>
      </c>
      <c r="I781" s="5">
        <v>1</v>
      </c>
      <c r="J781" s="5">
        <v>1</v>
      </c>
      <c r="N781" s="6" t="s">
        <v>1568</v>
      </c>
      <c r="O781" s="100" t="s">
        <v>1569</v>
      </c>
    </row>
    <row r="782" spans="1:15" x14ac:dyDescent="0.2">
      <c r="A782" s="4">
        <v>1</v>
      </c>
      <c r="B782" s="5">
        <v>1</v>
      </c>
      <c r="C782" s="5">
        <v>1</v>
      </c>
      <c r="D782" s="5">
        <v>1</v>
      </c>
      <c r="E782" s="5">
        <v>1</v>
      </c>
      <c r="F782" s="5">
        <v>1</v>
      </c>
      <c r="G782" s="5">
        <v>1</v>
      </c>
      <c r="H782" s="5">
        <v>1</v>
      </c>
      <c r="I782" s="5">
        <v>1</v>
      </c>
      <c r="J782" s="5">
        <v>1</v>
      </c>
      <c r="N782" s="6" t="s">
        <v>1570</v>
      </c>
      <c r="O782" s="100" t="s">
        <v>1516</v>
      </c>
    </row>
    <row r="783" spans="1:15" x14ac:dyDescent="0.2">
      <c r="A783" s="4">
        <v>1</v>
      </c>
      <c r="B783" s="5">
        <v>1</v>
      </c>
      <c r="C783" s="5">
        <v>1</v>
      </c>
      <c r="D783" s="5">
        <v>1</v>
      </c>
      <c r="E783" s="5">
        <v>1</v>
      </c>
      <c r="F783" s="5">
        <v>1</v>
      </c>
      <c r="G783" s="5">
        <v>1</v>
      </c>
      <c r="H783" s="5">
        <v>1</v>
      </c>
      <c r="I783" s="5">
        <v>1</v>
      </c>
      <c r="J783" s="5">
        <v>1</v>
      </c>
      <c r="N783" s="6" t="s">
        <v>1571</v>
      </c>
      <c r="O783" s="100" t="s">
        <v>1518</v>
      </c>
    </row>
    <row r="784" spans="1:15" x14ac:dyDescent="0.2">
      <c r="A784" s="4">
        <v>1</v>
      </c>
      <c r="B784" s="5">
        <v>1</v>
      </c>
      <c r="C784" s="5">
        <v>1</v>
      </c>
      <c r="D784" s="5">
        <v>1</v>
      </c>
      <c r="E784" s="5">
        <v>1</v>
      </c>
      <c r="F784" s="5">
        <v>1</v>
      </c>
      <c r="G784" s="5">
        <v>1</v>
      </c>
      <c r="H784" s="5">
        <v>1</v>
      </c>
      <c r="I784" s="5">
        <v>1</v>
      </c>
      <c r="J784" s="5">
        <v>1</v>
      </c>
      <c r="N784" s="6" t="s">
        <v>1572</v>
      </c>
      <c r="O784" s="100" t="s">
        <v>1520</v>
      </c>
    </row>
    <row r="785" spans="1:15" x14ac:dyDescent="0.2">
      <c r="A785" s="4">
        <v>1</v>
      </c>
      <c r="B785" s="5">
        <v>1</v>
      </c>
      <c r="C785" s="5">
        <v>1</v>
      </c>
      <c r="D785" s="5">
        <v>1</v>
      </c>
      <c r="E785" s="5">
        <v>1</v>
      </c>
      <c r="F785" s="5">
        <v>1</v>
      </c>
      <c r="G785" s="5">
        <v>1</v>
      </c>
      <c r="H785" s="5">
        <v>1</v>
      </c>
      <c r="I785" s="5">
        <v>1</v>
      </c>
      <c r="J785" s="5">
        <v>1</v>
      </c>
      <c r="N785" s="6" t="s">
        <v>1573</v>
      </c>
      <c r="O785" s="100" t="s">
        <v>1522</v>
      </c>
    </row>
    <row r="786" spans="1:15" x14ac:dyDescent="0.2">
      <c r="A786" s="4">
        <v>1</v>
      </c>
      <c r="B786" s="5">
        <v>1</v>
      </c>
      <c r="C786" s="5">
        <v>1</v>
      </c>
      <c r="D786" s="5">
        <v>1</v>
      </c>
      <c r="E786" s="5">
        <v>1</v>
      </c>
      <c r="F786" s="5">
        <v>1</v>
      </c>
      <c r="G786" s="5">
        <v>1</v>
      </c>
      <c r="H786" s="5">
        <v>1</v>
      </c>
      <c r="I786" s="5">
        <v>1</v>
      </c>
      <c r="J786" s="5">
        <v>1</v>
      </c>
      <c r="N786" s="6" t="s">
        <v>1574</v>
      </c>
      <c r="O786" s="100" t="s">
        <v>1524</v>
      </c>
    </row>
    <row r="787" spans="1:15" x14ac:dyDescent="0.2">
      <c r="A787" s="4">
        <v>1</v>
      </c>
      <c r="B787" s="5">
        <v>1</v>
      </c>
      <c r="C787" s="5">
        <v>1</v>
      </c>
      <c r="D787" s="5">
        <v>1</v>
      </c>
      <c r="E787" s="5">
        <v>1</v>
      </c>
      <c r="F787" s="5">
        <v>1</v>
      </c>
      <c r="G787" s="5">
        <v>1</v>
      </c>
      <c r="H787" s="5">
        <v>1</v>
      </c>
      <c r="I787" s="5">
        <v>1</v>
      </c>
      <c r="J787" s="5">
        <v>1</v>
      </c>
      <c r="N787" s="6" t="s">
        <v>1575</v>
      </c>
      <c r="O787" s="100" t="s">
        <v>1526</v>
      </c>
    </row>
    <row r="788" spans="1:15" x14ac:dyDescent="0.2">
      <c r="A788" s="4">
        <v>1</v>
      </c>
      <c r="B788" s="5">
        <v>1</v>
      </c>
      <c r="C788" s="5">
        <v>1</v>
      </c>
      <c r="D788" s="5">
        <v>1</v>
      </c>
      <c r="E788" s="5">
        <v>1</v>
      </c>
      <c r="F788" s="5">
        <v>1</v>
      </c>
      <c r="G788" s="5">
        <v>1</v>
      </c>
      <c r="H788" s="5">
        <v>1</v>
      </c>
      <c r="I788" s="5">
        <v>1</v>
      </c>
      <c r="J788" s="5">
        <v>1</v>
      </c>
      <c r="N788" s="6" t="s">
        <v>1576</v>
      </c>
      <c r="O788" s="100" t="s">
        <v>1528</v>
      </c>
    </row>
    <row r="789" spans="1:15" x14ac:dyDescent="0.2">
      <c r="A789" s="4">
        <v>1</v>
      </c>
      <c r="B789" s="5">
        <v>1</v>
      </c>
      <c r="C789" s="5">
        <v>1</v>
      </c>
      <c r="D789" s="5">
        <v>1</v>
      </c>
      <c r="E789" s="5">
        <v>1</v>
      </c>
      <c r="F789" s="5">
        <v>1</v>
      </c>
      <c r="G789" s="5">
        <v>1</v>
      </c>
      <c r="H789" s="5">
        <v>1</v>
      </c>
      <c r="I789" s="5">
        <v>1</v>
      </c>
      <c r="J789" s="5">
        <v>1</v>
      </c>
      <c r="N789" s="6" t="s">
        <v>1577</v>
      </c>
      <c r="O789" s="100" t="s">
        <v>1530</v>
      </c>
    </row>
    <row r="790" spans="1:15" x14ac:dyDescent="0.2">
      <c r="A790" s="4">
        <v>1</v>
      </c>
      <c r="B790" s="5">
        <v>1</v>
      </c>
      <c r="C790" s="5">
        <v>1</v>
      </c>
      <c r="D790" s="5">
        <v>1</v>
      </c>
      <c r="E790" s="5">
        <v>1</v>
      </c>
      <c r="F790" s="5">
        <v>1</v>
      </c>
      <c r="G790" s="5">
        <v>1</v>
      </c>
      <c r="H790" s="5">
        <v>1</v>
      </c>
      <c r="I790" s="5">
        <v>1</v>
      </c>
      <c r="J790" s="5">
        <v>1</v>
      </c>
      <c r="N790" s="6" t="s">
        <v>1578</v>
      </c>
      <c r="O790" s="100" t="s">
        <v>1532</v>
      </c>
    </row>
    <row r="791" spans="1:15" x14ac:dyDescent="0.2">
      <c r="A791" s="4">
        <v>1</v>
      </c>
      <c r="B791" s="5">
        <v>1</v>
      </c>
      <c r="C791" s="5">
        <v>1</v>
      </c>
      <c r="D791" s="5">
        <v>1</v>
      </c>
      <c r="E791" s="5">
        <v>1</v>
      </c>
      <c r="F791" s="5">
        <v>1</v>
      </c>
      <c r="G791" s="5">
        <v>1</v>
      </c>
      <c r="H791" s="5">
        <v>1</v>
      </c>
      <c r="I791" s="5">
        <v>1</v>
      </c>
      <c r="J791" s="5">
        <v>1</v>
      </c>
      <c r="N791" s="6" t="s">
        <v>1579</v>
      </c>
      <c r="O791" s="100" t="s">
        <v>1534</v>
      </c>
    </row>
    <row r="792" spans="1:15" x14ac:dyDescent="0.2">
      <c r="A792" s="4">
        <v>1</v>
      </c>
      <c r="B792" s="5">
        <v>1</v>
      </c>
      <c r="C792" s="5">
        <v>1</v>
      </c>
      <c r="D792" s="5">
        <v>1</v>
      </c>
      <c r="E792" s="5">
        <v>1</v>
      </c>
      <c r="F792" s="5">
        <v>1</v>
      </c>
      <c r="G792" s="5">
        <v>1</v>
      </c>
      <c r="H792" s="5">
        <v>1</v>
      </c>
      <c r="I792" s="5">
        <v>1</v>
      </c>
      <c r="J792" s="5">
        <v>1</v>
      </c>
      <c r="N792" s="6" t="s">
        <v>1580</v>
      </c>
      <c r="O792" s="100" t="s">
        <v>1581</v>
      </c>
    </row>
    <row r="793" spans="1:15" x14ac:dyDescent="0.2">
      <c r="A793" s="4">
        <v>1</v>
      </c>
      <c r="B793" s="5">
        <v>1</v>
      </c>
      <c r="C793" s="5">
        <v>1</v>
      </c>
      <c r="D793" s="5">
        <v>1</v>
      </c>
      <c r="E793" s="5">
        <v>1</v>
      </c>
      <c r="F793" s="5">
        <v>1</v>
      </c>
      <c r="G793" s="5">
        <v>1</v>
      </c>
      <c r="H793" s="5">
        <v>1</v>
      </c>
      <c r="I793" s="5">
        <v>1</v>
      </c>
      <c r="J793" s="5">
        <v>1</v>
      </c>
      <c r="N793" s="6" t="s">
        <v>1582</v>
      </c>
      <c r="O793" s="100" t="s">
        <v>1583</v>
      </c>
    </row>
    <row r="794" spans="1:15" x14ac:dyDescent="0.2">
      <c r="A794" s="4">
        <v>1</v>
      </c>
      <c r="B794" s="5">
        <v>1</v>
      </c>
      <c r="C794" s="5">
        <v>1</v>
      </c>
      <c r="D794" s="5">
        <v>1</v>
      </c>
      <c r="E794" s="5">
        <v>1</v>
      </c>
      <c r="F794" s="5">
        <v>1</v>
      </c>
      <c r="G794" s="5">
        <v>1</v>
      </c>
      <c r="H794" s="5">
        <v>1</v>
      </c>
      <c r="I794" s="5">
        <v>1</v>
      </c>
      <c r="J794" s="5">
        <v>1</v>
      </c>
      <c r="N794" s="6" t="s">
        <v>1584</v>
      </c>
      <c r="O794" s="100" t="s">
        <v>1585</v>
      </c>
    </row>
    <row r="795" spans="1:15" x14ac:dyDescent="0.2">
      <c r="A795" s="4">
        <v>1</v>
      </c>
      <c r="B795" s="5">
        <v>1</v>
      </c>
      <c r="C795" s="5">
        <v>1</v>
      </c>
      <c r="D795" s="5">
        <v>1</v>
      </c>
      <c r="E795" s="5">
        <v>1</v>
      </c>
      <c r="F795" s="5">
        <v>1</v>
      </c>
      <c r="G795" s="5">
        <v>1</v>
      </c>
      <c r="H795" s="5">
        <v>1</v>
      </c>
      <c r="I795" s="5">
        <v>1</v>
      </c>
      <c r="J795" s="5">
        <v>1</v>
      </c>
      <c r="N795" s="6" t="s">
        <v>1586</v>
      </c>
      <c r="O795" s="100" t="s">
        <v>1587</v>
      </c>
    </row>
    <row r="796" spans="1:15" x14ac:dyDescent="0.2">
      <c r="A796" s="4">
        <v>1</v>
      </c>
      <c r="B796" s="5">
        <v>1</v>
      </c>
      <c r="C796" s="5">
        <v>1</v>
      </c>
      <c r="D796" s="5">
        <v>1</v>
      </c>
      <c r="E796" s="5">
        <v>1</v>
      </c>
      <c r="F796" s="5">
        <v>1</v>
      </c>
      <c r="G796" s="5">
        <v>1</v>
      </c>
      <c r="H796" s="5">
        <v>1</v>
      </c>
      <c r="I796" s="5">
        <v>1</v>
      </c>
      <c r="J796" s="5">
        <v>1</v>
      </c>
      <c r="N796" s="6" t="s">
        <v>1588</v>
      </c>
      <c r="O796" s="100" t="s">
        <v>1589</v>
      </c>
    </row>
    <row r="797" spans="1:15" x14ac:dyDescent="0.2">
      <c r="A797" s="4">
        <v>1</v>
      </c>
      <c r="B797" s="5">
        <v>1</v>
      </c>
      <c r="C797" s="5">
        <v>1</v>
      </c>
      <c r="D797" s="5">
        <v>1</v>
      </c>
      <c r="E797" s="5">
        <v>1</v>
      </c>
      <c r="F797" s="5">
        <v>1</v>
      </c>
      <c r="G797" s="5">
        <v>1</v>
      </c>
      <c r="H797" s="5">
        <v>1</v>
      </c>
      <c r="I797" s="5">
        <v>1</v>
      </c>
      <c r="J797" s="5">
        <v>1</v>
      </c>
      <c r="N797" s="6" t="s">
        <v>1590</v>
      </c>
      <c r="O797" s="100" t="s">
        <v>1591</v>
      </c>
    </row>
    <row r="798" spans="1:15" x14ac:dyDescent="0.2">
      <c r="A798" s="4">
        <v>1</v>
      </c>
      <c r="B798" s="5">
        <v>1</v>
      </c>
      <c r="C798" s="5">
        <v>1</v>
      </c>
      <c r="D798" s="5">
        <v>1</v>
      </c>
      <c r="E798" s="5">
        <v>1</v>
      </c>
      <c r="F798" s="5">
        <v>1</v>
      </c>
      <c r="G798" s="5">
        <v>1</v>
      </c>
      <c r="H798" s="5">
        <v>1</v>
      </c>
      <c r="I798" s="5">
        <v>1</v>
      </c>
      <c r="J798" s="5">
        <v>1</v>
      </c>
      <c r="N798" s="6" t="s">
        <v>1592</v>
      </c>
      <c r="O798" s="100" t="s">
        <v>1593</v>
      </c>
    </row>
    <row r="799" spans="1:15" x14ac:dyDescent="0.2">
      <c r="A799" s="4">
        <v>1</v>
      </c>
      <c r="B799" s="5">
        <v>1</v>
      </c>
      <c r="C799" s="5">
        <v>1</v>
      </c>
      <c r="D799" s="5">
        <v>1</v>
      </c>
      <c r="E799" s="5">
        <v>1</v>
      </c>
      <c r="F799" s="5">
        <v>1</v>
      </c>
      <c r="G799" s="5">
        <v>1</v>
      </c>
      <c r="H799" s="5">
        <v>1</v>
      </c>
      <c r="I799" s="5">
        <v>1</v>
      </c>
      <c r="J799" s="5">
        <v>1</v>
      </c>
      <c r="N799" s="6" t="s">
        <v>1594</v>
      </c>
      <c r="O799" s="100" t="s">
        <v>1595</v>
      </c>
    </row>
    <row r="800" spans="1:15" x14ac:dyDescent="0.2">
      <c r="A800" s="4">
        <v>1</v>
      </c>
      <c r="B800" s="5">
        <v>1</v>
      </c>
      <c r="C800" s="5">
        <v>1</v>
      </c>
      <c r="D800" s="5">
        <v>1</v>
      </c>
      <c r="E800" s="5">
        <v>1</v>
      </c>
      <c r="F800" s="5">
        <v>1</v>
      </c>
      <c r="G800" s="5">
        <v>1</v>
      </c>
      <c r="H800" s="5">
        <v>1</v>
      </c>
      <c r="I800" s="5">
        <v>1</v>
      </c>
      <c r="J800" s="5">
        <v>1</v>
      </c>
      <c r="N800" s="6" t="s">
        <v>1596</v>
      </c>
      <c r="O800" s="100" t="s">
        <v>1597</v>
      </c>
    </row>
    <row r="801" spans="1:15" x14ac:dyDescent="0.2">
      <c r="A801" s="4">
        <v>1</v>
      </c>
      <c r="B801" s="5">
        <v>1</v>
      </c>
      <c r="C801" s="5">
        <v>1</v>
      </c>
      <c r="D801" s="5">
        <v>1</v>
      </c>
      <c r="E801" s="5">
        <v>1</v>
      </c>
      <c r="F801" s="5">
        <v>1</v>
      </c>
      <c r="G801" s="5">
        <v>1</v>
      </c>
      <c r="H801" s="5">
        <v>1</v>
      </c>
      <c r="I801" s="5">
        <v>1</v>
      </c>
      <c r="J801" s="5">
        <v>1</v>
      </c>
      <c r="N801" s="6" t="s">
        <v>1598</v>
      </c>
      <c r="O801" s="100" t="s">
        <v>1599</v>
      </c>
    </row>
    <row r="802" spans="1:15" x14ac:dyDescent="0.2">
      <c r="A802" s="4">
        <v>1</v>
      </c>
      <c r="B802" s="5">
        <v>1</v>
      </c>
      <c r="C802" s="5">
        <v>1</v>
      </c>
      <c r="D802" s="5">
        <v>1</v>
      </c>
      <c r="E802" s="5">
        <v>1</v>
      </c>
      <c r="F802" s="5">
        <v>1</v>
      </c>
      <c r="G802" s="5">
        <v>1</v>
      </c>
      <c r="H802" s="5">
        <v>1</v>
      </c>
      <c r="I802" s="5">
        <v>1</v>
      </c>
      <c r="J802" s="5">
        <v>1</v>
      </c>
      <c r="N802" s="6" t="s">
        <v>1600</v>
      </c>
      <c r="O802" s="100" t="s">
        <v>1601</v>
      </c>
    </row>
    <row r="803" spans="1:15" x14ac:dyDescent="0.2">
      <c r="A803" s="4">
        <v>1</v>
      </c>
      <c r="B803" s="5">
        <v>1</v>
      </c>
      <c r="C803" s="5">
        <v>1</v>
      </c>
      <c r="D803" s="5">
        <v>1</v>
      </c>
      <c r="E803" s="5">
        <v>1</v>
      </c>
      <c r="F803" s="5">
        <v>1</v>
      </c>
      <c r="G803" s="5">
        <v>1</v>
      </c>
      <c r="H803" s="5">
        <v>1</v>
      </c>
      <c r="I803" s="5">
        <v>1</v>
      </c>
      <c r="J803" s="5">
        <v>1</v>
      </c>
      <c r="N803" s="6" t="s">
        <v>1602</v>
      </c>
      <c r="O803" s="100" t="s">
        <v>1603</v>
      </c>
    </row>
    <row r="804" spans="1:15" x14ac:dyDescent="0.2">
      <c r="A804" s="4">
        <v>1</v>
      </c>
      <c r="B804" s="5">
        <v>1</v>
      </c>
      <c r="C804" s="5">
        <v>1</v>
      </c>
      <c r="D804" s="5">
        <v>1</v>
      </c>
      <c r="E804" s="5">
        <v>1</v>
      </c>
      <c r="F804" s="5">
        <v>1</v>
      </c>
      <c r="G804" s="5">
        <v>1</v>
      </c>
      <c r="H804" s="5">
        <v>1</v>
      </c>
      <c r="I804" s="5">
        <v>1</v>
      </c>
      <c r="J804" s="5">
        <v>1</v>
      </c>
      <c r="N804" s="6" t="s">
        <v>1604</v>
      </c>
      <c r="O804" s="100" t="s">
        <v>1605</v>
      </c>
    </row>
    <row r="805" spans="1:15" x14ac:dyDescent="0.2">
      <c r="A805" s="4">
        <v>1</v>
      </c>
      <c r="B805" s="5">
        <v>1</v>
      </c>
      <c r="C805" s="5">
        <v>1</v>
      </c>
      <c r="D805" s="5">
        <v>1</v>
      </c>
      <c r="E805" s="5">
        <v>1</v>
      </c>
      <c r="F805" s="5">
        <v>1</v>
      </c>
      <c r="G805" s="5">
        <v>1</v>
      </c>
      <c r="H805" s="5">
        <v>1</v>
      </c>
      <c r="I805" s="5">
        <v>1</v>
      </c>
      <c r="J805" s="5">
        <v>1</v>
      </c>
      <c r="N805" s="6" t="s">
        <v>1606</v>
      </c>
      <c r="O805" s="100" t="s">
        <v>1607</v>
      </c>
    </row>
    <row r="806" spans="1:15" x14ac:dyDescent="0.2">
      <c r="A806" s="4">
        <v>1</v>
      </c>
      <c r="B806" s="5">
        <v>1</v>
      </c>
      <c r="C806" s="5">
        <v>1</v>
      </c>
      <c r="D806" s="5">
        <v>1</v>
      </c>
      <c r="E806" s="5">
        <v>1</v>
      </c>
      <c r="F806" s="5">
        <v>1</v>
      </c>
      <c r="G806" s="5">
        <v>1</v>
      </c>
      <c r="H806" s="5">
        <v>1</v>
      </c>
      <c r="I806" s="5">
        <v>1</v>
      </c>
      <c r="J806" s="5">
        <v>1</v>
      </c>
      <c r="N806" s="6" t="s">
        <v>1608</v>
      </c>
      <c r="O806" s="100" t="s">
        <v>1609</v>
      </c>
    </row>
    <row r="807" spans="1:15" x14ac:dyDescent="0.2">
      <c r="A807" s="4">
        <v>1</v>
      </c>
      <c r="B807" s="5">
        <v>1</v>
      </c>
      <c r="C807" s="5">
        <v>1</v>
      </c>
      <c r="D807" s="5">
        <v>1</v>
      </c>
      <c r="E807" s="5">
        <v>1</v>
      </c>
      <c r="F807" s="5">
        <v>1</v>
      </c>
      <c r="G807" s="5">
        <v>1</v>
      </c>
      <c r="H807" s="5">
        <v>1</v>
      </c>
      <c r="I807" s="5">
        <v>1</v>
      </c>
      <c r="J807" s="5">
        <v>1</v>
      </c>
      <c r="N807" s="6" t="s">
        <v>1610</v>
      </c>
      <c r="O807" s="100" t="s">
        <v>1611</v>
      </c>
    </row>
    <row r="808" spans="1:15" x14ac:dyDescent="0.2">
      <c r="A808" s="4">
        <v>1</v>
      </c>
      <c r="B808" s="5">
        <v>1</v>
      </c>
      <c r="C808" s="5">
        <v>1</v>
      </c>
      <c r="D808" s="5">
        <v>1</v>
      </c>
      <c r="E808" s="5">
        <v>1</v>
      </c>
      <c r="F808" s="5">
        <v>1</v>
      </c>
      <c r="G808" s="5">
        <v>1</v>
      </c>
      <c r="H808" s="5">
        <v>1</v>
      </c>
      <c r="I808" s="5">
        <v>1</v>
      </c>
      <c r="J808" s="5">
        <v>1</v>
      </c>
      <c r="N808" s="6" t="s">
        <v>1612</v>
      </c>
      <c r="O808" s="100" t="s">
        <v>1613</v>
      </c>
    </row>
    <row r="809" spans="1:15" x14ac:dyDescent="0.2">
      <c r="A809" s="4">
        <v>1</v>
      </c>
      <c r="B809" s="5">
        <v>1</v>
      </c>
      <c r="C809" s="5">
        <v>1</v>
      </c>
      <c r="D809" s="5">
        <v>1</v>
      </c>
      <c r="E809" s="5">
        <v>1</v>
      </c>
      <c r="F809" s="5">
        <v>1</v>
      </c>
      <c r="G809" s="5">
        <v>1</v>
      </c>
      <c r="H809" s="5">
        <v>1</v>
      </c>
      <c r="I809" s="5">
        <v>1</v>
      </c>
      <c r="J809" s="5">
        <v>1</v>
      </c>
      <c r="N809" s="6" t="s">
        <v>1614</v>
      </c>
      <c r="O809" s="100" t="s">
        <v>1615</v>
      </c>
    </row>
    <row r="810" spans="1:15" x14ac:dyDescent="0.2">
      <c r="A810" s="4">
        <v>1</v>
      </c>
      <c r="B810" s="5">
        <v>1</v>
      </c>
      <c r="C810" s="5">
        <v>1</v>
      </c>
      <c r="D810" s="5">
        <v>1</v>
      </c>
      <c r="E810" s="5">
        <v>1</v>
      </c>
      <c r="F810" s="5">
        <v>1</v>
      </c>
      <c r="G810" s="5">
        <v>1</v>
      </c>
      <c r="H810" s="5">
        <v>1</v>
      </c>
      <c r="I810" s="5">
        <v>1</v>
      </c>
      <c r="J810" s="5">
        <v>1</v>
      </c>
      <c r="N810" s="6" t="s">
        <v>1616</v>
      </c>
      <c r="O810" s="100" t="s">
        <v>1617</v>
      </c>
    </row>
    <row r="811" spans="1:15" x14ac:dyDescent="0.2">
      <c r="A811" s="4">
        <v>1</v>
      </c>
      <c r="B811" s="5">
        <v>1</v>
      </c>
      <c r="C811" s="5">
        <v>1</v>
      </c>
      <c r="D811" s="5">
        <v>1</v>
      </c>
      <c r="E811" s="5">
        <v>1</v>
      </c>
      <c r="F811" s="5">
        <v>1</v>
      </c>
      <c r="G811" s="5">
        <v>1</v>
      </c>
      <c r="H811" s="5">
        <v>1</v>
      </c>
      <c r="I811" s="5">
        <v>1</v>
      </c>
      <c r="J811" s="5">
        <v>1</v>
      </c>
      <c r="N811" s="6" t="s">
        <v>1618</v>
      </c>
      <c r="O811" s="100" t="s">
        <v>1619</v>
      </c>
    </row>
    <row r="812" spans="1:15" x14ac:dyDescent="0.2">
      <c r="A812" s="4">
        <v>1</v>
      </c>
      <c r="B812" s="5">
        <v>1</v>
      </c>
      <c r="C812" s="5">
        <v>1</v>
      </c>
      <c r="D812" s="5">
        <v>1</v>
      </c>
      <c r="E812" s="5">
        <v>1</v>
      </c>
      <c r="F812" s="5">
        <v>1</v>
      </c>
      <c r="G812" s="5">
        <v>1</v>
      </c>
      <c r="H812" s="5">
        <v>1</v>
      </c>
      <c r="I812" s="5">
        <v>1</v>
      </c>
      <c r="J812" s="5">
        <v>1</v>
      </c>
      <c r="N812" s="6" t="s">
        <v>1620</v>
      </c>
      <c r="O812" s="100" t="s">
        <v>1581</v>
      </c>
    </row>
    <row r="813" spans="1:15" x14ac:dyDescent="0.2">
      <c r="A813" s="4">
        <v>1</v>
      </c>
      <c r="B813" s="5">
        <v>1</v>
      </c>
      <c r="C813" s="5">
        <v>1</v>
      </c>
      <c r="D813" s="5">
        <v>1</v>
      </c>
      <c r="E813" s="5">
        <v>1</v>
      </c>
      <c r="F813" s="5">
        <v>1</v>
      </c>
      <c r="G813" s="5">
        <v>1</v>
      </c>
      <c r="H813" s="5">
        <v>1</v>
      </c>
      <c r="I813" s="5">
        <v>1</v>
      </c>
      <c r="J813" s="5">
        <v>1</v>
      </c>
      <c r="N813" s="6" t="s">
        <v>1621</v>
      </c>
      <c r="O813" s="100" t="s">
        <v>1583</v>
      </c>
    </row>
    <row r="814" spans="1:15" x14ac:dyDescent="0.2">
      <c r="A814" s="4">
        <v>1</v>
      </c>
      <c r="B814" s="5">
        <v>1</v>
      </c>
      <c r="C814" s="5">
        <v>1</v>
      </c>
      <c r="D814" s="5">
        <v>1</v>
      </c>
      <c r="E814" s="5">
        <v>1</v>
      </c>
      <c r="F814" s="5">
        <v>1</v>
      </c>
      <c r="G814" s="5">
        <v>1</v>
      </c>
      <c r="H814" s="5">
        <v>1</v>
      </c>
      <c r="I814" s="5">
        <v>1</v>
      </c>
      <c r="J814" s="5">
        <v>1</v>
      </c>
      <c r="N814" s="6" t="s">
        <v>1622</v>
      </c>
      <c r="O814" s="100" t="s">
        <v>1585</v>
      </c>
    </row>
    <row r="815" spans="1:15" x14ac:dyDescent="0.2">
      <c r="A815" s="4">
        <v>1</v>
      </c>
      <c r="B815" s="5">
        <v>1</v>
      </c>
      <c r="C815" s="5">
        <v>1</v>
      </c>
      <c r="D815" s="5">
        <v>1</v>
      </c>
      <c r="E815" s="5">
        <v>1</v>
      </c>
      <c r="F815" s="5">
        <v>1</v>
      </c>
      <c r="G815" s="5">
        <v>1</v>
      </c>
      <c r="H815" s="5">
        <v>1</v>
      </c>
      <c r="I815" s="5">
        <v>1</v>
      </c>
      <c r="J815" s="5">
        <v>1</v>
      </c>
      <c r="N815" s="6" t="s">
        <v>1623</v>
      </c>
      <c r="O815" s="100" t="s">
        <v>1587</v>
      </c>
    </row>
    <row r="816" spans="1:15" x14ac:dyDescent="0.2">
      <c r="A816" s="4">
        <v>1</v>
      </c>
      <c r="B816" s="5">
        <v>1</v>
      </c>
      <c r="C816" s="5">
        <v>1</v>
      </c>
      <c r="D816" s="5">
        <v>1</v>
      </c>
      <c r="E816" s="5">
        <v>1</v>
      </c>
      <c r="F816" s="5">
        <v>1</v>
      </c>
      <c r="G816" s="5">
        <v>1</v>
      </c>
      <c r="H816" s="5">
        <v>1</v>
      </c>
      <c r="I816" s="5">
        <v>1</v>
      </c>
      <c r="J816" s="5">
        <v>1</v>
      </c>
      <c r="N816" s="6" t="s">
        <v>1624</v>
      </c>
      <c r="O816" s="100" t="s">
        <v>1589</v>
      </c>
    </row>
    <row r="817" spans="1:15" x14ac:dyDescent="0.2">
      <c r="A817" s="4">
        <v>1</v>
      </c>
      <c r="B817" s="5">
        <v>1</v>
      </c>
      <c r="C817" s="5">
        <v>1</v>
      </c>
      <c r="D817" s="5">
        <v>1</v>
      </c>
      <c r="E817" s="5">
        <v>1</v>
      </c>
      <c r="F817" s="5">
        <v>1</v>
      </c>
      <c r="G817" s="5">
        <v>1</v>
      </c>
      <c r="H817" s="5">
        <v>1</v>
      </c>
      <c r="I817" s="5">
        <v>1</v>
      </c>
      <c r="J817" s="5">
        <v>1</v>
      </c>
      <c r="N817" s="6" t="s">
        <v>1625</v>
      </c>
      <c r="O817" s="100" t="s">
        <v>1591</v>
      </c>
    </row>
    <row r="818" spans="1:15" x14ac:dyDescent="0.2">
      <c r="A818" s="4">
        <v>1</v>
      </c>
      <c r="B818" s="5">
        <v>1</v>
      </c>
      <c r="C818" s="5">
        <v>1</v>
      </c>
      <c r="D818" s="5">
        <v>1</v>
      </c>
      <c r="E818" s="5">
        <v>1</v>
      </c>
      <c r="F818" s="5">
        <v>1</v>
      </c>
      <c r="G818" s="5">
        <v>1</v>
      </c>
      <c r="H818" s="5">
        <v>1</v>
      </c>
      <c r="I818" s="5">
        <v>1</v>
      </c>
      <c r="J818" s="5">
        <v>1</v>
      </c>
      <c r="N818" s="6" t="s">
        <v>1626</v>
      </c>
      <c r="O818" s="100" t="s">
        <v>1593</v>
      </c>
    </row>
    <row r="819" spans="1:15" x14ac:dyDescent="0.2">
      <c r="A819" s="4">
        <v>1</v>
      </c>
      <c r="B819" s="5">
        <v>1</v>
      </c>
      <c r="C819" s="5">
        <v>1</v>
      </c>
      <c r="D819" s="5">
        <v>1</v>
      </c>
      <c r="E819" s="5">
        <v>1</v>
      </c>
      <c r="F819" s="5">
        <v>1</v>
      </c>
      <c r="G819" s="5">
        <v>1</v>
      </c>
      <c r="H819" s="5">
        <v>1</v>
      </c>
      <c r="I819" s="5">
        <v>1</v>
      </c>
      <c r="J819" s="5">
        <v>1</v>
      </c>
      <c r="N819" s="6" t="s">
        <v>1627</v>
      </c>
      <c r="O819" s="100" t="s">
        <v>1595</v>
      </c>
    </row>
    <row r="820" spans="1:15" x14ac:dyDescent="0.2">
      <c r="A820" s="4">
        <v>1</v>
      </c>
      <c r="B820" s="5">
        <v>1</v>
      </c>
      <c r="C820" s="5">
        <v>1</v>
      </c>
      <c r="D820" s="5">
        <v>1</v>
      </c>
      <c r="E820" s="5">
        <v>1</v>
      </c>
      <c r="F820" s="5">
        <v>1</v>
      </c>
      <c r="G820" s="5">
        <v>1</v>
      </c>
      <c r="H820" s="5">
        <v>1</v>
      </c>
      <c r="I820" s="5">
        <v>1</v>
      </c>
      <c r="J820" s="5">
        <v>1</v>
      </c>
      <c r="N820" s="6" t="s">
        <v>1628</v>
      </c>
      <c r="O820" s="100" t="s">
        <v>1597</v>
      </c>
    </row>
    <row r="821" spans="1:15" x14ac:dyDescent="0.2">
      <c r="A821" s="4">
        <v>1</v>
      </c>
      <c r="B821" s="5">
        <v>1</v>
      </c>
      <c r="C821" s="5">
        <v>1</v>
      </c>
      <c r="D821" s="5">
        <v>1</v>
      </c>
      <c r="E821" s="5">
        <v>1</v>
      </c>
      <c r="F821" s="5">
        <v>1</v>
      </c>
      <c r="G821" s="5">
        <v>1</v>
      </c>
      <c r="H821" s="5">
        <v>1</v>
      </c>
      <c r="I821" s="5">
        <v>1</v>
      </c>
      <c r="J821" s="5">
        <v>1</v>
      </c>
      <c r="N821" s="6" t="s">
        <v>1629</v>
      </c>
      <c r="O821" s="100" t="s">
        <v>1599</v>
      </c>
    </row>
    <row r="822" spans="1:15" x14ac:dyDescent="0.2">
      <c r="A822" s="4">
        <v>1</v>
      </c>
      <c r="B822" s="5">
        <v>1</v>
      </c>
      <c r="C822" s="5">
        <v>1</v>
      </c>
      <c r="D822" s="5">
        <v>1</v>
      </c>
      <c r="E822" s="5">
        <v>1</v>
      </c>
      <c r="F822" s="5">
        <v>1</v>
      </c>
      <c r="G822" s="5">
        <v>1</v>
      </c>
      <c r="H822" s="5">
        <v>1</v>
      </c>
      <c r="I822" s="5">
        <v>1</v>
      </c>
      <c r="J822" s="5">
        <v>1</v>
      </c>
      <c r="N822" s="6" t="s">
        <v>1630</v>
      </c>
      <c r="O822" s="100" t="s">
        <v>1631</v>
      </c>
    </row>
    <row r="823" spans="1:15" x14ac:dyDescent="0.2">
      <c r="A823" s="4">
        <v>1</v>
      </c>
      <c r="B823" s="5">
        <v>1</v>
      </c>
      <c r="C823" s="5">
        <v>1</v>
      </c>
      <c r="D823" s="5">
        <v>1</v>
      </c>
      <c r="E823" s="5">
        <v>1</v>
      </c>
      <c r="F823" s="5">
        <v>1</v>
      </c>
      <c r="G823" s="5">
        <v>1</v>
      </c>
      <c r="H823" s="5">
        <v>1</v>
      </c>
      <c r="I823" s="5">
        <v>1</v>
      </c>
      <c r="J823" s="5">
        <v>1</v>
      </c>
      <c r="N823" s="6" t="s">
        <v>1632</v>
      </c>
      <c r="O823" s="100" t="s">
        <v>1633</v>
      </c>
    </row>
    <row r="824" spans="1:15" x14ac:dyDescent="0.2">
      <c r="A824" s="4">
        <v>1</v>
      </c>
      <c r="B824" s="5">
        <v>1</v>
      </c>
      <c r="C824" s="5">
        <v>1</v>
      </c>
      <c r="D824" s="5">
        <v>1</v>
      </c>
      <c r="E824" s="5">
        <v>1</v>
      </c>
      <c r="F824" s="5">
        <v>1</v>
      </c>
      <c r="G824" s="5">
        <v>1</v>
      </c>
      <c r="H824" s="5">
        <v>1</v>
      </c>
      <c r="I824" s="5">
        <v>1</v>
      </c>
      <c r="J824" s="5">
        <v>1</v>
      </c>
      <c r="N824" s="6" t="s">
        <v>1634</v>
      </c>
      <c r="O824" s="100" t="s">
        <v>1635</v>
      </c>
    </row>
    <row r="825" spans="1:15" x14ac:dyDescent="0.2">
      <c r="A825" s="4">
        <v>1</v>
      </c>
      <c r="B825" s="5">
        <v>1</v>
      </c>
      <c r="C825" s="5">
        <v>1</v>
      </c>
      <c r="D825" s="5">
        <v>1</v>
      </c>
      <c r="E825" s="5">
        <v>1</v>
      </c>
      <c r="F825" s="5">
        <v>1</v>
      </c>
      <c r="G825" s="5">
        <v>1</v>
      </c>
      <c r="H825" s="5">
        <v>1</v>
      </c>
      <c r="I825" s="5">
        <v>1</v>
      </c>
      <c r="J825" s="5">
        <v>1</v>
      </c>
      <c r="N825" s="6" t="s">
        <v>1636</v>
      </c>
      <c r="O825" s="100" t="s">
        <v>1603</v>
      </c>
    </row>
    <row r="826" spans="1:15" x14ac:dyDescent="0.2">
      <c r="A826" s="4">
        <v>1</v>
      </c>
      <c r="B826" s="5">
        <v>1</v>
      </c>
      <c r="C826" s="5">
        <v>1</v>
      </c>
      <c r="D826" s="5">
        <v>1</v>
      </c>
      <c r="E826" s="5">
        <v>1</v>
      </c>
      <c r="F826" s="5">
        <v>1</v>
      </c>
      <c r="G826" s="5">
        <v>1</v>
      </c>
      <c r="H826" s="5">
        <v>1</v>
      </c>
      <c r="I826" s="5">
        <v>1</v>
      </c>
      <c r="J826" s="5">
        <v>1</v>
      </c>
      <c r="N826" s="6" t="s">
        <v>1637</v>
      </c>
      <c r="O826" s="100" t="s">
        <v>1638</v>
      </c>
    </row>
    <row r="827" spans="1:15" x14ac:dyDescent="0.2">
      <c r="A827" s="4">
        <v>1</v>
      </c>
      <c r="B827" s="5">
        <v>1</v>
      </c>
      <c r="C827" s="5">
        <v>1</v>
      </c>
      <c r="D827" s="5">
        <v>1</v>
      </c>
      <c r="E827" s="5">
        <v>1</v>
      </c>
      <c r="F827" s="5">
        <v>1</v>
      </c>
      <c r="G827" s="5">
        <v>1</v>
      </c>
      <c r="H827" s="5">
        <v>1</v>
      </c>
      <c r="I827" s="5">
        <v>1</v>
      </c>
      <c r="J827" s="5">
        <v>1</v>
      </c>
      <c r="N827" s="6" t="s">
        <v>1639</v>
      </c>
      <c r="O827" s="100" t="s">
        <v>1611</v>
      </c>
    </row>
    <row r="828" spans="1:15" x14ac:dyDescent="0.2">
      <c r="A828" s="4">
        <v>1</v>
      </c>
      <c r="B828" s="5">
        <v>1</v>
      </c>
      <c r="C828" s="5">
        <v>1</v>
      </c>
      <c r="D828" s="5">
        <v>1</v>
      </c>
      <c r="E828" s="5">
        <v>1</v>
      </c>
      <c r="F828" s="5">
        <v>1</v>
      </c>
      <c r="G828" s="5">
        <v>1</v>
      </c>
      <c r="H828" s="5">
        <v>1</v>
      </c>
      <c r="I828" s="5">
        <v>1</v>
      </c>
      <c r="J828" s="5">
        <v>1</v>
      </c>
      <c r="N828" s="6" t="s">
        <v>1640</v>
      </c>
      <c r="O828" s="100" t="s">
        <v>1613</v>
      </c>
    </row>
    <row r="829" spans="1:15" x14ac:dyDescent="0.2">
      <c r="A829" s="4">
        <v>1</v>
      </c>
      <c r="B829" s="5">
        <v>1</v>
      </c>
      <c r="C829" s="5">
        <v>1</v>
      </c>
      <c r="D829" s="5">
        <v>1</v>
      </c>
      <c r="E829" s="5">
        <v>1</v>
      </c>
      <c r="F829" s="5">
        <v>1</v>
      </c>
      <c r="G829" s="5">
        <v>1</v>
      </c>
      <c r="H829" s="5">
        <v>1</v>
      </c>
      <c r="I829" s="5">
        <v>1</v>
      </c>
      <c r="J829" s="5">
        <v>1</v>
      </c>
      <c r="N829" s="6" t="s">
        <v>1641</v>
      </c>
      <c r="O829" s="100" t="s">
        <v>1615</v>
      </c>
    </row>
    <row r="830" spans="1:15" x14ac:dyDescent="0.2">
      <c r="A830" s="4">
        <v>1</v>
      </c>
      <c r="B830" s="5">
        <v>1</v>
      </c>
      <c r="C830" s="5">
        <v>1</v>
      </c>
      <c r="D830" s="5">
        <v>1</v>
      </c>
      <c r="E830" s="5">
        <v>1</v>
      </c>
      <c r="F830" s="5">
        <v>1</v>
      </c>
      <c r="G830" s="5">
        <v>1</v>
      </c>
      <c r="H830" s="5">
        <v>1</v>
      </c>
      <c r="I830" s="5">
        <v>1</v>
      </c>
      <c r="J830" s="5">
        <v>1</v>
      </c>
      <c r="N830" s="6" t="s">
        <v>1642</v>
      </c>
      <c r="O830" s="100" t="s">
        <v>1617</v>
      </c>
    </row>
    <row r="831" spans="1:15" x14ac:dyDescent="0.2">
      <c r="A831" s="4">
        <v>1</v>
      </c>
      <c r="B831" s="5">
        <v>1</v>
      </c>
      <c r="C831" s="5">
        <v>1</v>
      </c>
      <c r="D831" s="5">
        <v>1</v>
      </c>
      <c r="E831" s="5">
        <v>1</v>
      </c>
      <c r="F831" s="5">
        <v>1</v>
      </c>
      <c r="G831" s="5">
        <v>1</v>
      </c>
      <c r="H831" s="5">
        <v>1</v>
      </c>
      <c r="I831" s="5">
        <v>1</v>
      </c>
      <c r="J831" s="5">
        <v>1</v>
      </c>
      <c r="N831" s="6" t="s">
        <v>1643</v>
      </c>
      <c r="O831" s="100" t="s">
        <v>1619</v>
      </c>
    </row>
    <row r="832" spans="1:15" x14ac:dyDescent="0.2">
      <c r="A832" s="4">
        <v>1</v>
      </c>
      <c r="B832" s="5">
        <v>1</v>
      </c>
      <c r="C832" s="5">
        <v>1</v>
      </c>
      <c r="D832" s="5">
        <v>1</v>
      </c>
      <c r="E832" s="5">
        <v>1</v>
      </c>
      <c r="F832" s="5">
        <v>1</v>
      </c>
      <c r="G832" s="5">
        <v>1</v>
      </c>
      <c r="H832" s="5">
        <v>1</v>
      </c>
      <c r="I832" s="5">
        <v>1</v>
      </c>
      <c r="J832" s="5">
        <v>1</v>
      </c>
      <c r="N832" s="6" t="s">
        <v>1644</v>
      </c>
      <c r="O832" s="100" t="s">
        <v>1645</v>
      </c>
    </row>
    <row r="833" spans="1:15" x14ac:dyDescent="0.2">
      <c r="A833" s="4">
        <v>1</v>
      </c>
      <c r="B833" s="5">
        <v>1</v>
      </c>
      <c r="C833" s="5">
        <v>1</v>
      </c>
      <c r="D833" s="5">
        <v>1</v>
      </c>
      <c r="E833" s="5">
        <v>1</v>
      </c>
      <c r="F833" s="5">
        <v>1</v>
      </c>
      <c r="G833" s="5">
        <v>1</v>
      </c>
      <c r="H833" s="5">
        <v>1</v>
      </c>
      <c r="I833" s="5">
        <v>1</v>
      </c>
      <c r="J833" s="5">
        <v>1</v>
      </c>
      <c r="N833" s="6" t="s">
        <v>1646</v>
      </c>
      <c r="O833" s="100" t="s">
        <v>1647</v>
      </c>
    </row>
    <row r="834" spans="1:15" x14ac:dyDescent="0.2">
      <c r="A834" s="4">
        <v>1</v>
      </c>
      <c r="B834" s="5">
        <v>1</v>
      </c>
      <c r="C834" s="5">
        <v>1</v>
      </c>
      <c r="D834" s="5">
        <v>1</v>
      </c>
      <c r="E834" s="5">
        <v>1</v>
      </c>
      <c r="F834" s="5">
        <v>1</v>
      </c>
      <c r="G834" s="5">
        <v>1</v>
      </c>
      <c r="H834" s="5">
        <v>1</v>
      </c>
      <c r="I834" s="5">
        <v>1</v>
      </c>
      <c r="J834" s="5">
        <v>1</v>
      </c>
      <c r="N834" s="6" t="s">
        <v>1648</v>
      </c>
      <c r="O834" s="100" t="s">
        <v>1649</v>
      </c>
    </row>
    <row r="835" spans="1:15" x14ac:dyDescent="0.2">
      <c r="A835" s="4">
        <v>1</v>
      </c>
      <c r="B835" s="5">
        <v>1</v>
      </c>
      <c r="C835" s="5">
        <v>1</v>
      </c>
      <c r="D835" s="5">
        <v>1</v>
      </c>
      <c r="E835" s="5">
        <v>1</v>
      </c>
      <c r="F835" s="5">
        <v>1</v>
      </c>
      <c r="G835" s="5">
        <v>1</v>
      </c>
      <c r="H835" s="5">
        <v>1</v>
      </c>
      <c r="I835" s="5">
        <v>1</v>
      </c>
      <c r="J835" s="5">
        <v>1</v>
      </c>
      <c r="N835" s="6" t="s">
        <v>1650</v>
      </c>
      <c r="O835" s="100" t="s">
        <v>1651</v>
      </c>
    </row>
    <row r="836" spans="1:15" x14ac:dyDescent="0.2">
      <c r="A836" s="4">
        <v>1</v>
      </c>
      <c r="B836" s="5">
        <v>1</v>
      </c>
      <c r="C836" s="5">
        <v>1</v>
      </c>
      <c r="D836" s="5">
        <v>1</v>
      </c>
      <c r="E836" s="5">
        <v>1</v>
      </c>
      <c r="F836" s="5">
        <v>1</v>
      </c>
      <c r="G836" s="5">
        <v>1</v>
      </c>
      <c r="H836" s="5">
        <v>1</v>
      </c>
      <c r="I836" s="5">
        <v>1</v>
      </c>
      <c r="J836" s="5">
        <v>1</v>
      </c>
      <c r="N836" s="6" t="s">
        <v>1652</v>
      </c>
      <c r="O836" s="100" t="s">
        <v>1653</v>
      </c>
    </row>
    <row r="837" spans="1:15" x14ac:dyDescent="0.2">
      <c r="A837" s="4">
        <v>1</v>
      </c>
      <c r="B837" s="5">
        <v>1</v>
      </c>
      <c r="C837" s="5">
        <v>1</v>
      </c>
      <c r="D837" s="5">
        <v>1</v>
      </c>
      <c r="E837" s="5">
        <v>1</v>
      </c>
      <c r="F837" s="5">
        <v>1</v>
      </c>
      <c r="G837" s="5">
        <v>1</v>
      </c>
      <c r="H837" s="5">
        <v>1</v>
      </c>
      <c r="I837" s="5">
        <v>1</v>
      </c>
      <c r="J837" s="5">
        <v>1</v>
      </c>
      <c r="N837" s="6" t="s">
        <v>1654</v>
      </c>
      <c r="O837" s="100" t="s">
        <v>1655</v>
      </c>
    </row>
    <row r="838" spans="1:15" x14ac:dyDescent="0.2">
      <c r="A838" s="4">
        <v>1</v>
      </c>
      <c r="B838" s="5">
        <v>1</v>
      </c>
      <c r="C838" s="5">
        <v>1</v>
      </c>
      <c r="D838" s="5">
        <v>1</v>
      </c>
      <c r="E838" s="5">
        <v>1</v>
      </c>
      <c r="F838" s="5">
        <v>1</v>
      </c>
      <c r="G838" s="5">
        <v>1</v>
      </c>
      <c r="H838" s="5">
        <v>1</v>
      </c>
      <c r="I838" s="5">
        <v>1</v>
      </c>
      <c r="J838" s="5">
        <v>1</v>
      </c>
      <c r="N838" s="6" t="s">
        <v>1656</v>
      </c>
      <c r="O838" s="100" t="s">
        <v>1657</v>
      </c>
    </row>
    <row r="839" spans="1:15" x14ac:dyDescent="0.2">
      <c r="A839" s="4">
        <v>1</v>
      </c>
      <c r="B839" s="5">
        <v>1</v>
      </c>
      <c r="C839" s="5">
        <v>1</v>
      </c>
      <c r="D839" s="5">
        <v>1</v>
      </c>
      <c r="E839" s="5">
        <v>1</v>
      </c>
      <c r="F839" s="5">
        <v>1</v>
      </c>
      <c r="G839" s="5">
        <v>1</v>
      </c>
      <c r="H839" s="5">
        <v>1</v>
      </c>
      <c r="I839" s="5">
        <v>1</v>
      </c>
      <c r="J839" s="5">
        <v>1</v>
      </c>
      <c r="N839" s="6" t="s">
        <v>1658</v>
      </c>
      <c r="O839" s="100" t="s">
        <v>1659</v>
      </c>
    </row>
    <row r="840" spans="1:15" x14ac:dyDescent="0.2">
      <c r="A840" s="4">
        <v>1</v>
      </c>
      <c r="B840" s="5">
        <v>1</v>
      </c>
      <c r="C840" s="5">
        <v>1</v>
      </c>
      <c r="D840" s="5">
        <v>1</v>
      </c>
      <c r="E840" s="5">
        <v>1</v>
      </c>
      <c r="F840" s="5">
        <v>1</v>
      </c>
      <c r="G840" s="5">
        <v>1</v>
      </c>
      <c r="H840" s="5">
        <v>1</v>
      </c>
      <c r="I840" s="5">
        <v>1</v>
      </c>
      <c r="J840" s="5">
        <v>1</v>
      </c>
      <c r="N840" s="6" t="s">
        <v>1660</v>
      </c>
      <c r="O840" s="100" t="s">
        <v>1661</v>
      </c>
    </row>
    <row r="841" spans="1:15" x14ac:dyDescent="0.2">
      <c r="A841" s="4">
        <v>1</v>
      </c>
      <c r="B841" s="5">
        <v>1</v>
      </c>
      <c r="C841" s="5">
        <v>1</v>
      </c>
      <c r="D841" s="5">
        <v>1</v>
      </c>
      <c r="E841" s="5">
        <v>1</v>
      </c>
      <c r="F841" s="5">
        <v>1</v>
      </c>
      <c r="G841" s="5">
        <v>1</v>
      </c>
      <c r="H841" s="5">
        <v>1</v>
      </c>
      <c r="I841" s="5">
        <v>1</v>
      </c>
      <c r="J841" s="5">
        <v>1</v>
      </c>
      <c r="N841" s="6" t="s">
        <v>1662</v>
      </c>
      <c r="O841" s="100" t="s">
        <v>1663</v>
      </c>
    </row>
    <row r="842" spans="1:15" x14ac:dyDescent="0.2">
      <c r="A842" s="4">
        <v>1</v>
      </c>
      <c r="B842" s="5">
        <v>1</v>
      </c>
      <c r="C842" s="5">
        <v>1</v>
      </c>
      <c r="D842" s="5">
        <v>1</v>
      </c>
      <c r="E842" s="5">
        <v>1</v>
      </c>
      <c r="F842" s="5">
        <v>1</v>
      </c>
      <c r="G842" s="5">
        <v>1</v>
      </c>
      <c r="H842" s="5">
        <v>1</v>
      </c>
      <c r="I842" s="5">
        <v>1</v>
      </c>
      <c r="J842" s="5">
        <v>1</v>
      </c>
      <c r="N842" s="6" t="s">
        <v>1664</v>
      </c>
      <c r="O842" s="100" t="s">
        <v>1665</v>
      </c>
    </row>
    <row r="843" spans="1:15" x14ac:dyDescent="0.2">
      <c r="A843" s="4">
        <v>1</v>
      </c>
      <c r="B843" s="5">
        <v>1</v>
      </c>
      <c r="C843" s="5">
        <v>1</v>
      </c>
      <c r="D843" s="5">
        <v>1</v>
      </c>
      <c r="E843" s="5">
        <v>1</v>
      </c>
      <c r="F843" s="5">
        <v>1</v>
      </c>
      <c r="G843" s="5">
        <v>1</v>
      </c>
      <c r="H843" s="5">
        <v>1</v>
      </c>
      <c r="I843" s="5">
        <v>1</v>
      </c>
      <c r="J843" s="5">
        <v>1</v>
      </c>
      <c r="N843" s="6" t="s">
        <v>1666</v>
      </c>
      <c r="O843" s="100" t="s">
        <v>1667</v>
      </c>
    </row>
    <row r="844" spans="1:15" x14ac:dyDescent="0.2">
      <c r="A844" s="4">
        <v>1</v>
      </c>
      <c r="B844" s="5">
        <v>1</v>
      </c>
      <c r="C844" s="5">
        <v>1</v>
      </c>
      <c r="D844" s="5">
        <v>1</v>
      </c>
      <c r="E844" s="5">
        <v>1</v>
      </c>
      <c r="F844" s="5">
        <v>1</v>
      </c>
      <c r="G844" s="5">
        <v>1</v>
      </c>
      <c r="H844" s="5">
        <v>1</v>
      </c>
      <c r="I844" s="5">
        <v>1</v>
      </c>
      <c r="J844" s="5">
        <v>1</v>
      </c>
      <c r="N844" s="6" t="s">
        <v>1668</v>
      </c>
      <c r="O844" s="100" t="s">
        <v>1669</v>
      </c>
    </row>
    <row r="845" spans="1:15" x14ac:dyDescent="0.2">
      <c r="A845" s="4">
        <v>1</v>
      </c>
      <c r="B845" s="5">
        <v>1</v>
      </c>
      <c r="C845" s="5">
        <v>1</v>
      </c>
      <c r="D845" s="5">
        <v>1</v>
      </c>
      <c r="E845" s="5">
        <v>1</v>
      </c>
      <c r="F845" s="5">
        <v>1</v>
      </c>
      <c r="G845" s="5">
        <v>1</v>
      </c>
      <c r="H845" s="5">
        <v>1</v>
      </c>
      <c r="I845" s="5">
        <v>1</v>
      </c>
      <c r="J845" s="5">
        <v>1</v>
      </c>
      <c r="N845" s="6" t="s">
        <v>1670</v>
      </c>
      <c r="O845" s="100" t="s">
        <v>1671</v>
      </c>
    </row>
    <row r="846" spans="1:15" x14ac:dyDescent="0.2">
      <c r="A846" s="4">
        <v>1</v>
      </c>
      <c r="B846" s="5">
        <v>1</v>
      </c>
      <c r="C846" s="5">
        <v>1</v>
      </c>
      <c r="D846" s="5">
        <v>1</v>
      </c>
      <c r="E846" s="5">
        <v>1</v>
      </c>
      <c r="F846" s="5">
        <v>1</v>
      </c>
      <c r="G846" s="5">
        <v>1</v>
      </c>
      <c r="H846" s="5">
        <v>1</v>
      </c>
      <c r="I846" s="5">
        <v>1</v>
      </c>
      <c r="J846" s="5">
        <v>1</v>
      </c>
      <c r="N846" s="6" t="s">
        <v>1672</v>
      </c>
      <c r="O846" s="100" t="s">
        <v>1673</v>
      </c>
    </row>
    <row r="847" spans="1:15" x14ac:dyDescent="0.2">
      <c r="A847" s="4">
        <v>1</v>
      </c>
      <c r="B847" s="5">
        <v>1</v>
      </c>
      <c r="C847" s="5">
        <v>1</v>
      </c>
      <c r="D847" s="5">
        <v>1</v>
      </c>
      <c r="E847" s="5">
        <v>1</v>
      </c>
      <c r="F847" s="5">
        <v>1</v>
      </c>
      <c r="G847" s="5">
        <v>1</v>
      </c>
      <c r="H847" s="5">
        <v>1</v>
      </c>
      <c r="I847" s="5">
        <v>1</v>
      </c>
      <c r="J847" s="5">
        <v>1</v>
      </c>
      <c r="N847" s="6" t="s">
        <v>1674</v>
      </c>
      <c r="O847" s="100" t="s">
        <v>1675</v>
      </c>
    </row>
    <row r="848" spans="1:15" x14ac:dyDescent="0.2">
      <c r="A848" s="4">
        <v>1</v>
      </c>
      <c r="B848" s="5">
        <v>1</v>
      </c>
      <c r="C848" s="5">
        <v>1</v>
      </c>
      <c r="D848" s="5">
        <v>1</v>
      </c>
      <c r="E848" s="5">
        <v>1</v>
      </c>
      <c r="F848" s="5">
        <v>1</v>
      </c>
      <c r="G848" s="5">
        <v>1</v>
      </c>
      <c r="H848" s="5">
        <v>1</v>
      </c>
      <c r="I848" s="5">
        <v>1</v>
      </c>
      <c r="J848" s="5">
        <v>1</v>
      </c>
      <c r="N848" s="6" t="s">
        <v>1676</v>
      </c>
      <c r="O848" s="100" t="s">
        <v>1677</v>
      </c>
    </row>
    <row r="849" spans="1:15" x14ac:dyDescent="0.2">
      <c r="A849" s="4">
        <v>1</v>
      </c>
      <c r="B849" s="5">
        <v>1</v>
      </c>
      <c r="C849" s="5">
        <v>1</v>
      </c>
      <c r="D849" s="5">
        <v>1</v>
      </c>
      <c r="E849" s="5">
        <v>1</v>
      </c>
      <c r="F849" s="5">
        <v>1</v>
      </c>
      <c r="G849" s="5">
        <v>1</v>
      </c>
      <c r="H849" s="5">
        <v>1</v>
      </c>
      <c r="I849" s="5">
        <v>1</v>
      </c>
      <c r="J849" s="5">
        <v>1</v>
      </c>
      <c r="N849" s="6" t="s">
        <v>1678</v>
      </c>
      <c r="O849" s="100" t="s">
        <v>1679</v>
      </c>
    </row>
    <row r="850" spans="1:15" x14ac:dyDescent="0.2">
      <c r="A850" s="4">
        <v>1</v>
      </c>
      <c r="B850" s="5">
        <v>1</v>
      </c>
      <c r="C850" s="5">
        <v>1</v>
      </c>
      <c r="D850" s="5">
        <v>1</v>
      </c>
      <c r="E850" s="5">
        <v>1</v>
      </c>
      <c r="F850" s="5">
        <v>1</v>
      </c>
      <c r="G850" s="5">
        <v>1</v>
      </c>
      <c r="H850" s="5">
        <v>1</v>
      </c>
      <c r="I850" s="5">
        <v>1</v>
      </c>
      <c r="J850" s="5">
        <v>1</v>
      </c>
      <c r="N850" s="6" t="s">
        <v>1680</v>
      </c>
      <c r="O850" s="100" t="s">
        <v>1681</v>
      </c>
    </row>
    <row r="851" spans="1:15" x14ac:dyDescent="0.2">
      <c r="A851" s="4">
        <v>1</v>
      </c>
      <c r="B851" s="5">
        <v>1</v>
      </c>
      <c r="C851" s="5">
        <v>1</v>
      </c>
      <c r="D851" s="5">
        <v>1</v>
      </c>
      <c r="E851" s="5">
        <v>1</v>
      </c>
      <c r="F851" s="5">
        <v>1</v>
      </c>
      <c r="G851" s="5">
        <v>1</v>
      </c>
      <c r="H851" s="5">
        <v>1</v>
      </c>
      <c r="I851" s="5">
        <v>1</v>
      </c>
      <c r="J851" s="5">
        <v>1</v>
      </c>
      <c r="N851" s="6" t="s">
        <v>1682</v>
      </c>
      <c r="O851" s="100" t="s">
        <v>1683</v>
      </c>
    </row>
    <row r="852" spans="1:15" x14ac:dyDescent="0.2">
      <c r="A852" s="4">
        <v>1</v>
      </c>
      <c r="B852" s="5">
        <v>1</v>
      </c>
      <c r="C852" s="5">
        <v>1</v>
      </c>
      <c r="D852" s="5">
        <v>1</v>
      </c>
      <c r="E852" s="5">
        <v>1</v>
      </c>
      <c r="F852" s="5">
        <v>1</v>
      </c>
      <c r="G852" s="5">
        <v>1</v>
      </c>
      <c r="H852" s="5">
        <v>1</v>
      </c>
      <c r="I852" s="5">
        <v>1</v>
      </c>
      <c r="J852" s="5">
        <v>1</v>
      </c>
      <c r="N852" s="6" t="s">
        <v>1684</v>
      </c>
      <c r="O852" s="100" t="s">
        <v>1685</v>
      </c>
    </row>
    <row r="853" spans="1:15" x14ac:dyDescent="0.2">
      <c r="A853" s="4">
        <v>1</v>
      </c>
      <c r="B853" s="5">
        <v>1</v>
      </c>
      <c r="C853" s="5">
        <v>1</v>
      </c>
      <c r="D853" s="5">
        <v>1</v>
      </c>
      <c r="E853" s="5">
        <v>1</v>
      </c>
      <c r="F853" s="5">
        <v>1</v>
      </c>
      <c r="G853" s="5">
        <v>1</v>
      </c>
      <c r="H853" s="5">
        <v>1</v>
      </c>
      <c r="I853" s="5">
        <v>1</v>
      </c>
      <c r="J853" s="5">
        <v>1</v>
      </c>
      <c r="N853" s="6" t="s">
        <v>1686</v>
      </c>
      <c r="O853" s="100" t="s">
        <v>1687</v>
      </c>
    </row>
    <row r="854" spans="1:15" x14ac:dyDescent="0.2">
      <c r="A854" s="4">
        <v>1</v>
      </c>
      <c r="B854" s="5">
        <v>1</v>
      </c>
      <c r="C854" s="5">
        <v>1</v>
      </c>
      <c r="D854" s="5">
        <v>1</v>
      </c>
      <c r="E854" s="5">
        <v>1</v>
      </c>
      <c r="F854" s="5">
        <v>1</v>
      </c>
      <c r="G854" s="5">
        <v>1</v>
      </c>
      <c r="H854" s="5">
        <v>1</v>
      </c>
      <c r="I854" s="5">
        <v>1</v>
      </c>
      <c r="J854" s="5">
        <v>1</v>
      </c>
      <c r="N854" s="6" t="s">
        <v>1688</v>
      </c>
      <c r="O854" s="100" t="s">
        <v>1689</v>
      </c>
    </row>
    <row r="855" spans="1:15" x14ac:dyDescent="0.2">
      <c r="A855" s="4">
        <v>1</v>
      </c>
      <c r="B855" s="5">
        <v>1</v>
      </c>
      <c r="C855" s="5">
        <v>1</v>
      </c>
      <c r="D855" s="5">
        <v>1</v>
      </c>
      <c r="E855" s="5">
        <v>1</v>
      </c>
      <c r="F855" s="5">
        <v>1</v>
      </c>
      <c r="G855" s="5">
        <v>1</v>
      </c>
      <c r="H855" s="5">
        <v>1</v>
      </c>
      <c r="I855" s="5">
        <v>1</v>
      </c>
      <c r="J855" s="5">
        <v>1</v>
      </c>
      <c r="N855" s="6" t="s">
        <v>1690</v>
      </c>
      <c r="O855" s="100" t="s">
        <v>1691</v>
      </c>
    </row>
    <row r="856" spans="1:15" x14ac:dyDescent="0.2">
      <c r="A856" s="4">
        <v>1</v>
      </c>
      <c r="B856" s="5">
        <v>1</v>
      </c>
      <c r="C856" s="5">
        <v>1</v>
      </c>
      <c r="D856" s="5">
        <v>1</v>
      </c>
      <c r="E856" s="5">
        <v>1</v>
      </c>
      <c r="F856" s="5">
        <v>1</v>
      </c>
      <c r="G856" s="5">
        <v>1</v>
      </c>
      <c r="H856" s="5">
        <v>1</v>
      </c>
      <c r="I856" s="5">
        <v>1</v>
      </c>
      <c r="J856" s="5">
        <v>1</v>
      </c>
      <c r="N856" s="6" t="s">
        <v>1692</v>
      </c>
      <c r="O856" s="100" t="s">
        <v>1693</v>
      </c>
    </row>
    <row r="857" spans="1:15" x14ac:dyDescent="0.2">
      <c r="A857" s="4">
        <v>1</v>
      </c>
      <c r="B857" s="5">
        <v>1</v>
      </c>
      <c r="C857" s="5">
        <v>1</v>
      </c>
      <c r="D857" s="5">
        <v>1</v>
      </c>
      <c r="E857" s="5">
        <v>1</v>
      </c>
      <c r="F857" s="5">
        <v>1</v>
      </c>
      <c r="G857" s="5">
        <v>1</v>
      </c>
      <c r="H857" s="5">
        <v>1</v>
      </c>
      <c r="I857" s="5">
        <v>1</v>
      </c>
      <c r="J857" s="5">
        <v>1</v>
      </c>
      <c r="N857" s="6" t="s">
        <v>1694</v>
      </c>
      <c r="O857" s="100" t="s">
        <v>1695</v>
      </c>
    </row>
    <row r="858" spans="1:15" x14ac:dyDescent="0.2">
      <c r="A858" s="4">
        <v>1</v>
      </c>
      <c r="B858" s="5">
        <v>1</v>
      </c>
      <c r="C858" s="5">
        <v>1</v>
      </c>
      <c r="D858" s="5">
        <v>1</v>
      </c>
      <c r="E858" s="5">
        <v>1</v>
      </c>
      <c r="F858" s="5">
        <v>1</v>
      </c>
      <c r="G858" s="5">
        <v>1</v>
      </c>
      <c r="H858" s="5">
        <v>1</v>
      </c>
      <c r="I858" s="5">
        <v>1</v>
      </c>
      <c r="J858" s="5">
        <v>1</v>
      </c>
      <c r="N858" s="6" t="s">
        <v>1696</v>
      </c>
      <c r="O858" s="100" t="s">
        <v>1697</v>
      </c>
    </row>
    <row r="859" spans="1:15" x14ac:dyDescent="0.2">
      <c r="A859" s="4">
        <v>1</v>
      </c>
      <c r="B859" s="5">
        <v>1</v>
      </c>
      <c r="C859" s="5">
        <v>1</v>
      </c>
      <c r="D859" s="5">
        <v>1</v>
      </c>
      <c r="E859" s="5">
        <v>1</v>
      </c>
      <c r="F859" s="5">
        <v>1</v>
      </c>
      <c r="G859" s="5">
        <v>1</v>
      </c>
      <c r="H859" s="5">
        <v>1</v>
      </c>
      <c r="I859" s="5">
        <v>1</v>
      </c>
      <c r="J859" s="5">
        <v>1</v>
      </c>
      <c r="N859" s="6" t="s">
        <v>1698</v>
      </c>
      <c r="O859" s="100" t="s">
        <v>1699</v>
      </c>
    </row>
    <row r="860" spans="1:15" x14ac:dyDescent="0.2">
      <c r="A860" s="4">
        <v>1</v>
      </c>
      <c r="B860" s="5">
        <v>1</v>
      </c>
      <c r="C860" s="5">
        <v>1</v>
      </c>
      <c r="D860" s="5">
        <v>1</v>
      </c>
      <c r="E860" s="5">
        <v>1</v>
      </c>
      <c r="F860" s="5">
        <v>1</v>
      </c>
      <c r="G860" s="5">
        <v>1</v>
      </c>
      <c r="H860" s="5">
        <v>1</v>
      </c>
      <c r="I860" s="5">
        <v>1</v>
      </c>
      <c r="J860" s="5">
        <v>1</v>
      </c>
      <c r="N860" s="6" t="s">
        <v>1700</v>
      </c>
      <c r="O860" s="100" t="s">
        <v>1701</v>
      </c>
    </row>
    <row r="861" spans="1:15" x14ac:dyDescent="0.2">
      <c r="A861" s="4">
        <v>1</v>
      </c>
      <c r="B861" s="5">
        <v>1</v>
      </c>
      <c r="C861" s="5">
        <v>1</v>
      </c>
      <c r="D861" s="5">
        <v>1</v>
      </c>
      <c r="E861" s="5">
        <v>1</v>
      </c>
      <c r="F861" s="5">
        <v>1</v>
      </c>
      <c r="G861" s="5">
        <v>1</v>
      </c>
      <c r="H861" s="5">
        <v>1</v>
      </c>
      <c r="I861" s="5">
        <v>1</v>
      </c>
      <c r="J861" s="5">
        <v>1</v>
      </c>
      <c r="N861" s="6" t="s">
        <v>1702</v>
      </c>
      <c r="O861" s="100" t="s">
        <v>1703</v>
      </c>
    </row>
    <row r="862" spans="1:15" x14ac:dyDescent="0.2">
      <c r="A862" s="4">
        <v>1</v>
      </c>
      <c r="B862" s="5">
        <v>1</v>
      </c>
      <c r="C862" s="5">
        <v>1</v>
      </c>
      <c r="D862" s="5">
        <v>1</v>
      </c>
      <c r="E862" s="5">
        <v>1</v>
      </c>
      <c r="F862" s="5">
        <v>1</v>
      </c>
      <c r="G862" s="5">
        <v>1</v>
      </c>
      <c r="H862" s="5">
        <v>1</v>
      </c>
      <c r="I862" s="5">
        <v>1</v>
      </c>
      <c r="J862" s="5">
        <v>1</v>
      </c>
      <c r="N862" s="6" t="s">
        <v>1704</v>
      </c>
      <c r="O862" s="100" t="s">
        <v>1459</v>
      </c>
    </row>
    <row r="863" spans="1:15" x14ac:dyDescent="0.2">
      <c r="A863" s="4">
        <v>1</v>
      </c>
      <c r="B863" s="5">
        <v>1</v>
      </c>
      <c r="C863" s="5">
        <v>1</v>
      </c>
      <c r="D863" s="5">
        <v>1</v>
      </c>
      <c r="E863" s="5">
        <v>1</v>
      </c>
      <c r="F863" s="5">
        <v>1</v>
      </c>
      <c r="G863" s="5">
        <v>1</v>
      </c>
      <c r="H863" s="5">
        <v>1</v>
      </c>
      <c r="I863" s="5">
        <v>1</v>
      </c>
      <c r="J863" s="5">
        <v>1</v>
      </c>
      <c r="N863" s="6" t="s">
        <v>1705</v>
      </c>
      <c r="O863" s="100" t="s">
        <v>1706</v>
      </c>
    </row>
    <row r="864" spans="1:15" x14ac:dyDescent="0.2">
      <c r="A864" s="4">
        <v>1</v>
      </c>
      <c r="B864" s="5">
        <v>1</v>
      </c>
      <c r="C864" s="5">
        <v>1</v>
      </c>
      <c r="D864" s="5">
        <v>1</v>
      </c>
      <c r="E864" s="5">
        <v>1</v>
      </c>
      <c r="F864" s="5">
        <v>1</v>
      </c>
      <c r="G864" s="5">
        <v>1</v>
      </c>
      <c r="H864" s="5">
        <v>1</v>
      </c>
      <c r="I864" s="5">
        <v>1</v>
      </c>
      <c r="J864" s="5">
        <v>1</v>
      </c>
      <c r="N864" s="6" t="s">
        <v>1707</v>
      </c>
      <c r="O864" s="100" t="s">
        <v>1273</v>
      </c>
    </row>
    <row r="865" spans="1:15" x14ac:dyDescent="0.2">
      <c r="A865" s="4">
        <v>1</v>
      </c>
      <c r="B865" s="5">
        <v>1</v>
      </c>
      <c r="C865" s="5">
        <v>1</v>
      </c>
      <c r="D865" s="5">
        <v>1</v>
      </c>
      <c r="E865" s="5">
        <v>1</v>
      </c>
      <c r="F865" s="5">
        <v>1</v>
      </c>
      <c r="G865" s="5">
        <v>1</v>
      </c>
      <c r="H865" s="5">
        <v>1</v>
      </c>
      <c r="I865" s="5">
        <v>1</v>
      </c>
      <c r="J865" s="5">
        <v>1</v>
      </c>
      <c r="N865" s="6" t="s">
        <v>1708</v>
      </c>
      <c r="O865" s="100" t="s">
        <v>1709</v>
      </c>
    </row>
    <row r="866" spans="1:15" x14ac:dyDescent="0.2">
      <c r="A866" s="4">
        <v>1</v>
      </c>
      <c r="B866" s="5">
        <v>1</v>
      </c>
      <c r="C866" s="5">
        <v>1</v>
      </c>
      <c r="D866" s="5">
        <v>1</v>
      </c>
      <c r="E866" s="5">
        <v>1</v>
      </c>
      <c r="F866" s="5">
        <v>1</v>
      </c>
      <c r="G866" s="5">
        <v>1</v>
      </c>
      <c r="H866" s="5">
        <v>1</v>
      </c>
      <c r="I866" s="5">
        <v>1</v>
      </c>
      <c r="J866" s="5">
        <v>1</v>
      </c>
      <c r="N866" s="6" t="s">
        <v>1710</v>
      </c>
      <c r="O866" s="100" t="s">
        <v>1303</v>
      </c>
    </row>
    <row r="867" spans="1:15" x14ac:dyDescent="0.2">
      <c r="A867" s="4">
        <v>1</v>
      </c>
      <c r="B867" s="5">
        <v>1</v>
      </c>
      <c r="C867" s="5">
        <v>1</v>
      </c>
      <c r="D867" s="5">
        <v>1</v>
      </c>
      <c r="E867" s="5">
        <v>1</v>
      </c>
      <c r="F867" s="5">
        <v>1</v>
      </c>
      <c r="G867" s="5">
        <v>1</v>
      </c>
      <c r="H867" s="5">
        <v>1</v>
      </c>
      <c r="I867" s="5">
        <v>1</v>
      </c>
      <c r="J867" s="5">
        <v>1</v>
      </c>
      <c r="N867" s="6" t="s">
        <v>1711</v>
      </c>
      <c r="O867" s="100" t="s">
        <v>1712</v>
      </c>
    </row>
    <row r="868" spans="1:15" x14ac:dyDescent="0.2">
      <c r="A868" s="4">
        <v>1</v>
      </c>
      <c r="B868" s="5">
        <v>1</v>
      </c>
      <c r="C868" s="5">
        <v>1</v>
      </c>
      <c r="D868" s="5">
        <v>1</v>
      </c>
      <c r="E868" s="5">
        <v>1</v>
      </c>
      <c r="F868" s="5">
        <v>1</v>
      </c>
      <c r="G868" s="5">
        <v>1</v>
      </c>
      <c r="H868" s="5">
        <v>1</v>
      </c>
      <c r="I868" s="5">
        <v>1</v>
      </c>
      <c r="J868" s="5">
        <v>1</v>
      </c>
      <c r="N868" s="6" t="s">
        <v>1713</v>
      </c>
      <c r="O868" s="100" t="s">
        <v>1714</v>
      </c>
    </row>
    <row r="869" spans="1:15" x14ac:dyDescent="0.2">
      <c r="A869" s="4">
        <v>1</v>
      </c>
      <c r="B869" s="5">
        <v>1</v>
      </c>
      <c r="C869" s="5">
        <v>1</v>
      </c>
      <c r="D869" s="5">
        <v>1</v>
      </c>
      <c r="E869" s="5">
        <v>1</v>
      </c>
      <c r="F869" s="5">
        <v>1</v>
      </c>
      <c r="G869" s="5">
        <v>1</v>
      </c>
      <c r="H869" s="5">
        <v>1</v>
      </c>
      <c r="I869" s="5">
        <v>1</v>
      </c>
      <c r="J869" s="5">
        <v>1</v>
      </c>
      <c r="N869" s="6" t="s">
        <v>1715</v>
      </c>
      <c r="O869" s="100" t="s">
        <v>1716</v>
      </c>
    </row>
    <row r="870" spans="1:15" x14ac:dyDescent="0.2">
      <c r="A870" s="4">
        <v>1</v>
      </c>
      <c r="B870" s="5">
        <v>1</v>
      </c>
      <c r="C870" s="5">
        <v>1</v>
      </c>
      <c r="D870" s="5">
        <v>1</v>
      </c>
      <c r="E870" s="5">
        <v>1</v>
      </c>
      <c r="F870" s="5">
        <v>1</v>
      </c>
      <c r="G870" s="5">
        <v>1</v>
      </c>
      <c r="H870" s="5">
        <v>1</v>
      </c>
      <c r="I870" s="5">
        <v>1</v>
      </c>
      <c r="J870" s="5">
        <v>1</v>
      </c>
      <c r="N870" s="6" t="s">
        <v>1717</v>
      </c>
      <c r="O870" s="100" t="s">
        <v>1718</v>
      </c>
    </row>
    <row r="871" spans="1:15" x14ac:dyDescent="0.2">
      <c r="A871" s="4">
        <v>1</v>
      </c>
      <c r="B871" s="5">
        <v>1</v>
      </c>
      <c r="C871" s="5">
        <v>1</v>
      </c>
      <c r="D871" s="5">
        <v>1</v>
      </c>
      <c r="E871" s="5">
        <v>1</v>
      </c>
      <c r="F871" s="5">
        <v>1</v>
      </c>
      <c r="G871" s="5">
        <v>1</v>
      </c>
      <c r="H871" s="5">
        <v>1</v>
      </c>
      <c r="I871" s="5">
        <v>1</v>
      </c>
      <c r="J871" s="5">
        <v>1</v>
      </c>
      <c r="N871" s="6" t="s">
        <v>1719</v>
      </c>
      <c r="O871" s="100" t="s">
        <v>1720</v>
      </c>
    </row>
    <row r="872" spans="1:15" x14ac:dyDescent="0.2">
      <c r="A872" s="4">
        <v>1</v>
      </c>
      <c r="B872" s="5">
        <v>1</v>
      </c>
      <c r="C872" s="5">
        <v>1</v>
      </c>
      <c r="D872" s="5">
        <v>1</v>
      </c>
      <c r="E872" s="5">
        <v>1</v>
      </c>
      <c r="F872" s="5">
        <v>1</v>
      </c>
      <c r="G872" s="5">
        <v>1</v>
      </c>
      <c r="H872" s="5">
        <v>1</v>
      </c>
      <c r="I872" s="5">
        <v>1</v>
      </c>
      <c r="J872" s="5">
        <v>1</v>
      </c>
      <c r="N872" s="6" t="s">
        <v>1721</v>
      </c>
      <c r="O872" s="100" t="s">
        <v>1685</v>
      </c>
    </row>
    <row r="873" spans="1:15" x14ac:dyDescent="0.2">
      <c r="A873" s="4">
        <v>1</v>
      </c>
      <c r="B873" s="5">
        <v>1</v>
      </c>
      <c r="C873" s="5">
        <v>1</v>
      </c>
      <c r="D873" s="5">
        <v>1</v>
      </c>
      <c r="E873" s="5">
        <v>1</v>
      </c>
      <c r="F873" s="5">
        <v>1</v>
      </c>
      <c r="G873" s="5">
        <v>1</v>
      </c>
      <c r="H873" s="5">
        <v>1</v>
      </c>
      <c r="I873" s="5">
        <v>1</v>
      </c>
      <c r="J873" s="5">
        <v>1</v>
      </c>
      <c r="N873" s="6" t="s">
        <v>1722</v>
      </c>
      <c r="O873" s="100" t="s">
        <v>1687</v>
      </c>
    </row>
    <row r="874" spans="1:15" x14ac:dyDescent="0.2">
      <c r="A874" s="4">
        <v>1</v>
      </c>
      <c r="B874" s="5">
        <v>1</v>
      </c>
      <c r="C874" s="5">
        <v>1</v>
      </c>
      <c r="D874" s="5">
        <v>1</v>
      </c>
      <c r="E874" s="5">
        <v>1</v>
      </c>
      <c r="F874" s="5">
        <v>1</v>
      </c>
      <c r="G874" s="5">
        <v>1</v>
      </c>
      <c r="H874" s="5">
        <v>1</v>
      </c>
      <c r="I874" s="5">
        <v>1</v>
      </c>
      <c r="J874" s="5">
        <v>1</v>
      </c>
      <c r="N874" s="6" t="s">
        <v>1723</v>
      </c>
      <c r="O874" s="100" t="s">
        <v>1689</v>
      </c>
    </row>
    <row r="875" spans="1:15" x14ac:dyDescent="0.2">
      <c r="A875" s="4">
        <v>1</v>
      </c>
      <c r="B875" s="5">
        <v>1</v>
      </c>
      <c r="C875" s="5">
        <v>1</v>
      </c>
      <c r="D875" s="5">
        <v>1</v>
      </c>
      <c r="E875" s="5">
        <v>1</v>
      </c>
      <c r="F875" s="5">
        <v>1</v>
      </c>
      <c r="G875" s="5">
        <v>1</v>
      </c>
      <c r="H875" s="5">
        <v>1</v>
      </c>
      <c r="I875" s="5">
        <v>1</v>
      </c>
      <c r="J875" s="5">
        <v>1</v>
      </c>
      <c r="N875" s="6" t="s">
        <v>1724</v>
      </c>
      <c r="O875" s="100" t="s">
        <v>1691</v>
      </c>
    </row>
    <row r="876" spans="1:15" x14ac:dyDescent="0.2">
      <c r="A876" s="4">
        <v>1</v>
      </c>
      <c r="B876" s="5">
        <v>1</v>
      </c>
      <c r="C876" s="5">
        <v>1</v>
      </c>
      <c r="D876" s="5">
        <v>1</v>
      </c>
      <c r="E876" s="5">
        <v>1</v>
      </c>
      <c r="F876" s="5">
        <v>1</v>
      </c>
      <c r="G876" s="5">
        <v>1</v>
      </c>
      <c r="H876" s="5">
        <v>1</v>
      </c>
      <c r="I876" s="5">
        <v>1</v>
      </c>
      <c r="J876" s="5">
        <v>1</v>
      </c>
      <c r="N876" s="6" t="s">
        <v>1725</v>
      </c>
      <c r="O876" s="100" t="s">
        <v>1693</v>
      </c>
    </row>
    <row r="877" spans="1:15" x14ac:dyDescent="0.2">
      <c r="A877" s="4">
        <v>1</v>
      </c>
      <c r="B877" s="5">
        <v>1</v>
      </c>
      <c r="C877" s="5">
        <v>1</v>
      </c>
      <c r="D877" s="5">
        <v>1</v>
      </c>
      <c r="E877" s="5">
        <v>1</v>
      </c>
      <c r="F877" s="5">
        <v>1</v>
      </c>
      <c r="G877" s="5">
        <v>1</v>
      </c>
      <c r="H877" s="5">
        <v>1</v>
      </c>
      <c r="I877" s="5">
        <v>1</v>
      </c>
      <c r="J877" s="5">
        <v>1</v>
      </c>
      <c r="N877" s="6" t="s">
        <v>1726</v>
      </c>
      <c r="O877" s="100" t="s">
        <v>1695</v>
      </c>
    </row>
    <row r="878" spans="1:15" x14ac:dyDescent="0.2">
      <c r="A878" s="4">
        <v>1</v>
      </c>
      <c r="B878" s="5">
        <v>1</v>
      </c>
      <c r="C878" s="5">
        <v>1</v>
      </c>
      <c r="D878" s="5">
        <v>1</v>
      </c>
      <c r="E878" s="5">
        <v>1</v>
      </c>
      <c r="F878" s="5">
        <v>1</v>
      </c>
      <c r="G878" s="5">
        <v>1</v>
      </c>
      <c r="H878" s="5">
        <v>1</v>
      </c>
      <c r="I878" s="5">
        <v>1</v>
      </c>
      <c r="J878" s="5">
        <v>1</v>
      </c>
      <c r="N878" s="6" t="s">
        <v>1727</v>
      </c>
      <c r="O878" s="100" t="s">
        <v>1697</v>
      </c>
    </row>
    <row r="879" spans="1:15" x14ac:dyDescent="0.2">
      <c r="A879" s="4">
        <v>1</v>
      </c>
      <c r="B879" s="5">
        <v>1</v>
      </c>
      <c r="C879" s="5">
        <v>1</v>
      </c>
      <c r="D879" s="5">
        <v>1</v>
      </c>
      <c r="E879" s="5">
        <v>1</v>
      </c>
      <c r="F879" s="5">
        <v>1</v>
      </c>
      <c r="G879" s="5">
        <v>1</v>
      </c>
      <c r="H879" s="5">
        <v>1</v>
      </c>
      <c r="I879" s="5">
        <v>1</v>
      </c>
      <c r="J879" s="5">
        <v>1</v>
      </c>
      <c r="N879" s="6" t="s">
        <v>1728</v>
      </c>
      <c r="O879" s="100" t="s">
        <v>1699</v>
      </c>
    </row>
    <row r="880" spans="1:15" x14ac:dyDescent="0.2">
      <c r="A880" s="4">
        <v>1</v>
      </c>
      <c r="B880" s="5">
        <v>1</v>
      </c>
      <c r="C880" s="5">
        <v>1</v>
      </c>
      <c r="D880" s="5">
        <v>1</v>
      </c>
      <c r="E880" s="5">
        <v>1</v>
      </c>
      <c r="F880" s="5">
        <v>1</v>
      </c>
      <c r="G880" s="5">
        <v>1</v>
      </c>
      <c r="H880" s="5">
        <v>1</v>
      </c>
      <c r="I880" s="5">
        <v>1</v>
      </c>
      <c r="J880" s="5">
        <v>1</v>
      </c>
      <c r="N880" s="6" t="s">
        <v>1729</v>
      </c>
      <c r="O880" s="100" t="s">
        <v>1701</v>
      </c>
    </row>
    <row r="881" spans="1:15" x14ac:dyDescent="0.2">
      <c r="A881" s="4">
        <v>1</v>
      </c>
      <c r="B881" s="5">
        <v>1</v>
      </c>
      <c r="C881" s="5">
        <v>1</v>
      </c>
      <c r="D881" s="5">
        <v>1</v>
      </c>
      <c r="E881" s="5">
        <v>1</v>
      </c>
      <c r="F881" s="5">
        <v>1</v>
      </c>
      <c r="G881" s="5">
        <v>1</v>
      </c>
      <c r="H881" s="5">
        <v>1</v>
      </c>
      <c r="I881" s="5">
        <v>1</v>
      </c>
      <c r="J881" s="5">
        <v>1</v>
      </c>
      <c r="N881" s="6" t="s">
        <v>1730</v>
      </c>
      <c r="O881" s="100" t="s">
        <v>1703</v>
      </c>
    </row>
    <row r="882" spans="1:15" x14ac:dyDescent="0.2">
      <c r="A882" s="4">
        <v>1</v>
      </c>
      <c r="B882" s="5">
        <v>1</v>
      </c>
      <c r="C882" s="5">
        <v>1</v>
      </c>
      <c r="D882" s="5">
        <v>1</v>
      </c>
      <c r="E882" s="5">
        <v>1</v>
      </c>
      <c r="F882" s="5">
        <v>1</v>
      </c>
      <c r="G882" s="5">
        <v>1</v>
      </c>
      <c r="H882" s="5">
        <v>1</v>
      </c>
      <c r="I882" s="5">
        <v>1</v>
      </c>
      <c r="J882" s="5">
        <v>1</v>
      </c>
      <c r="N882" s="6" t="s">
        <v>1731</v>
      </c>
      <c r="O882" s="100" t="s">
        <v>1459</v>
      </c>
    </row>
    <row r="883" spans="1:15" x14ac:dyDescent="0.2">
      <c r="A883" s="4">
        <v>1</v>
      </c>
      <c r="B883" s="5">
        <v>1</v>
      </c>
      <c r="C883" s="5">
        <v>1</v>
      </c>
      <c r="D883" s="5">
        <v>1</v>
      </c>
      <c r="E883" s="5">
        <v>1</v>
      </c>
      <c r="F883" s="5">
        <v>1</v>
      </c>
      <c r="G883" s="5">
        <v>1</v>
      </c>
      <c r="H883" s="5">
        <v>1</v>
      </c>
      <c r="I883" s="5">
        <v>1</v>
      </c>
      <c r="J883" s="5">
        <v>1</v>
      </c>
      <c r="N883" s="6" t="s">
        <v>1732</v>
      </c>
      <c r="O883" s="100" t="s">
        <v>1733</v>
      </c>
    </row>
    <row r="884" spans="1:15" x14ac:dyDescent="0.2">
      <c r="A884" s="4">
        <v>1</v>
      </c>
      <c r="B884" s="5">
        <v>1</v>
      </c>
      <c r="C884" s="5">
        <v>1</v>
      </c>
      <c r="D884" s="5">
        <v>1</v>
      </c>
      <c r="E884" s="5">
        <v>1</v>
      </c>
      <c r="F884" s="5">
        <v>1</v>
      </c>
      <c r="G884" s="5">
        <v>1</v>
      </c>
      <c r="H884" s="5">
        <v>1</v>
      </c>
      <c r="I884" s="5">
        <v>1</v>
      </c>
      <c r="J884" s="5">
        <v>1</v>
      </c>
      <c r="N884" s="6" t="s">
        <v>1734</v>
      </c>
      <c r="O884" s="100" t="s">
        <v>1735</v>
      </c>
    </row>
    <row r="885" spans="1:15" x14ac:dyDescent="0.2">
      <c r="A885" s="4">
        <v>1</v>
      </c>
      <c r="B885" s="5">
        <v>1</v>
      </c>
      <c r="C885" s="5">
        <v>1</v>
      </c>
      <c r="D885" s="5">
        <v>1</v>
      </c>
      <c r="E885" s="5">
        <v>1</v>
      </c>
      <c r="F885" s="5">
        <v>1</v>
      </c>
      <c r="G885" s="5">
        <v>1</v>
      </c>
      <c r="H885" s="5">
        <v>1</v>
      </c>
      <c r="I885" s="5">
        <v>1</v>
      </c>
      <c r="J885" s="5">
        <v>1</v>
      </c>
      <c r="N885" s="6" t="s">
        <v>1736</v>
      </c>
      <c r="O885" s="100" t="s">
        <v>1737</v>
      </c>
    </row>
    <row r="886" spans="1:15" x14ac:dyDescent="0.2">
      <c r="A886" s="4">
        <v>1</v>
      </c>
      <c r="B886" s="5">
        <v>1</v>
      </c>
      <c r="C886" s="5">
        <v>1</v>
      </c>
      <c r="D886" s="5">
        <v>1</v>
      </c>
      <c r="E886" s="5">
        <v>1</v>
      </c>
      <c r="F886" s="5">
        <v>1</v>
      </c>
      <c r="G886" s="5">
        <v>1</v>
      </c>
      <c r="H886" s="5">
        <v>1</v>
      </c>
      <c r="I886" s="5">
        <v>1</v>
      </c>
      <c r="J886" s="5">
        <v>1</v>
      </c>
      <c r="N886" s="6" t="s">
        <v>1738</v>
      </c>
      <c r="O886" s="100" t="s">
        <v>1277</v>
      </c>
    </row>
    <row r="887" spans="1:15" x14ac:dyDescent="0.2">
      <c r="A887" s="4">
        <v>1</v>
      </c>
      <c r="B887" s="5">
        <v>1</v>
      </c>
      <c r="C887" s="5">
        <v>1</v>
      </c>
      <c r="D887" s="5">
        <v>1</v>
      </c>
      <c r="E887" s="5">
        <v>1</v>
      </c>
      <c r="F887" s="5">
        <v>1</v>
      </c>
      <c r="G887" s="5">
        <v>1</v>
      </c>
      <c r="H887" s="5">
        <v>1</v>
      </c>
      <c r="I887" s="5">
        <v>1</v>
      </c>
      <c r="J887" s="5">
        <v>1</v>
      </c>
      <c r="N887" s="6" t="s">
        <v>1739</v>
      </c>
      <c r="O887" s="100" t="s">
        <v>1712</v>
      </c>
    </row>
    <row r="888" spans="1:15" x14ac:dyDescent="0.2">
      <c r="A888" s="4">
        <v>1</v>
      </c>
      <c r="B888" s="5">
        <v>1</v>
      </c>
      <c r="C888" s="5">
        <v>1</v>
      </c>
      <c r="D888" s="5">
        <v>1</v>
      </c>
      <c r="E888" s="5">
        <v>1</v>
      </c>
      <c r="F888" s="5">
        <v>1</v>
      </c>
      <c r="G888" s="5">
        <v>1</v>
      </c>
      <c r="H888" s="5">
        <v>1</v>
      </c>
      <c r="I888" s="5">
        <v>1</v>
      </c>
      <c r="J888" s="5">
        <v>1</v>
      </c>
      <c r="N888" s="6" t="s">
        <v>1740</v>
      </c>
      <c r="O888" s="100" t="s">
        <v>1714</v>
      </c>
    </row>
    <row r="889" spans="1:15" x14ac:dyDescent="0.2">
      <c r="A889" s="4">
        <v>1</v>
      </c>
      <c r="B889" s="5">
        <v>1</v>
      </c>
      <c r="C889" s="5">
        <v>1</v>
      </c>
      <c r="D889" s="5">
        <v>1</v>
      </c>
      <c r="E889" s="5">
        <v>1</v>
      </c>
      <c r="F889" s="5">
        <v>1</v>
      </c>
      <c r="G889" s="5">
        <v>1</v>
      </c>
      <c r="H889" s="5">
        <v>1</v>
      </c>
      <c r="I889" s="5">
        <v>1</v>
      </c>
      <c r="J889" s="5">
        <v>1</v>
      </c>
      <c r="N889" s="6" t="s">
        <v>1741</v>
      </c>
      <c r="O889" s="100" t="s">
        <v>1716</v>
      </c>
    </row>
    <row r="890" spans="1:15" x14ac:dyDescent="0.2">
      <c r="A890" s="4">
        <v>1</v>
      </c>
      <c r="B890" s="5">
        <v>1</v>
      </c>
      <c r="C890" s="5">
        <v>1</v>
      </c>
      <c r="D890" s="5">
        <v>1</v>
      </c>
      <c r="E890" s="5">
        <v>1</v>
      </c>
      <c r="F890" s="5">
        <v>1</v>
      </c>
      <c r="G890" s="5">
        <v>1</v>
      </c>
      <c r="H890" s="5">
        <v>1</v>
      </c>
      <c r="I890" s="5">
        <v>1</v>
      </c>
      <c r="J890" s="5">
        <v>1</v>
      </c>
      <c r="N890" s="6" t="s">
        <v>1742</v>
      </c>
      <c r="O890" s="100" t="s">
        <v>1718</v>
      </c>
    </row>
    <row r="891" spans="1:15" x14ac:dyDescent="0.2">
      <c r="A891" s="4">
        <v>1</v>
      </c>
      <c r="B891" s="5">
        <v>1</v>
      </c>
      <c r="C891" s="5">
        <v>1</v>
      </c>
      <c r="D891" s="5">
        <v>1</v>
      </c>
      <c r="E891" s="5">
        <v>1</v>
      </c>
      <c r="F891" s="5">
        <v>1</v>
      </c>
      <c r="G891" s="5">
        <v>1</v>
      </c>
      <c r="H891" s="5">
        <v>1</v>
      </c>
      <c r="I891" s="5">
        <v>1</v>
      </c>
      <c r="J891" s="5">
        <v>1</v>
      </c>
      <c r="N891" s="6" t="s">
        <v>1743</v>
      </c>
      <c r="O891" s="100" t="s">
        <v>1720</v>
      </c>
    </row>
    <row r="892" spans="1:15" x14ac:dyDescent="0.2">
      <c r="A892" s="4">
        <v>1</v>
      </c>
      <c r="B892" s="5">
        <v>1</v>
      </c>
      <c r="C892" s="5">
        <v>1</v>
      </c>
      <c r="D892" s="5">
        <v>1</v>
      </c>
      <c r="E892" s="5">
        <v>1</v>
      </c>
      <c r="F892" s="5">
        <v>1</v>
      </c>
      <c r="G892" s="5">
        <v>1</v>
      </c>
      <c r="H892" s="5">
        <v>1</v>
      </c>
      <c r="I892" s="5">
        <v>1</v>
      </c>
      <c r="J892" s="5">
        <v>1</v>
      </c>
      <c r="N892" s="6" t="s">
        <v>1744</v>
      </c>
      <c r="O892" s="100" t="s">
        <v>1685</v>
      </c>
    </row>
    <row r="893" spans="1:15" x14ac:dyDescent="0.2">
      <c r="A893" s="4">
        <v>1</v>
      </c>
      <c r="B893" s="5">
        <v>1</v>
      </c>
      <c r="C893" s="5">
        <v>1</v>
      </c>
      <c r="D893" s="5">
        <v>1</v>
      </c>
      <c r="E893" s="5">
        <v>1</v>
      </c>
      <c r="F893" s="5">
        <v>1</v>
      </c>
      <c r="G893" s="5">
        <v>1</v>
      </c>
      <c r="H893" s="5">
        <v>1</v>
      </c>
      <c r="I893" s="5">
        <v>1</v>
      </c>
      <c r="J893" s="5">
        <v>1</v>
      </c>
      <c r="N893" s="6" t="s">
        <v>1745</v>
      </c>
      <c r="O893" s="100" t="s">
        <v>1687</v>
      </c>
    </row>
    <row r="894" spans="1:15" x14ac:dyDescent="0.2">
      <c r="A894" s="4">
        <v>1</v>
      </c>
      <c r="B894" s="5">
        <v>1</v>
      </c>
      <c r="C894" s="5">
        <v>1</v>
      </c>
      <c r="D894" s="5">
        <v>1</v>
      </c>
      <c r="E894" s="5">
        <v>1</v>
      </c>
      <c r="F894" s="5">
        <v>1</v>
      </c>
      <c r="G894" s="5">
        <v>1</v>
      </c>
      <c r="H894" s="5">
        <v>1</v>
      </c>
      <c r="I894" s="5">
        <v>1</v>
      </c>
      <c r="J894" s="5">
        <v>1</v>
      </c>
      <c r="N894" s="6" t="s">
        <v>1746</v>
      </c>
      <c r="O894" s="100" t="s">
        <v>1689</v>
      </c>
    </row>
    <row r="895" spans="1:15" x14ac:dyDescent="0.2">
      <c r="A895" s="4">
        <v>1</v>
      </c>
      <c r="B895" s="5">
        <v>1</v>
      </c>
      <c r="C895" s="5">
        <v>1</v>
      </c>
      <c r="D895" s="5">
        <v>1</v>
      </c>
      <c r="E895" s="5">
        <v>1</v>
      </c>
      <c r="F895" s="5">
        <v>1</v>
      </c>
      <c r="G895" s="5">
        <v>1</v>
      </c>
      <c r="H895" s="5">
        <v>1</v>
      </c>
      <c r="I895" s="5">
        <v>1</v>
      </c>
      <c r="J895" s="5">
        <v>1</v>
      </c>
      <c r="N895" s="6" t="s">
        <v>1747</v>
      </c>
      <c r="O895" s="100" t="s">
        <v>1691</v>
      </c>
    </row>
    <row r="896" spans="1:15" x14ac:dyDescent="0.2">
      <c r="A896" s="4">
        <v>1</v>
      </c>
      <c r="B896" s="5">
        <v>1</v>
      </c>
      <c r="C896" s="5">
        <v>1</v>
      </c>
      <c r="D896" s="5">
        <v>1</v>
      </c>
      <c r="E896" s="5">
        <v>1</v>
      </c>
      <c r="F896" s="5">
        <v>1</v>
      </c>
      <c r="G896" s="5">
        <v>1</v>
      </c>
      <c r="H896" s="5">
        <v>1</v>
      </c>
      <c r="I896" s="5">
        <v>1</v>
      </c>
      <c r="J896" s="5">
        <v>1</v>
      </c>
      <c r="N896" s="6" t="s">
        <v>1748</v>
      </c>
      <c r="O896" s="100" t="s">
        <v>1693</v>
      </c>
    </row>
    <row r="897" spans="1:15" x14ac:dyDescent="0.2">
      <c r="A897" s="4">
        <v>1</v>
      </c>
      <c r="B897" s="5">
        <v>1</v>
      </c>
      <c r="C897" s="5">
        <v>1</v>
      </c>
      <c r="D897" s="5">
        <v>1</v>
      </c>
      <c r="E897" s="5">
        <v>1</v>
      </c>
      <c r="F897" s="5">
        <v>1</v>
      </c>
      <c r="G897" s="5">
        <v>1</v>
      </c>
      <c r="H897" s="5">
        <v>1</v>
      </c>
      <c r="I897" s="5">
        <v>1</v>
      </c>
      <c r="J897" s="5">
        <v>1</v>
      </c>
      <c r="N897" s="6" t="s">
        <v>1749</v>
      </c>
      <c r="O897" s="100" t="s">
        <v>1695</v>
      </c>
    </row>
    <row r="898" spans="1:15" x14ac:dyDescent="0.2">
      <c r="A898" s="4">
        <v>1</v>
      </c>
      <c r="B898" s="5">
        <v>1</v>
      </c>
      <c r="C898" s="5">
        <v>1</v>
      </c>
      <c r="D898" s="5">
        <v>1</v>
      </c>
      <c r="E898" s="5">
        <v>1</v>
      </c>
      <c r="F898" s="5">
        <v>1</v>
      </c>
      <c r="G898" s="5">
        <v>1</v>
      </c>
      <c r="H898" s="5">
        <v>1</v>
      </c>
      <c r="I898" s="5">
        <v>1</v>
      </c>
      <c r="J898" s="5">
        <v>1</v>
      </c>
      <c r="N898" s="6" t="s">
        <v>1750</v>
      </c>
      <c r="O898" s="100" t="s">
        <v>1697</v>
      </c>
    </row>
    <row r="899" spans="1:15" x14ac:dyDescent="0.2">
      <c r="A899" s="4">
        <v>1</v>
      </c>
      <c r="B899" s="5">
        <v>1</v>
      </c>
      <c r="C899" s="5">
        <v>1</v>
      </c>
      <c r="D899" s="5">
        <v>1</v>
      </c>
      <c r="E899" s="5">
        <v>1</v>
      </c>
      <c r="F899" s="5">
        <v>1</v>
      </c>
      <c r="G899" s="5">
        <v>1</v>
      </c>
      <c r="H899" s="5">
        <v>1</v>
      </c>
      <c r="I899" s="5">
        <v>1</v>
      </c>
      <c r="J899" s="5">
        <v>1</v>
      </c>
      <c r="N899" s="6" t="s">
        <v>1751</v>
      </c>
      <c r="O899" s="100" t="s">
        <v>1699</v>
      </c>
    </row>
    <row r="900" spans="1:15" x14ac:dyDescent="0.2">
      <c r="A900" s="4">
        <v>1</v>
      </c>
      <c r="B900" s="5">
        <v>1</v>
      </c>
      <c r="C900" s="5">
        <v>1</v>
      </c>
      <c r="D900" s="5">
        <v>1</v>
      </c>
      <c r="E900" s="5">
        <v>1</v>
      </c>
      <c r="F900" s="5">
        <v>1</v>
      </c>
      <c r="G900" s="5">
        <v>1</v>
      </c>
      <c r="H900" s="5">
        <v>1</v>
      </c>
      <c r="I900" s="5">
        <v>1</v>
      </c>
      <c r="J900" s="5">
        <v>1</v>
      </c>
      <c r="N900" s="6" t="s">
        <v>1752</v>
      </c>
      <c r="O900" s="100" t="s">
        <v>1701</v>
      </c>
    </row>
    <row r="901" spans="1:15" x14ac:dyDescent="0.2">
      <c r="A901" s="4">
        <v>1</v>
      </c>
      <c r="B901" s="5">
        <v>1</v>
      </c>
      <c r="C901" s="5">
        <v>1</v>
      </c>
      <c r="D901" s="5">
        <v>1</v>
      </c>
      <c r="E901" s="5">
        <v>1</v>
      </c>
      <c r="F901" s="5">
        <v>1</v>
      </c>
      <c r="G901" s="5">
        <v>1</v>
      </c>
      <c r="H901" s="5">
        <v>1</v>
      </c>
      <c r="I901" s="5">
        <v>1</v>
      </c>
      <c r="J901" s="5">
        <v>1</v>
      </c>
      <c r="N901" s="6" t="s">
        <v>1753</v>
      </c>
      <c r="O901" s="100" t="s">
        <v>1703</v>
      </c>
    </row>
    <row r="902" spans="1:15" x14ac:dyDescent="0.2">
      <c r="A902" s="4">
        <v>1</v>
      </c>
      <c r="B902" s="5">
        <v>1</v>
      </c>
      <c r="C902" s="5">
        <v>1</v>
      </c>
      <c r="D902" s="5">
        <v>1</v>
      </c>
      <c r="E902" s="5">
        <v>1</v>
      </c>
      <c r="F902" s="5">
        <v>1</v>
      </c>
      <c r="G902" s="5">
        <v>1</v>
      </c>
      <c r="H902" s="5">
        <v>1</v>
      </c>
      <c r="I902" s="5">
        <v>1</v>
      </c>
      <c r="J902" s="5">
        <v>1</v>
      </c>
      <c r="N902" s="6" t="s">
        <v>1754</v>
      </c>
      <c r="O902" s="100" t="s">
        <v>1459</v>
      </c>
    </row>
    <row r="903" spans="1:15" x14ac:dyDescent="0.2">
      <c r="A903" s="4">
        <v>1</v>
      </c>
      <c r="B903" s="5">
        <v>1</v>
      </c>
      <c r="C903" s="5">
        <v>1</v>
      </c>
      <c r="D903" s="5">
        <v>1</v>
      </c>
      <c r="E903" s="5">
        <v>1</v>
      </c>
      <c r="F903" s="5">
        <v>1</v>
      </c>
      <c r="G903" s="5">
        <v>1</v>
      </c>
      <c r="H903" s="5">
        <v>1</v>
      </c>
      <c r="I903" s="5">
        <v>1</v>
      </c>
      <c r="J903" s="5">
        <v>1</v>
      </c>
      <c r="N903" s="6" t="s">
        <v>1755</v>
      </c>
      <c r="O903" s="100" t="s">
        <v>1733</v>
      </c>
    </row>
    <row r="904" spans="1:15" x14ac:dyDescent="0.2">
      <c r="A904" s="4">
        <v>1</v>
      </c>
      <c r="B904" s="5">
        <v>1</v>
      </c>
      <c r="C904" s="5">
        <v>1</v>
      </c>
      <c r="D904" s="5">
        <v>1</v>
      </c>
      <c r="E904" s="5">
        <v>1</v>
      </c>
      <c r="F904" s="5">
        <v>1</v>
      </c>
      <c r="G904" s="5">
        <v>1</v>
      </c>
      <c r="H904" s="5">
        <v>1</v>
      </c>
      <c r="I904" s="5">
        <v>1</v>
      </c>
      <c r="J904" s="5">
        <v>1</v>
      </c>
      <c r="N904" s="6" t="s">
        <v>1756</v>
      </c>
      <c r="O904" s="100" t="s">
        <v>1757</v>
      </c>
    </row>
    <row r="905" spans="1:15" x14ac:dyDescent="0.2">
      <c r="A905" s="4">
        <v>1</v>
      </c>
      <c r="B905" s="5">
        <v>1</v>
      </c>
      <c r="C905" s="5">
        <v>1</v>
      </c>
      <c r="D905" s="5">
        <v>1</v>
      </c>
      <c r="E905" s="5">
        <v>1</v>
      </c>
      <c r="F905" s="5">
        <v>1</v>
      </c>
      <c r="G905" s="5">
        <v>1</v>
      </c>
      <c r="H905" s="5">
        <v>1</v>
      </c>
      <c r="I905" s="5">
        <v>1</v>
      </c>
      <c r="J905" s="5">
        <v>1</v>
      </c>
      <c r="N905" s="6" t="s">
        <v>1758</v>
      </c>
      <c r="O905" s="100" t="s">
        <v>1759</v>
      </c>
    </row>
    <row r="906" spans="1:15" x14ac:dyDescent="0.2">
      <c r="A906" s="4">
        <v>1</v>
      </c>
      <c r="B906" s="5">
        <v>1</v>
      </c>
      <c r="C906" s="5">
        <v>1</v>
      </c>
      <c r="D906" s="5">
        <v>1</v>
      </c>
      <c r="E906" s="5">
        <v>1</v>
      </c>
      <c r="F906" s="5">
        <v>1</v>
      </c>
      <c r="G906" s="5">
        <v>1</v>
      </c>
      <c r="H906" s="5">
        <v>1</v>
      </c>
      <c r="I906" s="5">
        <v>1</v>
      </c>
      <c r="J906" s="5">
        <v>1</v>
      </c>
      <c r="N906" s="6" t="s">
        <v>1760</v>
      </c>
      <c r="O906" s="100" t="s">
        <v>1761</v>
      </c>
    </row>
    <row r="907" spans="1:15" x14ac:dyDescent="0.2">
      <c r="A907" s="4">
        <v>1</v>
      </c>
      <c r="B907" s="5">
        <v>1</v>
      </c>
      <c r="C907" s="5">
        <v>1</v>
      </c>
      <c r="D907" s="5">
        <v>1</v>
      </c>
      <c r="E907" s="5">
        <v>1</v>
      </c>
      <c r="F907" s="5">
        <v>1</v>
      </c>
      <c r="G907" s="5">
        <v>1</v>
      </c>
      <c r="H907" s="5">
        <v>1</v>
      </c>
      <c r="I907" s="5">
        <v>1</v>
      </c>
      <c r="J907" s="5">
        <v>1</v>
      </c>
      <c r="N907" s="6" t="s">
        <v>1762</v>
      </c>
      <c r="O907" s="100" t="s">
        <v>1712</v>
      </c>
    </row>
    <row r="908" spans="1:15" x14ac:dyDescent="0.2">
      <c r="A908" s="4">
        <v>1</v>
      </c>
      <c r="B908" s="5">
        <v>1</v>
      </c>
      <c r="C908" s="5">
        <v>1</v>
      </c>
      <c r="D908" s="5">
        <v>1</v>
      </c>
      <c r="E908" s="5">
        <v>1</v>
      </c>
      <c r="F908" s="5">
        <v>1</v>
      </c>
      <c r="G908" s="5">
        <v>1</v>
      </c>
      <c r="H908" s="5">
        <v>1</v>
      </c>
      <c r="I908" s="5">
        <v>1</v>
      </c>
      <c r="J908" s="5">
        <v>1</v>
      </c>
      <c r="N908" s="6" t="s">
        <v>1763</v>
      </c>
      <c r="O908" s="100" t="s">
        <v>1714</v>
      </c>
    </row>
    <row r="909" spans="1:15" x14ac:dyDescent="0.2">
      <c r="A909" s="4">
        <v>1</v>
      </c>
      <c r="B909" s="5">
        <v>1</v>
      </c>
      <c r="C909" s="5">
        <v>1</v>
      </c>
      <c r="D909" s="5">
        <v>1</v>
      </c>
      <c r="E909" s="5">
        <v>1</v>
      </c>
      <c r="F909" s="5">
        <v>1</v>
      </c>
      <c r="G909" s="5">
        <v>1</v>
      </c>
      <c r="H909" s="5">
        <v>1</v>
      </c>
      <c r="I909" s="5">
        <v>1</v>
      </c>
      <c r="J909" s="5">
        <v>1</v>
      </c>
      <c r="N909" s="6" t="s">
        <v>1764</v>
      </c>
      <c r="O909" s="100" t="s">
        <v>1716</v>
      </c>
    </row>
    <row r="910" spans="1:15" x14ac:dyDescent="0.2">
      <c r="A910" s="4">
        <v>1</v>
      </c>
      <c r="B910" s="5">
        <v>1</v>
      </c>
      <c r="C910" s="5">
        <v>1</v>
      </c>
      <c r="D910" s="5">
        <v>1</v>
      </c>
      <c r="E910" s="5">
        <v>1</v>
      </c>
      <c r="F910" s="5">
        <v>1</v>
      </c>
      <c r="G910" s="5">
        <v>1</v>
      </c>
      <c r="H910" s="5">
        <v>1</v>
      </c>
      <c r="I910" s="5">
        <v>1</v>
      </c>
      <c r="J910" s="5">
        <v>1</v>
      </c>
      <c r="N910" s="6" t="s">
        <v>1765</v>
      </c>
      <c r="O910" s="100" t="s">
        <v>1718</v>
      </c>
    </row>
    <row r="911" spans="1:15" x14ac:dyDescent="0.2">
      <c r="A911" s="4">
        <v>1</v>
      </c>
      <c r="B911" s="5">
        <v>1</v>
      </c>
      <c r="C911" s="5">
        <v>1</v>
      </c>
      <c r="D911" s="5">
        <v>1</v>
      </c>
      <c r="E911" s="5">
        <v>1</v>
      </c>
      <c r="F911" s="5">
        <v>1</v>
      </c>
      <c r="G911" s="5">
        <v>1</v>
      </c>
      <c r="H911" s="5">
        <v>1</v>
      </c>
      <c r="I911" s="5">
        <v>1</v>
      </c>
      <c r="J911" s="5">
        <v>1</v>
      </c>
      <c r="N911" s="6" t="s">
        <v>1766</v>
      </c>
      <c r="O911" s="100" t="s">
        <v>1720</v>
      </c>
    </row>
    <row r="912" spans="1:15" x14ac:dyDescent="0.2">
      <c r="A912" s="4">
        <v>1</v>
      </c>
      <c r="B912" s="5">
        <v>1</v>
      </c>
      <c r="C912" s="5">
        <v>1</v>
      </c>
      <c r="D912" s="5">
        <v>1</v>
      </c>
      <c r="E912" s="5">
        <v>1</v>
      </c>
      <c r="F912" s="5">
        <v>1</v>
      </c>
      <c r="G912" s="5">
        <v>1</v>
      </c>
      <c r="H912" s="5">
        <v>1</v>
      </c>
      <c r="I912" s="5">
        <v>1</v>
      </c>
      <c r="J912" s="5">
        <v>1</v>
      </c>
      <c r="N912" s="6" t="s">
        <v>1767</v>
      </c>
      <c r="O912" s="100" t="s">
        <v>1768</v>
      </c>
    </row>
    <row r="913" spans="1:15" x14ac:dyDescent="0.2">
      <c r="A913" s="4">
        <v>1</v>
      </c>
      <c r="B913" s="5">
        <v>1</v>
      </c>
      <c r="C913" s="5">
        <v>1</v>
      </c>
      <c r="D913" s="5">
        <v>1</v>
      </c>
      <c r="E913" s="5">
        <v>1</v>
      </c>
      <c r="F913" s="5">
        <v>1</v>
      </c>
      <c r="G913" s="5">
        <v>1</v>
      </c>
      <c r="H913" s="5">
        <v>1</v>
      </c>
      <c r="I913" s="5">
        <v>1</v>
      </c>
      <c r="J913" s="5">
        <v>1</v>
      </c>
      <c r="N913" s="6" t="s">
        <v>1769</v>
      </c>
      <c r="O913" s="100" t="s">
        <v>1770</v>
      </c>
    </row>
    <row r="914" spans="1:15" x14ac:dyDescent="0.2">
      <c r="A914" s="4">
        <v>1</v>
      </c>
      <c r="B914" s="5">
        <v>1</v>
      </c>
      <c r="C914" s="5">
        <v>1</v>
      </c>
      <c r="D914" s="5">
        <v>1</v>
      </c>
      <c r="E914" s="5">
        <v>1</v>
      </c>
      <c r="F914" s="5">
        <v>1</v>
      </c>
      <c r="G914" s="5">
        <v>1</v>
      </c>
      <c r="H914" s="5">
        <v>1</v>
      </c>
      <c r="I914" s="5">
        <v>1</v>
      </c>
      <c r="J914" s="5">
        <v>1</v>
      </c>
      <c r="N914" s="6" t="s">
        <v>1771</v>
      </c>
      <c r="O914" s="100" t="s">
        <v>1772</v>
      </c>
    </row>
    <row r="915" spans="1:15" x14ac:dyDescent="0.2">
      <c r="A915" s="4">
        <v>1</v>
      </c>
      <c r="B915" s="5">
        <v>1</v>
      </c>
      <c r="C915" s="5">
        <v>1</v>
      </c>
      <c r="D915" s="5">
        <v>1</v>
      </c>
      <c r="E915" s="5">
        <v>1</v>
      </c>
      <c r="F915" s="5">
        <v>1</v>
      </c>
      <c r="G915" s="5">
        <v>1</v>
      </c>
      <c r="H915" s="5">
        <v>1</v>
      </c>
      <c r="I915" s="5">
        <v>1</v>
      </c>
      <c r="J915" s="5">
        <v>1</v>
      </c>
      <c r="N915" s="6" t="s">
        <v>1773</v>
      </c>
      <c r="O915" s="100" t="s">
        <v>1774</v>
      </c>
    </row>
    <row r="916" spans="1:15" x14ac:dyDescent="0.2">
      <c r="A916" s="4">
        <v>1</v>
      </c>
      <c r="B916" s="5">
        <v>1</v>
      </c>
      <c r="C916" s="5">
        <v>1</v>
      </c>
      <c r="D916" s="5">
        <v>1</v>
      </c>
      <c r="E916" s="5">
        <v>1</v>
      </c>
      <c r="F916" s="5">
        <v>1</v>
      </c>
      <c r="G916" s="5">
        <v>1</v>
      </c>
      <c r="H916" s="5">
        <v>1</v>
      </c>
      <c r="I916" s="5">
        <v>1</v>
      </c>
      <c r="J916" s="5">
        <v>1</v>
      </c>
      <c r="N916" s="6" t="s">
        <v>1775</v>
      </c>
      <c r="O916" s="100" t="s">
        <v>1774</v>
      </c>
    </row>
    <row r="917" spans="1:15" x14ac:dyDescent="0.2">
      <c r="A917" s="4">
        <v>1</v>
      </c>
      <c r="B917" s="5">
        <v>1</v>
      </c>
      <c r="C917" s="5">
        <v>1</v>
      </c>
      <c r="D917" s="5">
        <v>1</v>
      </c>
      <c r="E917" s="5">
        <v>1</v>
      </c>
      <c r="F917" s="5">
        <v>1</v>
      </c>
      <c r="G917" s="5">
        <v>1</v>
      </c>
      <c r="H917" s="5">
        <v>1</v>
      </c>
      <c r="I917" s="5">
        <v>1</v>
      </c>
      <c r="J917" s="5">
        <v>1</v>
      </c>
      <c r="N917" s="6" t="s">
        <v>1776</v>
      </c>
      <c r="O917" s="100" t="s">
        <v>1777</v>
      </c>
    </row>
    <row r="918" spans="1:15" x14ac:dyDescent="0.2">
      <c r="A918" s="4">
        <v>1</v>
      </c>
      <c r="B918" s="5">
        <v>1</v>
      </c>
      <c r="C918" s="5">
        <v>1</v>
      </c>
      <c r="D918" s="5">
        <v>1</v>
      </c>
      <c r="E918" s="5">
        <v>1</v>
      </c>
      <c r="F918" s="5">
        <v>1</v>
      </c>
      <c r="G918" s="5">
        <v>1</v>
      </c>
      <c r="H918" s="5">
        <v>1</v>
      </c>
      <c r="I918" s="5">
        <v>1</v>
      </c>
      <c r="J918" s="5">
        <v>1</v>
      </c>
      <c r="N918" s="6" t="s">
        <v>1778</v>
      </c>
      <c r="O918" s="100" t="s">
        <v>1779</v>
      </c>
    </row>
    <row r="919" spans="1:15" x14ac:dyDescent="0.2">
      <c r="A919" s="4">
        <v>1</v>
      </c>
      <c r="B919" s="5">
        <v>1</v>
      </c>
      <c r="C919" s="5">
        <v>1</v>
      </c>
      <c r="D919" s="5">
        <v>1</v>
      </c>
      <c r="E919" s="5">
        <v>1</v>
      </c>
      <c r="F919" s="5">
        <v>1</v>
      </c>
      <c r="G919" s="5">
        <v>1</v>
      </c>
      <c r="H919" s="5">
        <v>1</v>
      </c>
      <c r="I919" s="5">
        <v>1</v>
      </c>
      <c r="J919" s="5">
        <v>1</v>
      </c>
      <c r="N919" s="6" t="s">
        <v>1780</v>
      </c>
      <c r="O919" s="100" t="s">
        <v>1781</v>
      </c>
    </row>
    <row r="920" spans="1:15" x14ac:dyDescent="0.2">
      <c r="A920" s="4">
        <v>1</v>
      </c>
      <c r="B920" s="5">
        <v>1</v>
      </c>
      <c r="C920" s="5">
        <v>1</v>
      </c>
      <c r="D920" s="5">
        <v>1</v>
      </c>
      <c r="E920" s="5">
        <v>1</v>
      </c>
      <c r="F920" s="5">
        <v>1</v>
      </c>
      <c r="G920" s="5">
        <v>1</v>
      </c>
      <c r="H920" s="5">
        <v>1</v>
      </c>
      <c r="I920" s="5">
        <v>1</v>
      </c>
      <c r="J920" s="5">
        <v>1</v>
      </c>
      <c r="N920" s="6" t="s">
        <v>1782</v>
      </c>
      <c r="O920" s="100" t="s">
        <v>1783</v>
      </c>
    </row>
    <row r="921" spans="1:15" x14ac:dyDescent="0.2">
      <c r="A921" s="4">
        <v>1</v>
      </c>
      <c r="B921" s="5">
        <v>1</v>
      </c>
      <c r="C921" s="5">
        <v>1</v>
      </c>
      <c r="D921" s="5">
        <v>1</v>
      </c>
      <c r="E921" s="5">
        <v>1</v>
      </c>
      <c r="F921" s="5">
        <v>1</v>
      </c>
      <c r="G921" s="5">
        <v>1</v>
      </c>
      <c r="H921" s="5">
        <v>1</v>
      </c>
      <c r="I921" s="5">
        <v>1</v>
      </c>
      <c r="J921" s="5">
        <v>1</v>
      </c>
      <c r="N921" s="6" t="s">
        <v>1784</v>
      </c>
      <c r="O921" s="100" t="s">
        <v>1785</v>
      </c>
    </row>
    <row r="922" spans="1:15" x14ac:dyDescent="0.2">
      <c r="A922" s="4">
        <v>1</v>
      </c>
      <c r="B922" s="5">
        <v>1</v>
      </c>
      <c r="C922" s="5">
        <v>1</v>
      </c>
      <c r="D922" s="5">
        <v>1</v>
      </c>
      <c r="E922" s="5">
        <v>1</v>
      </c>
      <c r="F922" s="5">
        <v>1</v>
      </c>
      <c r="G922" s="5">
        <v>1</v>
      </c>
      <c r="H922" s="5">
        <v>1</v>
      </c>
      <c r="I922" s="5">
        <v>1</v>
      </c>
      <c r="J922" s="5">
        <v>1</v>
      </c>
      <c r="N922" s="6" t="s">
        <v>1786</v>
      </c>
      <c r="O922" s="100" t="s">
        <v>1787</v>
      </c>
    </row>
    <row r="923" spans="1:15" x14ac:dyDescent="0.2">
      <c r="A923" s="4">
        <v>1</v>
      </c>
      <c r="B923" s="5">
        <v>1</v>
      </c>
      <c r="C923" s="5">
        <v>1</v>
      </c>
      <c r="D923" s="5">
        <v>1</v>
      </c>
      <c r="E923" s="5">
        <v>1</v>
      </c>
      <c r="F923" s="5">
        <v>1</v>
      </c>
      <c r="G923" s="5">
        <v>1</v>
      </c>
      <c r="H923" s="5">
        <v>1</v>
      </c>
      <c r="I923" s="5">
        <v>1</v>
      </c>
      <c r="J923" s="5">
        <v>1</v>
      </c>
      <c r="N923" s="6" t="s">
        <v>1788</v>
      </c>
      <c r="O923" s="100" t="s">
        <v>1789</v>
      </c>
    </row>
    <row r="924" spans="1:15" x14ac:dyDescent="0.2">
      <c r="A924" s="4">
        <v>1</v>
      </c>
      <c r="B924" s="5">
        <v>1</v>
      </c>
      <c r="C924" s="5">
        <v>1</v>
      </c>
      <c r="D924" s="5">
        <v>1</v>
      </c>
      <c r="E924" s="5">
        <v>1</v>
      </c>
      <c r="F924" s="5">
        <v>1</v>
      </c>
      <c r="G924" s="5">
        <v>1</v>
      </c>
      <c r="H924" s="5">
        <v>1</v>
      </c>
      <c r="I924" s="5">
        <v>1</v>
      </c>
      <c r="J924" s="5">
        <v>1</v>
      </c>
      <c r="N924" s="6" t="s">
        <v>1790</v>
      </c>
      <c r="O924" s="100" t="s">
        <v>1791</v>
      </c>
    </row>
    <row r="925" spans="1:15" x14ac:dyDescent="0.2">
      <c r="A925" s="4">
        <v>1</v>
      </c>
      <c r="B925" s="5">
        <v>1</v>
      </c>
      <c r="C925" s="5">
        <v>1</v>
      </c>
      <c r="D925" s="5">
        <v>1</v>
      </c>
      <c r="E925" s="5">
        <v>1</v>
      </c>
      <c r="F925" s="5">
        <v>1</v>
      </c>
      <c r="G925" s="5">
        <v>1</v>
      </c>
      <c r="H925" s="5">
        <v>1</v>
      </c>
      <c r="I925" s="5">
        <v>1</v>
      </c>
      <c r="J925" s="5">
        <v>1</v>
      </c>
      <c r="N925" s="6" t="s">
        <v>1792</v>
      </c>
      <c r="O925" s="100" t="s">
        <v>1793</v>
      </c>
    </row>
    <row r="926" spans="1:15" x14ac:dyDescent="0.2">
      <c r="A926" s="4">
        <v>1</v>
      </c>
      <c r="B926" s="5">
        <v>1</v>
      </c>
      <c r="C926" s="5">
        <v>1</v>
      </c>
      <c r="D926" s="5">
        <v>1</v>
      </c>
      <c r="E926" s="5">
        <v>1</v>
      </c>
      <c r="F926" s="5">
        <v>1</v>
      </c>
      <c r="G926" s="5">
        <v>1</v>
      </c>
      <c r="H926" s="5">
        <v>1</v>
      </c>
      <c r="I926" s="5">
        <v>1</v>
      </c>
      <c r="J926" s="5">
        <v>1</v>
      </c>
      <c r="N926" s="6" t="s">
        <v>1794</v>
      </c>
      <c r="O926" s="100" t="s">
        <v>1795</v>
      </c>
    </row>
    <row r="927" spans="1:15" x14ac:dyDescent="0.2">
      <c r="A927" s="4">
        <v>1</v>
      </c>
      <c r="B927" s="5">
        <v>1</v>
      </c>
      <c r="C927" s="5">
        <v>1</v>
      </c>
      <c r="D927" s="5">
        <v>1</v>
      </c>
      <c r="E927" s="5">
        <v>1</v>
      </c>
      <c r="F927" s="5">
        <v>1</v>
      </c>
      <c r="G927" s="5">
        <v>1</v>
      </c>
      <c r="H927" s="5">
        <v>1</v>
      </c>
      <c r="I927" s="5">
        <v>1</v>
      </c>
      <c r="J927" s="5">
        <v>1</v>
      </c>
      <c r="N927" s="6" t="s">
        <v>1796</v>
      </c>
      <c r="O927" s="100" t="s">
        <v>1797</v>
      </c>
    </row>
    <row r="928" spans="1:15" x14ac:dyDescent="0.2">
      <c r="A928" s="4">
        <v>1</v>
      </c>
      <c r="B928" s="5">
        <v>1</v>
      </c>
      <c r="C928" s="5">
        <v>1</v>
      </c>
      <c r="D928" s="5">
        <v>1</v>
      </c>
      <c r="E928" s="5">
        <v>1</v>
      </c>
      <c r="F928" s="5">
        <v>1</v>
      </c>
      <c r="G928" s="5">
        <v>1</v>
      </c>
      <c r="H928" s="5">
        <v>1</v>
      </c>
      <c r="I928" s="5">
        <v>1</v>
      </c>
      <c r="J928" s="5">
        <v>1</v>
      </c>
      <c r="N928" s="6" t="s">
        <v>1798</v>
      </c>
      <c r="O928" s="100" t="s">
        <v>1799</v>
      </c>
    </row>
    <row r="929" spans="1:15" x14ac:dyDescent="0.2">
      <c r="A929" s="4">
        <v>1</v>
      </c>
      <c r="B929" s="5">
        <v>1</v>
      </c>
      <c r="C929" s="5">
        <v>1</v>
      </c>
      <c r="D929" s="5">
        <v>1</v>
      </c>
      <c r="E929" s="5">
        <v>1</v>
      </c>
      <c r="F929" s="5">
        <v>1</v>
      </c>
      <c r="G929" s="5">
        <v>1</v>
      </c>
      <c r="H929" s="5">
        <v>1</v>
      </c>
      <c r="I929" s="5">
        <v>1</v>
      </c>
      <c r="J929" s="5">
        <v>1</v>
      </c>
      <c r="N929" s="6" t="s">
        <v>1800</v>
      </c>
      <c r="O929" s="100" t="s">
        <v>1801</v>
      </c>
    </row>
    <row r="930" spans="1:15" x14ac:dyDescent="0.2">
      <c r="A930" s="4">
        <v>1</v>
      </c>
      <c r="B930" s="5">
        <v>1</v>
      </c>
      <c r="C930" s="5">
        <v>1</v>
      </c>
      <c r="D930" s="5">
        <v>1</v>
      </c>
      <c r="E930" s="5">
        <v>1</v>
      </c>
      <c r="F930" s="5">
        <v>1</v>
      </c>
      <c r="G930" s="5">
        <v>1</v>
      </c>
      <c r="H930" s="5">
        <v>1</v>
      </c>
      <c r="I930" s="5">
        <v>1</v>
      </c>
      <c r="J930" s="5">
        <v>1</v>
      </c>
      <c r="N930" s="6" t="s">
        <v>1802</v>
      </c>
      <c r="O930" s="100" t="s">
        <v>1803</v>
      </c>
    </row>
    <row r="931" spans="1:15" x14ac:dyDescent="0.2">
      <c r="A931" s="4">
        <v>1</v>
      </c>
      <c r="B931" s="5">
        <v>1</v>
      </c>
      <c r="C931" s="5">
        <v>1</v>
      </c>
      <c r="D931" s="5">
        <v>1</v>
      </c>
      <c r="E931" s="5">
        <v>1</v>
      </c>
      <c r="F931" s="5">
        <v>1</v>
      </c>
      <c r="G931" s="5">
        <v>1</v>
      </c>
      <c r="H931" s="5">
        <v>1</v>
      </c>
      <c r="I931" s="5">
        <v>1</v>
      </c>
      <c r="J931" s="5">
        <v>1</v>
      </c>
      <c r="N931" s="6" t="s">
        <v>1804</v>
      </c>
      <c r="O931" s="100" t="s">
        <v>1805</v>
      </c>
    </row>
    <row r="932" spans="1:15" x14ac:dyDescent="0.2">
      <c r="A932" s="4">
        <v>1</v>
      </c>
      <c r="B932" s="5">
        <v>1</v>
      </c>
      <c r="C932" s="5">
        <v>1</v>
      </c>
      <c r="D932" s="5">
        <v>1</v>
      </c>
      <c r="E932" s="5">
        <v>1</v>
      </c>
      <c r="F932" s="5">
        <v>1</v>
      </c>
      <c r="G932" s="5">
        <v>1</v>
      </c>
      <c r="H932" s="5">
        <v>1</v>
      </c>
      <c r="I932" s="5">
        <v>1</v>
      </c>
      <c r="J932" s="5">
        <v>1</v>
      </c>
      <c r="N932" s="6" t="s">
        <v>1806</v>
      </c>
      <c r="O932" s="100" t="s">
        <v>1807</v>
      </c>
    </row>
    <row r="933" spans="1:15" x14ac:dyDescent="0.2">
      <c r="A933" s="4">
        <v>1</v>
      </c>
      <c r="B933" s="5">
        <v>1</v>
      </c>
      <c r="C933" s="5">
        <v>1</v>
      </c>
      <c r="D933" s="5">
        <v>1</v>
      </c>
      <c r="E933" s="5">
        <v>1</v>
      </c>
      <c r="F933" s="5">
        <v>1</v>
      </c>
      <c r="G933" s="5">
        <v>1</v>
      </c>
      <c r="H933" s="5">
        <v>1</v>
      </c>
      <c r="I933" s="5">
        <v>1</v>
      </c>
      <c r="J933" s="5">
        <v>1</v>
      </c>
      <c r="N933" s="6" t="s">
        <v>1808</v>
      </c>
      <c r="O933" s="100" t="s">
        <v>1809</v>
      </c>
    </row>
    <row r="934" spans="1:15" x14ac:dyDescent="0.2">
      <c r="A934" s="4">
        <v>1</v>
      </c>
      <c r="B934" s="5">
        <v>1</v>
      </c>
      <c r="C934" s="5">
        <v>1</v>
      </c>
      <c r="D934" s="5">
        <v>1</v>
      </c>
      <c r="E934" s="5">
        <v>1</v>
      </c>
      <c r="F934" s="5">
        <v>1</v>
      </c>
      <c r="G934" s="5">
        <v>1</v>
      </c>
      <c r="H934" s="5">
        <v>1</v>
      </c>
      <c r="I934" s="5">
        <v>1</v>
      </c>
      <c r="J934" s="5">
        <v>1</v>
      </c>
      <c r="N934" s="6" t="s">
        <v>1810</v>
      </c>
      <c r="O934" s="100" t="s">
        <v>1811</v>
      </c>
    </row>
    <row r="935" spans="1:15" x14ac:dyDescent="0.2">
      <c r="A935" s="4">
        <v>1</v>
      </c>
      <c r="B935" s="5">
        <v>1</v>
      </c>
      <c r="C935" s="5">
        <v>1</v>
      </c>
      <c r="D935" s="5">
        <v>1</v>
      </c>
      <c r="E935" s="5">
        <v>1</v>
      </c>
      <c r="F935" s="5">
        <v>1</v>
      </c>
      <c r="G935" s="5">
        <v>1</v>
      </c>
      <c r="H935" s="5">
        <v>1</v>
      </c>
      <c r="I935" s="5">
        <v>1</v>
      </c>
      <c r="J935" s="5">
        <v>1</v>
      </c>
      <c r="N935" s="6" t="s">
        <v>1812</v>
      </c>
      <c r="O935" s="100" t="s">
        <v>1813</v>
      </c>
    </row>
    <row r="936" spans="1:15" x14ac:dyDescent="0.2">
      <c r="A936" s="4">
        <v>1</v>
      </c>
      <c r="B936" s="5">
        <v>1</v>
      </c>
      <c r="C936" s="5">
        <v>1</v>
      </c>
      <c r="D936" s="5">
        <v>1</v>
      </c>
      <c r="E936" s="5">
        <v>1</v>
      </c>
      <c r="F936" s="5">
        <v>1</v>
      </c>
      <c r="G936" s="5">
        <v>1</v>
      </c>
      <c r="H936" s="5">
        <v>1</v>
      </c>
      <c r="I936" s="5">
        <v>1</v>
      </c>
      <c r="J936" s="5">
        <v>1</v>
      </c>
      <c r="N936" s="6" t="s">
        <v>1814</v>
      </c>
      <c r="O936" s="100" t="s">
        <v>1815</v>
      </c>
    </row>
    <row r="937" spans="1:15" x14ac:dyDescent="0.2">
      <c r="A937" s="4">
        <v>1</v>
      </c>
      <c r="B937" s="5">
        <v>1</v>
      </c>
      <c r="C937" s="5">
        <v>1</v>
      </c>
      <c r="D937" s="5">
        <v>1</v>
      </c>
      <c r="E937" s="5">
        <v>1</v>
      </c>
      <c r="F937" s="5">
        <v>1</v>
      </c>
      <c r="G937" s="5">
        <v>1</v>
      </c>
      <c r="H937" s="5">
        <v>1</v>
      </c>
      <c r="I937" s="5">
        <v>1</v>
      </c>
      <c r="J937" s="5">
        <v>1</v>
      </c>
      <c r="N937" s="6" t="s">
        <v>1816</v>
      </c>
      <c r="O937" s="100" t="s">
        <v>1817</v>
      </c>
    </row>
    <row r="938" spans="1:15" x14ac:dyDescent="0.2">
      <c r="A938" s="4">
        <v>1</v>
      </c>
      <c r="B938" s="5">
        <v>1</v>
      </c>
      <c r="C938" s="5">
        <v>1</v>
      </c>
      <c r="D938" s="5">
        <v>1</v>
      </c>
      <c r="E938" s="5">
        <v>1</v>
      </c>
      <c r="F938" s="5">
        <v>1</v>
      </c>
      <c r="G938" s="5">
        <v>1</v>
      </c>
      <c r="H938" s="5">
        <v>1</v>
      </c>
      <c r="I938" s="5">
        <v>1</v>
      </c>
      <c r="J938" s="5">
        <v>1</v>
      </c>
      <c r="N938" s="6" t="s">
        <v>1818</v>
      </c>
      <c r="O938" s="100" t="s">
        <v>1819</v>
      </c>
    </row>
    <row r="939" spans="1:15" x14ac:dyDescent="0.2">
      <c r="A939" s="4">
        <v>1</v>
      </c>
      <c r="B939" s="5">
        <v>1</v>
      </c>
      <c r="C939" s="5">
        <v>1</v>
      </c>
      <c r="D939" s="5">
        <v>1</v>
      </c>
      <c r="E939" s="5">
        <v>1</v>
      </c>
      <c r="F939" s="5">
        <v>1</v>
      </c>
      <c r="G939" s="5">
        <v>1</v>
      </c>
      <c r="H939" s="5">
        <v>1</v>
      </c>
      <c r="I939" s="5">
        <v>1</v>
      </c>
      <c r="J939" s="5">
        <v>1</v>
      </c>
      <c r="N939" s="6" t="s">
        <v>1820</v>
      </c>
      <c r="O939" s="100" t="s">
        <v>1821</v>
      </c>
    </row>
    <row r="940" spans="1:15" x14ac:dyDescent="0.2">
      <c r="A940" s="4">
        <v>1</v>
      </c>
      <c r="B940" s="5">
        <v>1</v>
      </c>
      <c r="C940" s="5">
        <v>1</v>
      </c>
      <c r="D940" s="5">
        <v>1</v>
      </c>
      <c r="E940" s="5">
        <v>1</v>
      </c>
      <c r="F940" s="5">
        <v>1</v>
      </c>
      <c r="G940" s="5">
        <v>1</v>
      </c>
      <c r="H940" s="5">
        <v>1</v>
      </c>
      <c r="I940" s="5">
        <v>1</v>
      </c>
      <c r="J940" s="5">
        <v>1</v>
      </c>
      <c r="N940" s="6" t="s">
        <v>1822</v>
      </c>
      <c r="O940" s="100" t="s">
        <v>1823</v>
      </c>
    </row>
    <row r="941" spans="1:15" x14ac:dyDescent="0.2">
      <c r="A941" s="4">
        <v>1</v>
      </c>
      <c r="B941" s="5">
        <v>1</v>
      </c>
      <c r="C941" s="5">
        <v>1</v>
      </c>
      <c r="D941" s="5">
        <v>1</v>
      </c>
      <c r="E941" s="5">
        <v>1</v>
      </c>
      <c r="F941" s="5">
        <v>1</v>
      </c>
      <c r="G941" s="5">
        <v>1</v>
      </c>
      <c r="H941" s="5">
        <v>1</v>
      </c>
      <c r="I941" s="5">
        <v>1</v>
      </c>
      <c r="J941" s="5">
        <v>1</v>
      </c>
      <c r="N941" s="6" t="s">
        <v>1824</v>
      </c>
      <c r="O941" s="100" t="s">
        <v>1825</v>
      </c>
    </row>
    <row r="942" spans="1:15" x14ac:dyDescent="0.2">
      <c r="A942" s="4">
        <v>1</v>
      </c>
      <c r="B942" s="5">
        <v>1</v>
      </c>
      <c r="C942" s="5">
        <v>1</v>
      </c>
      <c r="D942" s="5">
        <v>1</v>
      </c>
      <c r="E942" s="5">
        <v>1</v>
      </c>
      <c r="F942" s="5">
        <v>1</v>
      </c>
      <c r="G942" s="5">
        <v>1</v>
      </c>
      <c r="H942" s="5">
        <v>1</v>
      </c>
      <c r="I942" s="5">
        <v>1</v>
      </c>
      <c r="J942" s="5">
        <v>1</v>
      </c>
      <c r="N942" s="6" t="s">
        <v>1826</v>
      </c>
      <c r="O942" s="100" t="s">
        <v>1459</v>
      </c>
    </row>
    <row r="943" spans="1:15" x14ac:dyDescent="0.2">
      <c r="A943" s="4">
        <v>1</v>
      </c>
      <c r="B943" s="5">
        <v>1</v>
      </c>
      <c r="C943" s="5">
        <v>1</v>
      </c>
      <c r="D943" s="5">
        <v>1</v>
      </c>
      <c r="E943" s="5">
        <v>1</v>
      </c>
      <c r="F943" s="5">
        <v>1</v>
      </c>
      <c r="G943" s="5">
        <v>1</v>
      </c>
      <c r="H943" s="5">
        <v>1</v>
      </c>
      <c r="I943" s="5">
        <v>1</v>
      </c>
      <c r="J943" s="5">
        <v>1</v>
      </c>
      <c r="N943" s="6" t="s">
        <v>1827</v>
      </c>
      <c r="O943" s="100" t="s">
        <v>1461</v>
      </c>
    </row>
    <row r="944" spans="1:15" x14ac:dyDescent="0.2">
      <c r="A944" s="4">
        <v>1</v>
      </c>
      <c r="B944" s="5">
        <v>1</v>
      </c>
      <c r="C944" s="5">
        <v>1</v>
      </c>
      <c r="D944" s="5">
        <v>1</v>
      </c>
      <c r="E944" s="5">
        <v>1</v>
      </c>
      <c r="F944" s="5">
        <v>1</v>
      </c>
      <c r="G944" s="5">
        <v>1</v>
      </c>
      <c r="H944" s="5">
        <v>1</v>
      </c>
      <c r="I944" s="5">
        <v>1</v>
      </c>
      <c r="J944" s="5">
        <v>1</v>
      </c>
      <c r="N944" s="6" t="s">
        <v>1828</v>
      </c>
      <c r="O944" s="100" t="s">
        <v>1829</v>
      </c>
    </row>
    <row r="945" spans="1:15" x14ac:dyDescent="0.2">
      <c r="A945" s="4">
        <v>1</v>
      </c>
      <c r="B945" s="5">
        <v>1</v>
      </c>
      <c r="C945" s="5">
        <v>1</v>
      </c>
      <c r="D945" s="5">
        <v>1</v>
      </c>
      <c r="E945" s="5">
        <v>1</v>
      </c>
      <c r="F945" s="5">
        <v>1</v>
      </c>
      <c r="G945" s="5">
        <v>1</v>
      </c>
      <c r="H945" s="5">
        <v>1</v>
      </c>
      <c r="I945" s="5">
        <v>1</v>
      </c>
      <c r="J945" s="5">
        <v>1</v>
      </c>
      <c r="N945" s="6" t="s">
        <v>1830</v>
      </c>
      <c r="O945" s="100" t="s">
        <v>1831</v>
      </c>
    </row>
    <row r="946" spans="1:15" x14ac:dyDescent="0.2">
      <c r="A946" s="4">
        <v>1</v>
      </c>
      <c r="B946" s="5">
        <v>1</v>
      </c>
      <c r="C946" s="5">
        <v>1</v>
      </c>
      <c r="D946" s="5">
        <v>1</v>
      </c>
      <c r="E946" s="5">
        <v>1</v>
      </c>
      <c r="F946" s="5">
        <v>1</v>
      </c>
      <c r="G946" s="5">
        <v>1</v>
      </c>
      <c r="H946" s="5">
        <v>1</v>
      </c>
      <c r="I946" s="5">
        <v>1</v>
      </c>
      <c r="J946" s="5">
        <v>1</v>
      </c>
      <c r="N946" s="6" t="s">
        <v>1832</v>
      </c>
      <c r="O946" s="100" t="s">
        <v>1709</v>
      </c>
    </row>
    <row r="947" spans="1:15" x14ac:dyDescent="0.2">
      <c r="A947" s="4">
        <v>1</v>
      </c>
      <c r="B947" s="5">
        <v>1</v>
      </c>
      <c r="C947" s="5">
        <v>1</v>
      </c>
      <c r="D947" s="5">
        <v>1</v>
      </c>
      <c r="E947" s="5">
        <v>1</v>
      </c>
      <c r="F947" s="5">
        <v>1</v>
      </c>
      <c r="G947" s="5">
        <v>1</v>
      </c>
      <c r="H947" s="5">
        <v>1</v>
      </c>
      <c r="I947" s="5">
        <v>1</v>
      </c>
      <c r="J947" s="5">
        <v>1</v>
      </c>
      <c r="N947" s="6" t="s">
        <v>1833</v>
      </c>
      <c r="O947" s="100" t="s">
        <v>1834</v>
      </c>
    </row>
    <row r="948" spans="1:15" x14ac:dyDescent="0.2">
      <c r="A948" s="4">
        <v>1</v>
      </c>
      <c r="B948" s="5">
        <v>1</v>
      </c>
      <c r="C948" s="5">
        <v>1</v>
      </c>
      <c r="D948" s="5">
        <v>1</v>
      </c>
      <c r="E948" s="5">
        <v>1</v>
      </c>
      <c r="F948" s="5">
        <v>1</v>
      </c>
      <c r="G948" s="5">
        <v>1</v>
      </c>
      <c r="H948" s="5">
        <v>1</v>
      </c>
      <c r="I948" s="5">
        <v>1</v>
      </c>
      <c r="J948" s="5">
        <v>1</v>
      </c>
      <c r="N948" s="6" t="s">
        <v>1835</v>
      </c>
      <c r="O948" s="100" t="s">
        <v>1836</v>
      </c>
    </row>
    <row r="949" spans="1:15" x14ac:dyDescent="0.2">
      <c r="A949" s="4">
        <v>1</v>
      </c>
      <c r="B949" s="5">
        <v>1</v>
      </c>
      <c r="C949" s="5">
        <v>1</v>
      </c>
      <c r="D949" s="5">
        <v>1</v>
      </c>
      <c r="E949" s="5">
        <v>1</v>
      </c>
      <c r="F949" s="5">
        <v>1</v>
      </c>
      <c r="G949" s="5">
        <v>1</v>
      </c>
      <c r="H949" s="5">
        <v>1</v>
      </c>
      <c r="I949" s="5">
        <v>1</v>
      </c>
      <c r="J949" s="5">
        <v>1</v>
      </c>
      <c r="N949" s="6" t="s">
        <v>1837</v>
      </c>
      <c r="O949" s="100" t="s">
        <v>1838</v>
      </c>
    </row>
    <row r="950" spans="1:15" x14ac:dyDescent="0.2">
      <c r="A950" s="4">
        <v>1</v>
      </c>
      <c r="B950" s="5">
        <v>1</v>
      </c>
      <c r="C950" s="5">
        <v>1</v>
      </c>
      <c r="D950" s="5">
        <v>1</v>
      </c>
      <c r="E950" s="5">
        <v>1</v>
      </c>
      <c r="F950" s="5">
        <v>1</v>
      </c>
      <c r="G950" s="5">
        <v>1</v>
      </c>
      <c r="H950" s="5">
        <v>1</v>
      </c>
      <c r="I950" s="5">
        <v>1</v>
      </c>
      <c r="J950" s="5">
        <v>1</v>
      </c>
      <c r="N950" s="6" t="s">
        <v>1839</v>
      </c>
      <c r="O950" s="100" t="s">
        <v>1840</v>
      </c>
    </row>
    <row r="951" spans="1:15" x14ac:dyDescent="0.2">
      <c r="A951" s="4">
        <v>1</v>
      </c>
      <c r="B951" s="5">
        <v>1</v>
      </c>
      <c r="C951" s="5">
        <v>1</v>
      </c>
      <c r="D951" s="5">
        <v>1</v>
      </c>
      <c r="E951" s="5">
        <v>1</v>
      </c>
      <c r="F951" s="5">
        <v>1</v>
      </c>
      <c r="G951" s="5">
        <v>1</v>
      </c>
      <c r="H951" s="5">
        <v>1</v>
      </c>
      <c r="I951" s="5">
        <v>1</v>
      </c>
      <c r="J951" s="5">
        <v>1</v>
      </c>
      <c r="N951" s="6" t="s">
        <v>1841</v>
      </c>
      <c r="O951" s="100" t="s">
        <v>1842</v>
      </c>
    </row>
    <row r="952" spans="1:15" x14ac:dyDescent="0.2">
      <c r="A952" s="4">
        <v>1</v>
      </c>
      <c r="B952" s="5">
        <v>1</v>
      </c>
      <c r="C952" s="5">
        <v>1</v>
      </c>
      <c r="D952" s="5">
        <v>1</v>
      </c>
      <c r="E952" s="5">
        <v>1</v>
      </c>
      <c r="F952" s="5">
        <v>1</v>
      </c>
      <c r="G952" s="5">
        <v>1</v>
      </c>
      <c r="H952" s="5">
        <v>1</v>
      </c>
      <c r="I952" s="5">
        <v>1</v>
      </c>
      <c r="J952" s="5">
        <v>1</v>
      </c>
      <c r="N952" s="6" t="s">
        <v>1843</v>
      </c>
      <c r="O952" s="100" t="s">
        <v>1844</v>
      </c>
    </row>
    <row r="953" spans="1:15" x14ac:dyDescent="0.2">
      <c r="A953" s="4">
        <v>1</v>
      </c>
      <c r="B953" s="5">
        <v>1</v>
      </c>
      <c r="C953" s="5">
        <v>1</v>
      </c>
      <c r="D953" s="5">
        <v>1</v>
      </c>
      <c r="E953" s="5">
        <v>1</v>
      </c>
      <c r="F953" s="5">
        <v>1</v>
      </c>
      <c r="G953" s="5">
        <v>1</v>
      </c>
      <c r="H953" s="5">
        <v>1</v>
      </c>
      <c r="I953" s="5">
        <v>1</v>
      </c>
      <c r="J953" s="5">
        <v>1</v>
      </c>
      <c r="N953" s="6" t="s">
        <v>1845</v>
      </c>
      <c r="O953" s="100" t="s">
        <v>1846</v>
      </c>
    </row>
    <row r="954" spans="1:15" x14ac:dyDescent="0.2">
      <c r="A954" s="4">
        <v>1</v>
      </c>
      <c r="B954" s="5">
        <v>1</v>
      </c>
      <c r="C954" s="5">
        <v>1</v>
      </c>
      <c r="D954" s="5">
        <v>1</v>
      </c>
      <c r="E954" s="5">
        <v>1</v>
      </c>
      <c r="F954" s="5">
        <v>1</v>
      </c>
      <c r="G954" s="5">
        <v>1</v>
      </c>
      <c r="H954" s="5">
        <v>1</v>
      </c>
      <c r="I954" s="5">
        <v>1</v>
      </c>
      <c r="J954" s="5">
        <v>1</v>
      </c>
      <c r="N954" s="6" t="s">
        <v>1847</v>
      </c>
      <c r="O954" s="100" t="s">
        <v>1848</v>
      </c>
    </row>
    <row r="955" spans="1:15" x14ac:dyDescent="0.2">
      <c r="A955" s="4">
        <v>1</v>
      </c>
      <c r="B955" s="5">
        <v>1</v>
      </c>
      <c r="C955" s="5">
        <v>1</v>
      </c>
      <c r="D955" s="5">
        <v>1</v>
      </c>
      <c r="E955" s="5">
        <v>1</v>
      </c>
      <c r="F955" s="5">
        <v>1</v>
      </c>
      <c r="G955" s="5">
        <v>1</v>
      </c>
      <c r="H955" s="5">
        <v>1</v>
      </c>
      <c r="I955" s="5">
        <v>1</v>
      </c>
      <c r="J955" s="5">
        <v>1</v>
      </c>
      <c r="N955" s="6" t="s">
        <v>1849</v>
      </c>
      <c r="O955" s="100" t="s">
        <v>1850</v>
      </c>
    </row>
    <row r="956" spans="1:15" x14ac:dyDescent="0.2">
      <c r="A956" s="4">
        <v>1</v>
      </c>
      <c r="B956" s="5">
        <v>1</v>
      </c>
      <c r="C956" s="5">
        <v>1</v>
      </c>
      <c r="D956" s="5">
        <v>1</v>
      </c>
      <c r="E956" s="5">
        <v>1</v>
      </c>
      <c r="F956" s="5">
        <v>1</v>
      </c>
      <c r="G956" s="5">
        <v>1</v>
      </c>
      <c r="H956" s="5">
        <v>1</v>
      </c>
      <c r="I956" s="5">
        <v>1</v>
      </c>
      <c r="J956" s="5">
        <v>1</v>
      </c>
      <c r="N956" s="6" t="s">
        <v>1851</v>
      </c>
      <c r="O956" s="100" t="s">
        <v>1852</v>
      </c>
    </row>
    <row r="957" spans="1:15" x14ac:dyDescent="0.2">
      <c r="A957" s="4">
        <v>1</v>
      </c>
      <c r="B957" s="5">
        <v>1</v>
      </c>
      <c r="C957" s="5">
        <v>1</v>
      </c>
      <c r="D957" s="5">
        <v>1</v>
      </c>
      <c r="E957" s="5">
        <v>1</v>
      </c>
      <c r="F957" s="5">
        <v>1</v>
      </c>
      <c r="G957" s="5">
        <v>1</v>
      </c>
      <c r="H957" s="5">
        <v>1</v>
      </c>
      <c r="I957" s="5">
        <v>1</v>
      </c>
      <c r="J957" s="5">
        <v>1</v>
      </c>
      <c r="N957" s="6" t="s">
        <v>1853</v>
      </c>
      <c r="O957" s="100" t="s">
        <v>1854</v>
      </c>
    </row>
    <row r="958" spans="1:15" x14ac:dyDescent="0.2">
      <c r="A958" s="4">
        <v>1</v>
      </c>
      <c r="B958" s="5">
        <v>1</v>
      </c>
      <c r="C958" s="5">
        <v>1</v>
      </c>
      <c r="D958" s="5">
        <v>1</v>
      </c>
      <c r="E958" s="5">
        <v>1</v>
      </c>
      <c r="F958" s="5">
        <v>1</v>
      </c>
      <c r="G958" s="5">
        <v>1</v>
      </c>
      <c r="H958" s="5">
        <v>1</v>
      </c>
      <c r="I958" s="5">
        <v>1</v>
      </c>
      <c r="J958" s="5">
        <v>1</v>
      </c>
      <c r="N958" s="6" t="s">
        <v>1855</v>
      </c>
      <c r="O958" s="100" t="s">
        <v>1856</v>
      </c>
    </row>
    <row r="959" spans="1:15" x14ac:dyDescent="0.2">
      <c r="A959" s="4">
        <v>1</v>
      </c>
      <c r="B959" s="5">
        <v>1</v>
      </c>
      <c r="C959" s="5">
        <v>1</v>
      </c>
      <c r="D959" s="5">
        <v>1</v>
      </c>
      <c r="E959" s="5">
        <v>1</v>
      </c>
      <c r="F959" s="5">
        <v>1</v>
      </c>
      <c r="G959" s="5">
        <v>1</v>
      </c>
      <c r="H959" s="5">
        <v>1</v>
      </c>
      <c r="I959" s="5">
        <v>1</v>
      </c>
      <c r="J959" s="5">
        <v>1</v>
      </c>
      <c r="N959" s="6" t="s">
        <v>1857</v>
      </c>
      <c r="O959" s="100" t="s">
        <v>1858</v>
      </c>
    </row>
    <row r="960" spans="1:15" x14ac:dyDescent="0.2">
      <c r="A960" s="4">
        <v>1</v>
      </c>
      <c r="B960" s="5">
        <v>1</v>
      </c>
      <c r="C960" s="5">
        <v>1</v>
      </c>
      <c r="D960" s="5">
        <v>1</v>
      </c>
      <c r="E960" s="5">
        <v>1</v>
      </c>
      <c r="F960" s="5">
        <v>1</v>
      </c>
      <c r="G960" s="5">
        <v>1</v>
      </c>
      <c r="H960" s="5">
        <v>1</v>
      </c>
      <c r="I960" s="5">
        <v>1</v>
      </c>
      <c r="J960" s="5">
        <v>1</v>
      </c>
      <c r="N960" s="6" t="s">
        <v>1859</v>
      </c>
      <c r="O960" s="100" t="s">
        <v>1860</v>
      </c>
    </row>
    <row r="961" spans="1:15" x14ac:dyDescent="0.2">
      <c r="A961" s="4">
        <v>1</v>
      </c>
      <c r="B961" s="5">
        <v>1</v>
      </c>
      <c r="C961" s="5">
        <v>1</v>
      </c>
      <c r="D961" s="5">
        <v>1</v>
      </c>
      <c r="E961" s="5">
        <v>1</v>
      </c>
      <c r="F961" s="5">
        <v>1</v>
      </c>
      <c r="G961" s="5">
        <v>1</v>
      </c>
      <c r="H961" s="5">
        <v>1</v>
      </c>
      <c r="I961" s="5">
        <v>1</v>
      </c>
      <c r="J961" s="5">
        <v>1</v>
      </c>
      <c r="N961" s="6" t="s">
        <v>1861</v>
      </c>
      <c r="O961" s="100" t="s">
        <v>1862</v>
      </c>
    </row>
    <row r="962" spans="1:15" x14ac:dyDescent="0.2">
      <c r="A962" s="4">
        <v>1</v>
      </c>
      <c r="B962" s="5">
        <v>1</v>
      </c>
      <c r="C962" s="5">
        <v>1</v>
      </c>
      <c r="D962" s="5">
        <v>1</v>
      </c>
      <c r="E962" s="5">
        <v>1</v>
      </c>
      <c r="F962" s="5">
        <v>1</v>
      </c>
      <c r="G962" s="5">
        <v>1</v>
      </c>
      <c r="H962" s="5">
        <v>1</v>
      </c>
      <c r="I962" s="5">
        <v>1</v>
      </c>
      <c r="J962" s="5">
        <v>1</v>
      </c>
      <c r="N962" s="6" t="s">
        <v>1863</v>
      </c>
      <c r="O962" s="100" t="s">
        <v>1459</v>
      </c>
    </row>
    <row r="963" spans="1:15" x14ac:dyDescent="0.2">
      <c r="A963" s="4">
        <v>1</v>
      </c>
      <c r="B963" s="5">
        <v>1</v>
      </c>
      <c r="C963" s="5">
        <v>1</v>
      </c>
      <c r="D963" s="5">
        <v>1</v>
      </c>
      <c r="E963" s="5">
        <v>1</v>
      </c>
      <c r="F963" s="5">
        <v>1</v>
      </c>
      <c r="G963" s="5">
        <v>1</v>
      </c>
      <c r="H963" s="5">
        <v>1</v>
      </c>
      <c r="I963" s="5">
        <v>1</v>
      </c>
      <c r="J963" s="5">
        <v>1</v>
      </c>
      <c r="N963" s="6" t="s">
        <v>1864</v>
      </c>
      <c r="O963" s="100" t="s">
        <v>1431</v>
      </c>
    </row>
    <row r="964" spans="1:15" x14ac:dyDescent="0.2">
      <c r="A964" s="4">
        <v>1</v>
      </c>
      <c r="B964" s="5">
        <v>1</v>
      </c>
      <c r="C964" s="5">
        <v>1</v>
      </c>
      <c r="D964" s="5">
        <v>1</v>
      </c>
      <c r="E964" s="5">
        <v>1</v>
      </c>
      <c r="F964" s="5">
        <v>1</v>
      </c>
      <c r="G964" s="5">
        <v>1</v>
      </c>
      <c r="H964" s="5">
        <v>1</v>
      </c>
      <c r="I964" s="5">
        <v>1</v>
      </c>
      <c r="J964" s="5">
        <v>1</v>
      </c>
      <c r="N964" s="6" t="s">
        <v>1865</v>
      </c>
      <c r="O964" s="100" t="s">
        <v>1866</v>
      </c>
    </row>
    <row r="965" spans="1:15" x14ac:dyDescent="0.2">
      <c r="A965" s="4">
        <v>1</v>
      </c>
      <c r="B965" s="5">
        <v>1</v>
      </c>
      <c r="C965" s="5">
        <v>1</v>
      </c>
      <c r="D965" s="5">
        <v>1</v>
      </c>
      <c r="E965" s="5">
        <v>1</v>
      </c>
      <c r="F965" s="5">
        <v>1</v>
      </c>
      <c r="G965" s="5">
        <v>1</v>
      </c>
      <c r="H965" s="5">
        <v>1</v>
      </c>
      <c r="I965" s="5">
        <v>1</v>
      </c>
      <c r="J965" s="5">
        <v>1</v>
      </c>
      <c r="N965" s="6" t="s">
        <v>1867</v>
      </c>
      <c r="O965" s="100" t="s">
        <v>1868</v>
      </c>
    </row>
    <row r="966" spans="1:15" x14ac:dyDescent="0.2">
      <c r="A966" s="4">
        <v>1</v>
      </c>
      <c r="B966" s="5">
        <v>1</v>
      </c>
      <c r="C966" s="5">
        <v>1</v>
      </c>
      <c r="D966" s="5">
        <v>1</v>
      </c>
      <c r="E966" s="5">
        <v>1</v>
      </c>
      <c r="F966" s="5">
        <v>1</v>
      </c>
      <c r="G966" s="5">
        <v>1</v>
      </c>
      <c r="H966" s="5">
        <v>1</v>
      </c>
      <c r="I966" s="5">
        <v>1</v>
      </c>
      <c r="J966" s="5">
        <v>1</v>
      </c>
      <c r="N966" s="6" t="s">
        <v>1869</v>
      </c>
      <c r="O966" s="100" t="s">
        <v>1870</v>
      </c>
    </row>
    <row r="967" spans="1:15" x14ac:dyDescent="0.2">
      <c r="A967" s="4">
        <v>1</v>
      </c>
      <c r="B967" s="5">
        <v>1</v>
      </c>
      <c r="C967" s="5">
        <v>1</v>
      </c>
      <c r="D967" s="5">
        <v>1</v>
      </c>
      <c r="E967" s="5">
        <v>1</v>
      </c>
      <c r="F967" s="5">
        <v>1</v>
      </c>
      <c r="G967" s="5">
        <v>1</v>
      </c>
      <c r="H967" s="5">
        <v>1</v>
      </c>
      <c r="I967" s="5">
        <v>1</v>
      </c>
      <c r="J967" s="5">
        <v>1</v>
      </c>
      <c r="N967" s="6" t="s">
        <v>1871</v>
      </c>
      <c r="O967" s="100" t="s">
        <v>1834</v>
      </c>
    </row>
    <row r="968" spans="1:15" x14ac:dyDescent="0.2">
      <c r="A968" s="4">
        <v>1</v>
      </c>
      <c r="B968" s="5">
        <v>1</v>
      </c>
      <c r="C968" s="5">
        <v>1</v>
      </c>
      <c r="D968" s="5">
        <v>1</v>
      </c>
      <c r="E968" s="5">
        <v>1</v>
      </c>
      <c r="F968" s="5">
        <v>1</v>
      </c>
      <c r="G968" s="5">
        <v>1</v>
      </c>
      <c r="H968" s="5">
        <v>1</v>
      </c>
      <c r="I968" s="5">
        <v>1</v>
      </c>
      <c r="J968" s="5">
        <v>1</v>
      </c>
      <c r="N968" s="6" t="s">
        <v>1872</v>
      </c>
      <c r="O968" s="100" t="s">
        <v>1836</v>
      </c>
    </row>
    <row r="969" spans="1:15" x14ac:dyDescent="0.2">
      <c r="A969" s="4">
        <v>1</v>
      </c>
      <c r="B969" s="5">
        <v>1</v>
      </c>
      <c r="C969" s="5">
        <v>1</v>
      </c>
      <c r="D969" s="5">
        <v>1</v>
      </c>
      <c r="E969" s="5">
        <v>1</v>
      </c>
      <c r="F969" s="5">
        <v>1</v>
      </c>
      <c r="G969" s="5">
        <v>1</v>
      </c>
      <c r="H969" s="5">
        <v>1</v>
      </c>
      <c r="I969" s="5">
        <v>1</v>
      </c>
      <c r="J969" s="5">
        <v>1</v>
      </c>
      <c r="N969" s="6" t="s">
        <v>1873</v>
      </c>
      <c r="O969" s="100" t="s">
        <v>1838</v>
      </c>
    </row>
    <row r="970" spans="1:15" x14ac:dyDescent="0.2">
      <c r="A970" s="4">
        <v>1</v>
      </c>
      <c r="B970" s="5">
        <v>1</v>
      </c>
      <c r="C970" s="5">
        <v>1</v>
      </c>
      <c r="D970" s="5">
        <v>1</v>
      </c>
      <c r="E970" s="5">
        <v>1</v>
      </c>
      <c r="F970" s="5">
        <v>1</v>
      </c>
      <c r="G970" s="5">
        <v>1</v>
      </c>
      <c r="H970" s="5">
        <v>1</v>
      </c>
      <c r="I970" s="5">
        <v>1</v>
      </c>
      <c r="J970" s="5">
        <v>1</v>
      </c>
      <c r="N970" s="6" t="s">
        <v>1874</v>
      </c>
      <c r="O970" s="100" t="s">
        <v>1840</v>
      </c>
    </row>
    <row r="971" spans="1:15" x14ac:dyDescent="0.2">
      <c r="A971" s="4">
        <v>1</v>
      </c>
      <c r="B971" s="5">
        <v>1</v>
      </c>
      <c r="C971" s="5">
        <v>1</v>
      </c>
      <c r="D971" s="5">
        <v>1</v>
      </c>
      <c r="E971" s="5">
        <v>1</v>
      </c>
      <c r="F971" s="5">
        <v>1</v>
      </c>
      <c r="G971" s="5">
        <v>1</v>
      </c>
      <c r="H971" s="5">
        <v>1</v>
      </c>
      <c r="I971" s="5">
        <v>1</v>
      </c>
      <c r="J971" s="5">
        <v>1</v>
      </c>
      <c r="N971" s="6" t="s">
        <v>1875</v>
      </c>
      <c r="O971" s="100" t="s">
        <v>1842</v>
      </c>
    </row>
    <row r="972" spans="1:15" x14ac:dyDescent="0.2">
      <c r="A972" s="4">
        <v>1</v>
      </c>
      <c r="B972" s="5">
        <v>1</v>
      </c>
      <c r="C972" s="5">
        <v>1</v>
      </c>
      <c r="D972" s="5">
        <v>1</v>
      </c>
      <c r="E972" s="5">
        <v>1</v>
      </c>
      <c r="F972" s="5">
        <v>1</v>
      </c>
      <c r="G972" s="5">
        <v>1</v>
      </c>
      <c r="H972" s="5">
        <v>1</v>
      </c>
      <c r="I972" s="5">
        <v>1</v>
      </c>
      <c r="J972" s="5">
        <v>1</v>
      </c>
      <c r="N972" s="6" t="s">
        <v>1876</v>
      </c>
      <c r="O972" s="100" t="s">
        <v>1877</v>
      </c>
    </row>
    <row r="973" spans="1:15" x14ac:dyDescent="0.2">
      <c r="A973" s="4">
        <v>1</v>
      </c>
      <c r="B973" s="5">
        <v>1</v>
      </c>
      <c r="C973" s="5">
        <v>1</v>
      </c>
      <c r="D973" s="5">
        <v>1</v>
      </c>
      <c r="E973" s="5">
        <v>1</v>
      </c>
      <c r="F973" s="5">
        <v>1</v>
      </c>
      <c r="G973" s="5">
        <v>1</v>
      </c>
      <c r="H973" s="5">
        <v>1</v>
      </c>
      <c r="I973" s="5">
        <v>1</v>
      </c>
      <c r="J973" s="5">
        <v>1</v>
      </c>
      <c r="N973" s="6" t="s">
        <v>1878</v>
      </c>
      <c r="O973" s="100" t="s">
        <v>1879</v>
      </c>
    </row>
    <row r="974" spans="1:15" x14ac:dyDescent="0.2">
      <c r="A974" s="4">
        <v>1</v>
      </c>
      <c r="B974" s="5">
        <v>1</v>
      </c>
      <c r="C974" s="5">
        <v>1</v>
      </c>
      <c r="D974" s="5">
        <v>1</v>
      </c>
      <c r="E974" s="5">
        <v>1</v>
      </c>
      <c r="F974" s="5">
        <v>1</v>
      </c>
      <c r="G974" s="5">
        <v>1</v>
      </c>
      <c r="H974" s="5">
        <v>1</v>
      </c>
      <c r="I974" s="5">
        <v>1</v>
      </c>
      <c r="J974" s="5">
        <v>1</v>
      </c>
      <c r="N974" s="6" t="s">
        <v>1880</v>
      </c>
      <c r="O974" s="100" t="s">
        <v>1881</v>
      </c>
    </row>
    <row r="975" spans="1:15" x14ac:dyDescent="0.2">
      <c r="A975" s="4">
        <v>1</v>
      </c>
      <c r="B975" s="5">
        <v>1</v>
      </c>
      <c r="C975" s="5">
        <v>1</v>
      </c>
      <c r="D975" s="5">
        <v>1</v>
      </c>
      <c r="E975" s="5">
        <v>1</v>
      </c>
      <c r="F975" s="5">
        <v>1</v>
      </c>
      <c r="G975" s="5">
        <v>1</v>
      </c>
      <c r="H975" s="5">
        <v>1</v>
      </c>
      <c r="I975" s="5">
        <v>1</v>
      </c>
      <c r="J975" s="5">
        <v>1</v>
      </c>
      <c r="N975" s="6" t="s">
        <v>1882</v>
      </c>
      <c r="O975" s="100" t="s">
        <v>1883</v>
      </c>
    </row>
    <row r="976" spans="1:15" x14ac:dyDescent="0.2">
      <c r="A976" s="4">
        <v>1</v>
      </c>
      <c r="B976" s="5">
        <v>1</v>
      </c>
      <c r="C976" s="5">
        <v>1</v>
      </c>
      <c r="D976" s="5">
        <v>1</v>
      </c>
      <c r="E976" s="5">
        <v>1</v>
      </c>
      <c r="F976" s="5">
        <v>1</v>
      </c>
      <c r="G976" s="5">
        <v>1</v>
      </c>
      <c r="H976" s="5">
        <v>1</v>
      </c>
      <c r="I976" s="5">
        <v>1</v>
      </c>
      <c r="J976" s="5">
        <v>1</v>
      </c>
      <c r="N976" s="6" t="s">
        <v>1884</v>
      </c>
      <c r="O976" s="100" t="s">
        <v>1885</v>
      </c>
    </row>
    <row r="977" spans="1:15" x14ac:dyDescent="0.2">
      <c r="A977" s="4">
        <v>1</v>
      </c>
      <c r="B977" s="5">
        <v>1</v>
      </c>
      <c r="C977" s="5">
        <v>1</v>
      </c>
      <c r="D977" s="5">
        <v>1</v>
      </c>
      <c r="E977" s="5">
        <v>1</v>
      </c>
      <c r="F977" s="5">
        <v>1</v>
      </c>
      <c r="G977" s="5">
        <v>1</v>
      </c>
      <c r="H977" s="5">
        <v>1</v>
      </c>
      <c r="I977" s="5">
        <v>1</v>
      </c>
      <c r="J977" s="5">
        <v>1</v>
      </c>
      <c r="N977" s="6" t="s">
        <v>1886</v>
      </c>
      <c r="O977" s="100" t="s">
        <v>1887</v>
      </c>
    </row>
    <row r="978" spans="1:15" x14ac:dyDescent="0.2">
      <c r="A978" s="4">
        <v>1</v>
      </c>
      <c r="B978" s="5">
        <v>1</v>
      </c>
      <c r="C978" s="5">
        <v>1</v>
      </c>
      <c r="D978" s="5">
        <v>1</v>
      </c>
      <c r="E978" s="5">
        <v>1</v>
      </c>
      <c r="F978" s="5">
        <v>1</v>
      </c>
      <c r="G978" s="5">
        <v>1</v>
      </c>
      <c r="H978" s="5">
        <v>1</v>
      </c>
      <c r="I978" s="5">
        <v>1</v>
      </c>
      <c r="J978" s="5">
        <v>1</v>
      </c>
      <c r="N978" s="6" t="s">
        <v>1888</v>
      </c>
      <c r="O978" s="100" t="s">
        <v>1889</v>
      </c>
    </row>
    <row r="979" spans="1:15" x14ac:dyDescent="0.2">
      <c r="A979" s="4">
        <v>1</v>
      </c>
      <c r="B979" s="5">
        <v>1</v>
      </c>
      <c r="C979" s="5">
        <v>1</v>
      </c>
      <c r="D979" s="5">
        <v>1</v>
      </c>
      <c r="E979" s="5">
        <v>1</v>
      </c>
      <c r="F979" s="5">
        <v>1</v>
      </c>
      <c r="G979" s="5">
        <v>1</v>
      </c>
      <c r="H979" s="5">
        <v>1</v>
      </c>
      <c r="I979" s="5">
        <v>1</v>
      </c>
      <c r="J979" s="5">
        <v>1</v>
      </c>
      <c r="N979" s="6" t="s">
        <v>1890</v>
      </c>
      <c r="O979" s="100" t="s">
        <v>1891</v>
      </c>
    </row>
    <row r="980" spans="1:15" x14ac:dyDescent="0.2">
      <c r="A980" s="4">
        <v>1</v>
      </c>
      <c r="B980" s="5">
        <v>1</v>
      </c>
      <c r="C980" s="5">
        <v>1</v>
      </c>
      <c r="D980" s="5">
        <v>1</v>
      </c>
      <c r="E980" s="5">
        <v>1</v>
      </c>
      <c r="F980" s="5">
        <v>1</v>
      </c>
      <c r="G980" s="5">
        <v>1</v>
      </c>
      <c r="H980" s="5">
        <v>1</v>
      </c>
      <c r="I980" s="5">
        <v>1</v>
      </c>
      <c r="J980" s="5">
        <v>1</v>
      </c>
      <c r="N980" s="6" t="s">
        <v>1892</v>
      </c>
      <c r="O980" s="100" t="s">
        <v>1893</v>
      </c>
    </row>
    <row r="981" spans="1:15" x14ac:dyDescent="0.2">
      <c r="A981" s="4">
        <v>1</v>
      </c>
      <c r="B981" s="5">
        <v>1</v>
      </c>
      <c r="C981" s="5">
        <v>1</v>
      </c>
      <c r="D981" s="5">
        <v>1</v>
      </c>
      <c r="E981" s="5">
        <v>1</v>
      </c>
      <c r="F981" s="5">
        <v>1</v>
      </c>
      <c r="G981" s="5">
        <v>1</v>
      </c>
      <c r="H981" s="5">
        <v>1</v>
      </c>
      <c r="I981" s="5">
        <v>1</v>
      </c>
      <c r="J981" s="5">
        <v>1</v>
      </c>
      <c r="N981" s="6" t="s">
        <v>1894</v>
      </c>
      <c r="O981" s="100" t="s">
        <v>1895</v>
      </c>
    </row>
    <row r="982" spans="1:15" x14ac:dyDescent="0.2">
      <c r="A982" s="4">
        <v>1</v>
      </c>
      <c r="B982" s="5">
        <v>1</v>
      </c>
      <c r="C982" s="5">
        <v>1</v>
      </c>
      <c r="D982" s="5">
        <v>1</v>
      </c>
      <c r="E982" s="5">
        <v>1</v>
      </c>
      <c r="F982" s="5">
        <v>1</v>
      </c>
      <c r="G982" s="5">
        <v>1</v>
      </c>
      <c r="H982" s="5">
        <v>1</v>
      </c>
      <c r="I982" s="5">
        <v>1</v>
      </c>
      <c r="J982" s="5">
        <v>1</v>
      </c>
      <c r="N982" s="6" t="s">
        <v>1896</v>
      </c>
      <c r="O982" s="100" t="s">
        <v>1897</v>
      </c>
    </row>
    <row r="983" spans="1:15" x14ac:dyDescent="0.2">
      <c r="A983" s="4">
        <v>1</v>
      </c>
      <c r="B983" s="5">
        <v>1</v>
      </c>
      <c r="C983" s="5">
        <v>1</v>
      </c>
      <c r="D983" s="5">
        <v>1</v>
      </c>
      <c r="E983" s="5">
        <v>1</v>
      </c>
      <c r="F983" s="5">
        <v>1</v>
      </c>
      <c r="G983" s="5">
        <v>1</v>
      </c>
      <c r="H983" s="5">
        <v>1</v>
      </c>
      <c r="I983" s="5">
        <v>1</v>
      </c>
      <c r="J983" s="5">
        <v>1</v>
      </c>
      <c r="N983" s="6" t="s">
        <v>1898</v>
      </c>
      <c r="O983" s="100" t="s">
        <v>1899</v>
      </c>
    </row>
    <row r="984" spans="1:15" x14ac:dyDescent="0.2">
      <c r="A984" s="4">
        <v>1</v>
      </c>
      <c r="B984" s="5">
        <v>1</v>
      </c>
      <c r="C984" s="5">
        <v>1</v>
      </c>
      <c r="D984" s="5">
        <v>1</v>
      </c>
      <c r="E984" s="5">
        <v>1</v>
      </c>
      <c r="F984" s="5">
        <v>1</v>
      </c>
      <c r="G984" s="5">
        <v>1</v>
      </c>
      <c r="H984" s="5">
        <v>1</v>
      </c>
      <c r="I984" s="5">
        <v>1</v>
      </c>
      <c r="J984" s="5">
        <v>1</v>
      </c>
      <c r="N984" s="6" t="s">
        <v>1900</v>
      </c>
      <c r="O984" s="100" t="s">
        <v>1901</v>
      </c>
    </row>
    <row r="985" spans="1:15" x14ac:dyDescent="0.2">
      <c r="A985" s="4">
        <v>1</v>
      </c>
      <c r="B985" s="5">
        <v>1</v>
      </c>
      <c r="C985" s="5">
        <v>1</v>
      </c>
      <c r="D985" s="5">
        <v>1</v>
      </c>
      <c r="E985" s="5">
        <v>1</v>
      </c>
      <c r="F985" s="5">
        <v>1</v>
      </c>
      <c r="G985" s="5">
        <v>1</v>
      </c>
      <c r="H985" s="5">
        <v>1</v>
      </c>
      <c r="I985" s="5">
        <v>1</v>
      </c>
      <c r="J985" s="5">
        <v>1</v>
      </c>
      <c r="N985" s="6" t="s">
        <v>1902</v>
      </c>
      <c r="O985" s="100" t="s">
        <v>1866</v>
      </c>
    </row>
    <row r="986" spans="1:15" x14ac:dyDescent="0.2">
      <c r="A986" s="4">
        <v>1</v>
      </c>
      <c r="B986" s="5">
        <v>1</v>
      </c>
      <c r="C986" s="5">
        <v>1</v>
      </c>
      <c r="D986" s="5">
        <v>1</v>
      </c>
      <c r="E986" s="5">
        <v>1</v>
      </c>
      <c r="F986" s="5">
        <v>1</v>
      </c>
      <c r="G986" s="5">
        <v>1</v>
      </c>
      <c r="H986" s="5">
        <v>1</v>
      </c>
      <c r="I986" s="5">
        <v>1</v>
      </c>
      <c r="J986" s="5">
        <v>1</v>
      </c>
      <c r="N986" s="6" t="s">
        <v>1903</v>
      </c>
      <c r="O986" s="100" t="s">
        <v>1904</v>
      </c>
    </row>
    <row r="987" spans="1:15" x14ac:dyDescent="0.2">
      <c r="A987" s="4">
        <v>1</v>
      </c>
      <c r="B987" s="5">
        <v>1</v>
      </c>
      <c r="C987" s="5">
        <v>1</v>
      </c>
      <c r="D987" s="5">
        <v>1</v>
      </c>
      <c r="E987" s="5">
        <v>1</v>
      </c>
      <c r="F987" s="5">
        <v>1</v>
      </c>
      <c r="G987" s="5">
        <v>1</v>
      </c>
      <c r="H987" s="5">
        <v>1</v>
      </c>
      <c r="I987" s="5">
        <v>1</v>
      </c>
      <c r="J987" s="5">
        <v>1</v>
      </c>
      <c r="N987" s="6" t="s">
        <v>1905</v>
      </c>
      <c r="O987" s="100" t="s">
        <v>1906</v>
      </c>
    </row>
    <row r="988" spans="1:15" x14ac:dyDescent="0.2">
      <c r="A988" s="4">
        <v>1</v>
      </c>
      <c r="B988" s="5">
        <v>1</v>
      </c>
      <c r="C988" s="5">
        <v>1</v>
      </c>
      <c r="D988" s="5">
        <v>1</v>
      </c>
      <c r="E988" s="5">
        <v>1</v>
      </c>
      <c r="F988" s="5">
        <v>1</v>
      </c>
      <c r="G988" s="5">
        <v>1</v>
      </c>
      <c r="H988" s="5">
        <v>1</v>
      </c>
      <c r="I988" s="5">
        <v>1</v>
      </c>
      <c r="J988" s="5">
        <v>1</v>
      </c>
      <c r="N988" s="6" t="s">
        <v>1907</v>
      </c>
      <c r="O988" s="100" t="s">
        <v>1908</v>
      </c>
    </row>
    <row r="989" spans="1:15" x14ac:dyDescent="0.2">
      <c r="A989" s="4">
        <v>1</v>
      </c>
      <c r="B989" s="5">
        <v>1</v>
      </c>
      <c r="C989" s="5">
        <v>1</v>
      </c>
      <c r="D989" s="5">
        <v>1</v>
      </c>
      <c r="E989" s="5">
        <v>1</v>
      </c>
      <c r="F989" s="5">
        <v>1</v>
      </c>
      <c r="G989" s="5">
        <v>1</v>
      </c>
      <c r="H989" s="5">
        <v>1</v>
      </c>
      <c r="I989" s="5">
        <v>1</v>
      </c>
      <c r="J989" s="5">
        <v>1</v>
      </c>
      <c r="N989" s="6" t="s">
        <v>1909</v>
      </c>
      <c r="O989" s="100" t="s">
        <v>1910</v>
      </c>
    </row>
    <row r="990" spans="1:15" x14ac:dyDescent="0.2">
      <c r="A990" s="4">
        <v>1</v>
      </c>
      <c r="B990" s="5">
        <v>1</v>
      </c>
      <c r="C990" s="5">
        <v>1</v>
      </c>
      <c r="D990" s="5">
        <v>1</v>
      </c>
      <c r="E990" s="5">
        <v>1</v>
      </c>
      <c r="F990" s="5">
        <v>1</v>
      </c>
      <c r="G990" s="5">
        <v>1</v>
      </c>
      <c r="H990" s="5">
        <v>1</v>
      </c>
      <c r="I990" s="5">
        <v>1</v>
      </c>
      <c r="J990" s="5">
        <v>1</v>
      </c>
      <c r="N990" s="6" t="s">
        <v>1911</v>
      </c>
      <c r="O990" s="100" t="s">
        <v>1912</v>
      </c>
    </row>
    <row r="991" spans="1:15" x14ac:dyDescent="0.2">
      <c r="A991" s="4">
        <v>1</v>
      </c>
      <c r="B991" s="5">
        <v>1</v>
      </c>
      <c r="C991" s="5">
        <v>1</v>
      </c>
      <c r="D991" s="5">
        <v>1</v>
      </c>
      <c r="E991" s="5">
        <v>1</v>
      </c>
      <c r="F991" s="5">
        <v>1</v>
      </c>
      <c r="G991" s="5">
        <v>1</v>
      </c>
      <c r="H991" s="5">
        <v>1</v>
      </c>
      <c r="I991" s="5">
        <v>1</v>
      </c>
      <c r="J991" s="5">
        <v>1</v>
      </c>
      <c r="N991" s="6" t="s">
        <v>1913</v>
      </c>
      <c r="O991" s="100" t="s">
        <v>1914</v>
      </c>
    </row>
    <row r="992" spans="1:15" x14ac:dyDescent="0.2">
      <c r="A992" s="4">
        <v>1</v>
      </c>
      <c r="B992" s="5">
        <v>1</v>
      </c>
      <c r="C992" s="5">
        <v>1</v>
      </c>
      <c r="D992" s="5">
        <v>1</v>
      </c>
      <c r="E992" s="5">
        <v>1</v>
      </c>
      <c r="F992" s="5">
        <v>1</v>
      </c>
      <c r="G992" s="5">
        <v>1</v>
      </c>
      <c r="H992" s="5">
        <v>1</v>
      </c>
      <c r="I992" s="5">
        <v>1</v>
      </c>
      <c r="J992" s="5">
        <v>1</v>
      </c>
      <c r="N992" s="6" t="s">
        <v>1915</v>
      </c>
      <c r="O992" s="100" t="s">
        <v>1916</v>
      </c>
    </row>
    <row r="993" spans="1:15" x14ac:dyDescent="0.2">
      <c r="A993" s="4">
        <v>1</v>
      </c>
      <c r="B993" s="5">
        <v>1</v>
      </c>
      <c r="C993" s="5">
        <v>1</v>
      </c>
      <c r="D993" s="5">
        <v>1</v>
      </c>
      <c r="E993" s="5">
        <v>1</v>
      </c>
      <c r="F993" s="5">
        <v>1</v>
      </c>
      <c r="G993" s="5">
        <v>1</v>
      </c>
      <c r="H993" s="5">
        <v>1</v>
      </c>
      <c r="I993" s="5">
        <v>1</v>
      </c>
      <c r="J993" s="5">
        <v>1</v>
      </c>
      <c r="N993" s="6" t="s">
        <v>1917</v>
      </c>
      <c r="O993" s="100" t="s">
        <v>1918</v>
      </c>
    </row>
    <row r="994" spans="1:15" x14ac:dyDescent="0.2">
      <c r="A994" s="4">
        <v>1</v>
      </c>
      <c r="B994" s="5">
        <v>1</v>
      </c>
      <c r="C994" s="5">
        <v>1</v>
      </c>
      <c r="D994" s="5">
        <v>1</v>
      </c>
      <c r="E994" s="5">
        <v>1</v>
      </c>
      <c r="F994" s="5">
        <v>1</v>
      </c>
      <c r="G994" s="5">
        <v>1</v>
      </c>
      <c r="H994" s="5">
        <v>1</v>
      </c>
      <c r="I994" s="5">
        <v>1</v>
      </c>
      <c r="J994" s="5">
        <v>1</v>
      </c>
      <c r="N994" s="6" t="s">
        <v>1919</v>
      </c>
      <c r="O994" s="100" t="s">
        <v>1920</v>
      </c>
    </row>
    <row r="995" spans="1:15" x14ac:dyDescent="0.2">
      <c r="A995" s="4">
        <v>1</v>
      </c>
      <c r="B995" s="5">
        <v>1</v>
      </c>
      <c r="C995" s="5">
        <v>1</v>
      </c>
      <c r="D995" s="5">
        <v>1</v>
      </c>
      <c r="E995" s="5">
        <v>1</v>
      </c>
      <c r="F995" s="5">
        <v>1</v>
      </c>
      <c r="G995" s="5">
        <v>1</v>
      </c>
      <c r="H995" s="5">
        <v>1</v>
      </c>
      <c r="I995" s="5">
        <v>1</v>
      </c>
      <c r="J995" s="5">
        <v>1</v>
      </c>
      <c r="N995" s="6" t="s">
        <v>1921</v>
      </c>
      <c r="O995" s="100" t="s">
        <v>1922</v>
      </c>
    </row>
    <row r="996" spans="1:15" x14ac:dyDescent="0.2">
      <c r="A996" s="4">
        <v>1</v>
      </c>
      <c r="B996" s="5">
        <v>1</v>
      </c>
      <c r="C996" s="5">
        <v>1</v>
      </c>
      <c r="D996" s="5">
        <v>1</v>
      </c>
      <c r="E996" s="5">
        <v>1</v>
      </c>
      <c r="F996" s="5">
        <v>1</v>
      </c>
      <c r="G996" s="5">
        <v>1</v>
      </c>
      <c r="H996" s="5">
        <v>1</v>
      </c>
      <c r="I996" s="5">
        <v>1</v>
      </c>
      <c r="J996" s="5">
        <v>1</v>
      </c>
      <c r="N996" s="6" t="s">
        <v>1923</v>
      </c>
      <c r="O996" s="100" t="s">
        <v>1924</v>
      </c>
    </row>
    <row r="997" spans="1:15" x14ac:dyDescent="0.2">
      <c r="A997" s="4">
        <v>1</v>
      </c>
      <c r="B997" s="5">
        <v>1</v>
      </c>
      <c r="C997" s="5">
        <v>1</v>
      </c>
      <c r="D997" s="5">
        <v>1</v>
      </c>
      <c r="E997" s="5">
        <v>1</v>
      </c>
      <c r="F997" s="5">
        <v>1</v>
      </c>
      <c r="G997" s="5">
        <v>1</v>
      </c>
      <c r="H997" s="5">
        <v>1</v>
      </c>
      <c r="I997" s="5">
        <v>1</v>
      </c>
      <c r="J997" s="5">
        <v>1</v>
      </c>
      <c r="N997" s="6" t="s">
        <v>1925</v>
      </c>
      <c r="O997" s="100" t="s">
        <v>1926</v>
      </c>
    </row>
    <row r="998" spans="1:15" x14ac:dyDescent="0.2">
      <c r="A998" s="4">
        <v>1</v>
      </c>
      <c r="B998" s="5">
        <v>1</v>
      </c>
      <c r="C998" s="5">
        <v>1</v>
      </c>
      <c r="D998" s="5">
        <v>1</v>
      </c>
      <c r="E998" s="5">
        <v>1</v>
      </c>
      <c r="F998" s="5">
        <v>1</v>
      </c>
      <c r="G998" s="5">
        <v>1</v>
      </c>
      <c r="H998" s="5">
        <v>1</v>
      </c>
      <c r="I998" s="5">
        <v>1</v>
      </c>
      <c r="J998" s="5">
        <v>1</v>
      </c>
      <c r="N998" s="6" t="s">
        <v>1927</v>
      </c>
      <c r="O998" s="100" t="s">
        <v>1928</v>
      </c>
    </row>
    <row r="999" spans="1:15" x14ac:dyDescent="0.2">
      <c r="A999" s="4">
        <v>1</v>
      </c>
      <c r="B999" s="5">
        <v>1</v>
      </c>
      <c r="C999" s="5">
        <v>1</v>
      </c>
      <c r="D999" s="5">
        <v>1</v>
      </c>
      <c r="E999" s="5">
        <v>1</v>
      </c>
      <c r="F999" s="5">
        <v>1</v>
      </c>
      <c r="G999" s="5">
        <v>1</v>
      </c>
      <c r="H999" s="5">
        <v>1</v>
      </c>
      <c r="I999" s="5">
        <v>1</v>
      </c>
      <c r="J999" s="5">
        <v>1</v>
      </c>
      <c r="N999" s="6" t="s">
        <v>1929</v>
      </c>
      <c r="O999" s="6" t="s">
        <v>1930</v>
      </c>
    </row>
    <row r="1000" spans="1:15" x14ac:dyDescent="0.2">
      <c r="A1000" s="4">
        <v>1</v>
      </c>
      <c r="B1000" s="5">
        <v>1</v>
      </c>
      <c r="C1000" s="5">
        <v>1</v>
      </c>
      <c r="D1000" s="5">
        <v>1</v>
      </c>
      <c r="E1000" s="5">
        <v>1</v>
      </c>
      <c r="F1000" s="5">
        <v>1</v>
      </c>
      <c r="G1000" s="5">
        <v>1</v>
      </c>
      <c r="H1000" s="5">
        <v>1</v>
      </c>
      <c r="I1000" s="5">
        <v>1</v>
      </c>
      <c r="J1000" s="5">
        <v>1</v>
      </c>
      <c r="N1000" s="6" t="s">
        <v>1931</v>
      </c>
      <c r="O1000" s="6" t="s">
        <v>1932</v>
      </c>
    </row>
    <row r="1001" spans="1:15" x14ac:dyDescent="0.2">
      <c r="A1001" s="4">
        <v>1</v>
      </c>
      <c r="B1001" s="5">
        <v>1</v>
      </c>
      <c r="C1001" s="5">
        <v>1</v>
      </c>
      <c r="D1001" s="5">
        <v>1</v>
      </c>
      <c r="E1001" s="5">
        <v>1</v>
      </c>
      <c r="F1001" s="5">
        <v>1</v>
      </c>
      <c r="G1001" s="5">
        <v>1</v>
      </c>
      <c r="H1001" s="5">
        <v>1</v>
      </c>
      <c r="I1001" s="5">
        <v>1</v>
      </c>
      <c r="J1001" s="5">
        <v>1</v>
      </c>
      <c r="N1001" s="6" t="s">
        <v>1933</v>
      </c>
      <c r="O1001" s="6" t="s">
        <v>1934</v>
      </c>
    </row>
    <row r="1002" spans="1:15" x14ac:dyDescent="0.2">
      <c r="A1002" s="4">
        <v>1</v>
      </c>
      <c r="B1002" s="5">
        <v>1</v>
      </c>
      <c r="C1002" s="5">
        <v>1</v>
      </c>
      <c r="D1002" s="5">
        <v>1</v>
      </c>
      <c r="E1002" s="5">
        <v>1</v>
      </c>
      <c r="F1002" s="5">
        <v>1</v>
      </c>
      <c r="G1002" s="5">
        <v>1</v>
      </c>
      <c r="H1002" s="5">
        <v>1</v>
      </c>
      <c r="I1002" s="5">
        <v>1</v>
      </c>
      <c r="J1002" s="5">
        <v>1</v>
      </c>
      <c r="N1002" s="6" t="s">
        <v>1935</v>
      </c>
      <c r="O1002" s="6" t="s">
        <v>1936</v>
      </c>
    </row>
    <row r="1003" spans="1:15" x14ac:dyDescent="0.2">
      <c r="A1003" s="4">
        <v>1</v>
      </c>
      <c r="B1003" s="5">
        <v>1</v>
      </c>
      <c r="C1003" s="5">
        <v>1</v>
      </c>
      <c r="D1003" s="5">
        <v>1</v>
      </c>
      <c r="E1003" s="5">
        <v>1</v>
      </c>
      <c r="F1003" s="5">
        <v>1</v>
      </c>
      <c r="G1003" s="5">
        <v>1</v>
      </c>
      <c r="H1003" s="5">
        <v>1</v>
      </c>
      <c r="I1003" s="5">
        <v>1</v>
      </c>
      <c r="J1003" s="5">
        <v>1</v>
      </c>
      <c r="N1003" s="6" t="s">
        <v>1937</v>
      </c>
      <c r="O1003" s="6" t="s">
        <v>1938</v>
      </c>
    </row>
    <row r="1004" spans="1:15" x14ac:dyDescent="0.2">
      <c r="A1004" s="4">
        <v>1</v>
      </c>
      <c r="B1004" s="5">
        <v>1</v>
      </c>
      <c r="C1004" s="5">
        <v>1</v>
      </c>
      <c r="D1004" s="5">
        <v>1</v>
      </c>
      <c r="E1004" s="5">
        <v>1</v>
      </c>
      <c r="F1004" s="5">
        <v>1</v>
      </c>
      <c r="G1004" s="5">
        <v>1</v>
      </c>
      <c r="H1004" s="5">
        <v>1</v>
      </c>
      <c r="I1004" s="5">
        <v>1</v>
      </c>
      <c r="J1004" s="5">
        <v>1</v>
      </c>
      <c r="N1004" s="6" t="s">
        <v>1939</v>
      </c>
      <c r="O1004" s="6" t="s">
        <v>1940</v>
      </c>
    </row>
    <row r="1005" spans="1:15" x14ac:dyDescent="0.2">
      <c r="A1005" s="4">
        <v>1</v>
      </c>
      <c r="B1005" s="5">
        <v>1</v>
      </c>
      <c r="C1005" s="5">
        <v>1</v>
      </c>
      <c r="D1005" s="5">
        <v>1</v>
      </c>
      <c r="E1005" s="5">
        <v>1</v>
      </c>
      <c r="F1005" s="5">
        <v>1</v>
      </c>
      <c r="G1005" s="5">
        <v>1</v>
      </c>
      <c r="H1005" s="5">
        <v>1</v>
      </c>
      <c r="I1005" s="5">
        <v>1</v>
      </c>
      <c r="J1005" s="5">
        <v>1</v>
      </c>
      <c r="N1005" s="6" t="s">
        <v>1941</v>
      </c>
      <c r="O1005" s="6" t="s">
        <v>1942</v>
      </c>
    </row>
    <row r="1006" spans="1:15" x14ac:dyDescent="0.2">
      <c r="A1006" s="4">
        <v>1</v>
      </c>
      <c r="B1006" s="5">
        <v>1</v>
      </c>
      <c r="C1006" s="5">
        <v>1</v>
      </c>
      <c r="D1006" s="5">
        <v>1</v>
      </c>
      <c r="E1006" s="5">
        <v>1</v>
      </c>
      <c r="F1006" s="5">
        <v>1</v>
      </c>
      <c r="G1006" s="5">
        <v>1</v>
      </c>
      <c r="H1006" s="5">
        <v>1</v>
      </c>
      <c r="I1006" s="5">
        <v>1</v>
      </c>
      <c r="J1006" s="5">
        <v>1</v>
      </c>
      <c r="N1006" s="6" t="s">
        <v>1943</v>
      </c>
      <c r="O1006" s="6" t="s">
        <v>1944</v>
      </c>
    </row>
    <row r="1007" spans="1:15" x14ac:dyDescent="0.2">
      <c r="A1007" s="4">
        <v>1</v>
      </c>
      <c r="B1007" s="5">
        <v>1</v>
      </c>
      <c r="C1007" s="5">
        <v>1</v>
      </c>
      <c r="D1007" s="5">
        <v>1</v>
      </c>
      <c r="E1007" s="5">
        <v>1</v>
      </c>
      <c r="F1007" s="5">
        <v>1</v>
      </c>
      <c r="G1007" s="5">
        <v>1</v>
      </c>
      <c r="H1007" s="5">
        <v>1</v>
      </c>
      <c r="I1007" s="5">
        <v>1</v>
      </c>
      <c r="J1007" s="5">
        <v>1</v>
      </c>
      <c r="N1007" s="6" t="s">
        <v>1945</v>
      </c>
      <c r="O1007" s="6" t="s">
        <v>1946</v>
      </c>
    </row>
    <row r="1008" spans="1:15" x14ac:dyDescent="0.2">
      <c r="A1008" s="4">
        <v>1</v>
      </c>
      <c r="B1008" s="5">
        <v>1</v>
      </c>
      <c r="C1008" s="5">
        <v>1</v>
      </c>
      <c r="D1008" s="5">
        <v>1</v>
      </c>
      <c r="E1008" s="5">
        <v>1</v>
      </c>
      <c r="F1008" s="5">
        <v>1</v>
      </c>
      <c r="G1008" s="5">
        <v>1</v>
      </c>
      <c r="H1008" s="5">
        <v>1</v>
      </c>
      <c r="I1008" s="5">
        <v>1</v>
      </c>
      <c r="J1008" s="5">
        <v>1</v>
      </c>
      <c r="N1008" s="6" t="s">
        <v>1947</v>
      </c>
      <c r="O1008" s="6" t="s">
        <v>1948</v>
      </c>
    </row>
    <row r="1009" spans="1:15" x14ac:dyDescent="0.2">
      <c r="A1009" s="4">
        <v>1</v>
      </c>
      <c r="B1009" s="5">
        <v>1</v>
      </c>
      <c r="C1009" s="5">
        <v>1</v>
      </c>
      <c r="D1009" s="5">
        <v>1</v>
      </c>
      <c r="E1009" s="5">
        <v>1</v>
      </c>
      <c r="F1009" s="5">
        <v>1</v>
      </c>
      <c r="G1009" s="5">
        <v>1</v>
      </c>
      <c r="H1009" s="5">
        <v>1</v>
      </c>
      <c r="I1009" s="5">
        <v>1</v>
      </c>
      <c r="J1009" s="5">
        <v>1</v>
      </c>
      <c r="N1009" s="6" t="s">
        <v>1949</v>
      </c>
      <c r="O1009" s="6" t="s">
        <v>1950</v>
      </c>
    </row>
    <row r="1010" spans="1:15" x14ac:dyDescent="0.2">
      <c r="A1010" s="4">
        <v>1</v>
      </c>
      <c r="B1010" s="5">
        <v>1</v>
      </c>
      <c r="C1010" s="5">
        <v>1</v>
      </c>
      <c r="D1010" s="5">
        <v>1</v>
      </c>
      <c r="E1010" s="5">
        <v>1</v>
      </c>
      <c r="F1010" s="5">
        <v>1</v>
      </c>
      <c r="G1010" s="5">
        <v>1</v>
      </c>
      <c r="H1010" s="5">
        <v>1</v>
      </c>
      <c r="I1010" s="5">
        <v>1</v>
      </c>
      <c r="J1010" s="5">
        <v>1</v>
      </c>
      <c r="N1010" s="6" t="s">
        <v>1951</v>
      </c>
      <c r="O1010" s="6" t="s">
        <v>1952</v>
      </c>
    </row>
    <row r="1011" spans="1:15" x14ac:dyDescent="0.2">
      <c r="A1011" s="4">
        <v>1</v>
      </c>
      <c r="B1011" s="5">
        <v>1</v>
      </c>
      <c r="C1011" s="5">
        <v>1</v>
      </c>
      <c r="D1011" s="5">
        <v>1</v>
      </c>
      <c r="E1011" s="5">
        <v>1</v>
      </c>
      <c r="F1011" s="5">
        <v>1</v>
      </c>
      <c r="G1011" s="5">
        <v>1</v>
      </c>
      <c r="H1011" s="5">
        <v>1</v>
      </c>
      <c r="I1011" s="5">
        <v>1</v>
      </c>
      <c r="J1011" s="5">
        <v>1</v>
      </c>
      <c r="N1011" s="6" t="s">
        <v>1953</v>
      </c>
      <c r="O1011" s="6" t="s">
        <v>1954</v>
      </c>
    </row>
    <row r="1012" spans="1:15" x14ac:dyDescent="0.2">
      <c r="A1012" s="4">
        <v>1</v>
      </c>
      <c r="B1012" s="5">
        <v>1</v>
      </c>
      <c r="C1012" s="5">
        <v>1</v>
      </c>
      <c r="D1012" s="5">
        <v>1</v>
      </c>
      <c r="E1012" s="5">
        <v>1</v>
      </c>
      <c r="F1012" s="5">
        <v>1</v>
      </c>
      <c r="G1012" s="5">
        <v>1</v>
      </c>
      <c r="H1012" s="5">
        <v>1</v>
      </c>
      <c r="I1012" s="5">
        <v>1</v>
      </c>
      <c r="J1012" s="5">
        <v>1</v>
      </c>
      <c r="N1012" s="6" t="s">
        <v>1955</v>
      </c>
      <c r="O1012" s="6" t="s">
        <v>1956</v>
      </c>
    </row>
    <row r="1013" spans="1:15" x14ac:dyDescent="0.2">
      <c r="A1013" s="4">
        <v>1</v>
      </c>
      <c r="B1013" s="5">
        <v>1</v>
      </c>
      <c r="C1013" s="5">
        <v>1</v>
      </c>
      <c r="D1013" s="5">
        <v>1</v>
      </c>
      <c r="E1013" s="5">
        <v>1</v>
      </c>
      <c r="F1013" s="5">
        <v>1</v>
      </c>
      <c r="G1013" s="5">
        <v>1</v>
      </c>
      <c r="H1013" s="5">
        <v>1</v>
      </c>
      <c r="I1013" s="5">
        <v>1</v>
      </c>
      <c r="J1013" s="5">
        <v>1</v>
      </c>
      <c r="N1013" s="6" t="s">
        <v>1957</v>
      </c>
      <c r="O1013" s="6" t="s">
        <v>1958</v>
      </c>
    </row>
    <row r="1014" spans="1:15" x14ac:dyDescent="0.2">
      <c r="A1014" s="4">
        <v>1</v>
      </c>
      <c r="B1014" s="5">
        <v>1</v>
      </c>
      <c r="C1014" s="5">
        <v>1</v>
      </c>
      <c r="D1014" s="5">
        <v>1</v>
      </c>
      <c r="E1014" s="5">
        <v>1</v>
      </c>
      <c r="F1014" s="5">
        <v>1</v>
      </c>
      <c r="G1014" s="5">
        <v>1</v>
      </c>
      <c r="H1014" s="5">
        <v>1</v>
      </c>
      <c r="I1014" s="5">
        <v>1</v>
      </c>
      <c r="J1014" s="5">
        <v>1</v>
      </c>
      <c r="N1014" s="6" t="s">
        <v>1959</v>
      </c>
      <c r="O1014" s="6" t="s">
        <v>1960</v>
      </c>
    </row>
    <row r="1015" spans="1:15" x14ac:dyDescent="0.2">
      <c r="A1015" s="4">
        <v>1</v>
      </c>
      <c r="B1015" s="5">
        <v>1</v>
      </c>
      <c r="C1015" s="5">
        <v>1</v>
      </c>
      <c r="D1015" s="5">
        <v>1</v>
      </c>
      <c r="E1015" s="5">
        <v>1</v>
      </c>
      <c r="F1015" s="5">
        <v>1</v>
      </c>
      <c r="G1015" s="5">
        <v>1</v>
      </c>
      <c r="H1015" s="5">
        <v>1</v>
      </c>
      <c r="I1015" s="5">
        <v>1</v>
      </c>
      <c r="J1015" s="5">
        <v>1</v>
      </c>
      <c r="N1015" s="6" t="s">
        <v>1961</v>
      </c>
      <c r="O1015" s="6" t="s">
        <v>1962</v>
      </c>
    </row>
    <row r="1016" spans="1:15" x14ac:dyDescent="0.2">
      <c r="A1016" s="4">
        <v>1</v>
      </c>
      <c r="B1016" s="5">
        <v>1</v>
      </c>
      <c r="C1016" s="5">
        <v>1</v>
      </c>
      <c r="D1016" s="5">
        <v>1</v>
      </c>
      <c r="E1016" s="5">
        <v>1</v>
      </c>
      <c r="F1016" s="5">
        <v>1</v>
      </c>
      <c r="G1016" s="5">
        <v>1</v>
      </c>
      <c r="H1016" s="5">
        <v>1</v>
      </c>
      <c r="I1016" s="5">
        <v>1</v>
      </c>
      <c r="J1016" s="5">
        <v>1</v>
      </c>
      <c r="N1016" s="6" t="s">
        <v>1963</v>
      </c>
      <c r="O1016" s="6" t="s">
        <v>1964</v>
      </c>
    </row>
    <row r="1017" spans="1:15" x14ac:dyDescent="0.2">
      <c r="A1017" s="4">
        <v>1</v>
      </c>
      <c r="B1017" s="5">
        <v>1</v>
      </c>
      <c r="C1017" s="5">
        <v>1</v>
      </c>
      <c r="D1017" s="5">
        <v>1</v>
      </c>
      <c r="E1017" s="5">
        <v>1</v>
      </c>
      <c r="F1017" s="5">
        <v>1</v>
      </c>
      <c r="G1017" s="5">
        <v>1</v>
      </c>
      <c r="H1017" s="5">
        <v>1</v>
      </c>
      <c r="I1017" s="5">
        <v>1</v>
      </c>
      <c r="J1017" s="5">
        <v>1</v>
      </c>
      <c r="N1017" s="6" t="s">
        <v>1965</v>
      </c>
      <c r="O1017" s="6" t="s">
        <v>1966</v>
      </c>
    </row>
    <row r="1018" spans="1:15" x14ac:dyDescent="0.2">
      <c r="A1018" s="4">
        <v>1</v>
      </c>
      <c r="B1018" s="5">
        <v>1</v>
      </c>
      <c r="C1018" s="5">
        <v>1</v>
      </c>
      <c r="D1018" s="5">
        <v>1</v>
      </c>
      <c r="E1018" s="5">
        <v>1</v>
      </c>
      <c r="F1018" s="5">
        <v>1</v>
      </c>
      <c r="G1018" s="5">
        <v>1</v>
      </c>
      <c r="H1018" s="5">
        <v>1</v>
      </c>
      <c r="I1018" s="5">
        <v>1</v>
      </c>
      <c r="J1018" s="5">
        <v>1</v>
      </c>
      <c r="N1018" s="6" t="s">
        <v>1967</v>
      </c>
      <c r="O1018" s="6" t="s">
        <v>1968</v>
      </c>
    </row>
    <row r="1019" spans="1:15" x14ac:dyDescent="0.2">
      <c r="A1019" s="4">
        <v>1</v>
      </c>
      <c r="B1019" s="5">
        <v>1</v>
      </c>
      <c r="C1019" s="5">
        <v>1</v>
      </c>
      <c r="D1019" s="5">
        <v>1</v>
      </c>
      <c r="E1019" s="5">
        <v>1</v>
      </c>
      <c r="F1019" s="5">
        <v>1</v>
      </c>
      <c r="G1019" s="5">
        <v>1</v>
      </c>
      <c r="H1019" s="5">
        <v>1</v>
      </c>
      <c r="I1019" s="5">
        <v>1</v>
      </c>
      <c r="J1019" s="5">
        <v>1</v>
      </c>
      <c r="N1019" s="6" t="s">
        <v>1969</v>
      </c>
      <c r="O1019" s="6" t="s">
        <v>1970</v>
      </c>
    </row>
    <row r="1020" spans="1:15" x14ac:dyDescent="0.2">
      <c r="A1020" s="4">
        <v>1</v>
      </c>
      <c r="B1020" s="5">
        <v>1</v>
      </c>
      <c r="C1020" s="5">
        <v>1</v>
      </c>
      <c r="D1020" s="5">
        <v>1</v>
      </c>
      <c r="E1020" s="5">
        <v>1</v>
      </c>
      <c r="F1020" s="5">
        <v>1</v>
      </c>
      <c r="G1020" s="5">
        <v>1</v>
      </c>
      <c r="H1020" s="5">
        <v>1</v>
      </c>
      <c r="I1020" s="5">
        <v>1</v>
      </c>
      <c r="J1020" s="5">
        <v>1</v>
      </c>
      <c r="N1020" s="6" t="s">
        <v>1971</v>
      </c>
      <c r="O1020" s="6" t="s">
        <v>1972</v>
      </c>
    </row>
    <row r="1021" spans="1:15" x14ac:dyDescent="0.2">
      <c r="A1021" s="4">
        <v>1</v>
      </c>
      <c r="B1021" s="5">
        <v>1</v>
      </c>
      <c r="C1021" s="5">
        <v>1</v>
      </c>
      <c r="D1021" s="5">
        <v>1</v>
      </c>
      <c r="E1021" s="5">
        <v>1</v>
      </c>
      <c r="F1021" s="5">
        <v>1</v>
      </c>
      <c r="G1021" s="5">
        <v>1</v>
      </c>
      <c r="H1021" s="5">
        <v>1</v>
      </c>
      <c r="I1021" s="5">
        <v>1</v>
      </c>
      <c r="J1021" s="5">
        <v>1</v>
      </c>
      <c r="N1021" s="6" t="s">
        <v>1973</v>
      </c>
      <c r="O1021" s="6" t="s">
        <v>1974</v>
      </c>
    </row>
    <row r="1022" spans="1:15" x14ac:dyDescent="0.2">
      <c r="A1022" s="4">
        <v>1</v>
      </c>
      <c r="B1022" s="5">
        <v>1</v>
      </c>
      <c r="C1022" s="5">
        <v>1</v>
      </c>
      <c r="D1022" s="5">
        <v>1</v>
      </c>
      <c r="E1022" s="5">
        <v>1</v>
      </c>
      <c r="F1022" s="5">
        <v>1</v>
      </c>
      <c r="G1022" s="5">
        <v>1</v>
      </c>
      <c r="H1022" s="5">
        <v>1</v>
      </c>
      <c r="I1022" s="5">
        <v>1</v>
      </c>
      <c r="J1022" s="5">
        <v>1</v>
      </c>
      <c r="N1022" s="6" t="s">
        <v>1975</v>
      </c>
      <c r="O1022" s="6" t="s">
        <v>1976</v>
      </c>
    </row>
    <row r="1023" spans="1:15" x14ac:dyDescent="0.2">
      <c r="A1023" s="4">
        <v>1</v>
      </c>
      <c r="B1023" s="5">
        <v>1</v>
      </c>
      <c r="C1023" s="5">
        <v>1</v>
      </c>
      <c r="D1023" s="5">
        <v>1</v>
      </c>
      <c r="E1023" s="5">
        <v>1</v>
      </c>
      <c r="F1023" s="5">
        <v>1</v>
      </c>
      <c r="G1023" s="5">
        <v>1</v>
      </c>
      <c r="H1023" s="5">
        <v>1</v>
      </c>
      <c r="I1023" s="5">
        <v>1</v>
      </c>
      <c r="J1023" s="5">
        <v>1</v>
      </c>
      <c r="N1023" s="6" t="s">
        <v>1977</v>
      </c>
      <c r="O1023" s="6" t="s">
        <v>1978</v>
      </c>
    </row>
    <row r="1024" spans="1:15" x14ac:dyDescent="0.2">
      <c r="A1024" s="4">
        <v>1</v>
      </c>
      <c r="B1024" s="5">
        <v>1</v>
      </c>
      <c r="C1024" s="5">
        <v>1</v>
      </c>
      <c r="D1024" s="5">
        <v>1</v>
      </c>
      <c r="E1024" s="5">
        <v>1</v>
      </c>
      <c r="F1024" s="5">
        <v>1</v>
      </c>
      <c r="G1024" s="5">
        <v>1</v>
      </c>
      <c r="H1024" s="5">
        <v>1</v>
      </c>
      <c r="I1024" s="5">
        <v>1</v>
      </c>
      <c r="J1024" s="5">
        <v>1</v>
      </c>
      <c r="N1024" s="6" t="s">
        <v>1979</v>
      </c>
      <c r="O1024" s="6" t="s">
        <v>1980</v>
      </c>
    </row>
    <row r="1025" spans="1:15" x14ac:dyDescent="0.2">
      <c r="A1025" s="4">
        <v>1</v>
      </c>
      <c r="B1025" s="5">
        <v>1</v>
      </c>
      <c r="C1025" s="5">
        <v>1</v>
      </c>
      <c r="D1025" s="5">
        <v>1</v>
      </c>
      <c r="E1025" s="5">
        <v>1</v>
      </c>
      <c r="F1025" s="5">
        <v>1</v>
      </c>
      <c r="G1025" s="5">
        <v>1</v>
      </c>
      <c r="H1025" s="5">
        <v>1</v>
      </c>
      <c r="I1025" s="5">
        <v>1</v>
      </c>
      <c r="J1025" s="5">
        <v>1</v>
      </c>
      <c r="N1025" s="6" t="s">
        <v>1981</v>
      </c>
      <c r="O1025" s="6" t="s">
        <v>1982</v>
      </c>
    </row>
    <row r="1026" spans="1:15" x14ac:dyDescent="0.2">
      <c r="A1026" s="4">
        <v>1</v>
      </c>
      <c r="B1026" s="5">
        <v>1</v>
      </c>
      <c r="C1026" s="5">
        <v>1</v>
      </c>
      <c r="D1026" s="5">
        <v>1</v>
      </c>
      <c r="E1026" s="5">
        <v>1</v>
      </c>
      <c r="F1026" s="5">
        <v>1</v>
      </c>
      <c r="G1026" s="5">
        <v>1</v>
      </c>
      <c r="H1026" s="5">
        <v>1</v>
      </c>
      <c r="I1026" s="5">
        <v>1</v>
      </c>
      <c r="J1026" s="5">
        <v>1</v>
      </c>
      <c r="N1026" s="6" t="s">
        <v>1983</v>
      </c>
      <c r="O1026" s="6" t="s">
        <v>1984</v>
      </c>
    </row>
    <row r="1027" spans="1:15" x14ac:dyDescent="0.2">
      <c r="A1027" s="4">
        <v>1</v>
      </c>
      <c r="B1027" s="5">
        <v>1</v>
      </c>
      <c r="C1027" s="5">
        <v>1</v>
      </c>
      <c r="D1027" s="5">
        <v>1</v>
      </c>
      <c r="E1027" s="5">
        <v>1</v>
      </c>
      <c r="F1027" s="5">
        <v>1</v>
      </c>
      <c r="G1027" s="5">
        <v>1</v>
      </c>
      <c r="H1027" s="5">
        <v>1</v>
      </c>
      <c r="I1027" s="5">
        <v>1</v>
      </c>
      <c r="J1027" s="5">
        <v>1</v>
      </c>
      <c r="N1027" s="6" t="s">
        <v>1985</v>
      </c>
      <c r="O1027" s="6" t="s">
        <v>1986</v>
      </c>
    </row>
    <row r="1028" spans="1:15" x14ac:dyDescent="0.2">
      <c r="A1028" s="4">
        <v>1</v>
      </c>
      <c r="B1028" s="5">
        <v>1</v>
      </c>
      <c r="C1028" s="5">
        <v>1</v>
      </c>
      <c r="D1028" s="5">
        <v>1</v>
      </c>
      <c r="E1028" s="5">
        <v>1</v>
      </c>
      <c r="F1028" s="5">
        <v>1</v>
      </c>
      <c r="G1028" s="5">
        <v>1</v>
      </c>
      <c r="H1028" s="5">
        <v>1</v>
      </c>
      <c r="I1028" s="5">
        <v>1</v>
      </c>
      <c r="J1028" s="5">
        <v>1</v>
      </c>
      <c r="N1028" s="6" t="s">
        <v>1987</v>
      </c>
      <c r="O1028" s="6" t="s">
        <v>1988</v>
      </c>
    </row>
    <row r="1029" spans="1:15" x14ac:dyDescent="0.2">
      <c r="A1029" s="4">
        <v>1</v>
      </c>
      <c r="B1029" s="5">
        <v>1</v>
      </c>
      <c r="C1029" s="5">
        <v>1</v>
      </c>
      <c r="D1029" s="5">
        <v>1</v>
      </c>
      <c r="E1029" s="5">
        <v>1</v>
      </c>
      <c r="F1029" s="5">
        <v>1</v>
      </c>
      <c r="G1029" s="5">
        <v>1</v>
      </c>
      <c r="H1029" s="5">
        <v>1</v>
      </c>
      <c r="I1029" s="5">
        <v>1</v>
      </c>
      <c r="J1029" s="5">
        <v>1</v>
      </c>
      <c r="N1029" s="6" t="s">
        <v>1989</v>
      </c>
      <c r="O1029" s="6" t="s">
        <v>1990</v>
      </c>
    </row>
    <row r="1030" spans="1:15" x14ac:dyDescent="0.2">
      <c r="A1030" s="4">
        <v>1</v>
      </c>
      <c r="B1030" s="5">
        <v>1</v>
      </c>
      <c r="C1030" s="5">
        <v>1</v>
      </c>
      <c r="D1030" s="5">
        <v>1</v>
      </c>
      <c r="E1030" s="5">
        <v>1</v>
      </c>
      <c r="F1030" s="5">
        <v>1</v>
      </c>
      <c r="G1030" s="5">
        <v>1</v>
      </c>
      <c r="H1030" s="5">
        <v>1</v>
      </c>
      <c r="I1030" s="5">
        <v>1</v>
      </c>
      <c r="J1030" s="5">
        <v>1</v>
      </c>
      <c r="N1030" s="6" t="s">
        <v>1991</v>
      </c>
      <c r="O1030" s="6" t="s">
        <v>1992</v>
      </c>
    </row>
    <row r="1031" spans="1:15" x14ac:dyDescent="0.2">
      <c r="A1031" s="4">
        <v>1</v>
      </c>
      <c r="B1031" s="5">
        <v>1</v>
      </c>
      <c r="C1031" s="5">
        <v>1</v>
      </c>
      <c r="D1031" s="5">
        <v>1</v>
      </c>
      <c r="E1031" s="5">
        <v>1</v>
      </c>
      <c r="F1031" s="5">
        <v>1</v>
      </c>
      <c r="G1031" s="5">
        <v>1</v>
      </c>
      <c r="H1031" s="5">
        <v>1</v>
      </c>
      <c r="I1031" s="5">
        <v>1</v>
      </c>
      <c r="J1031" s="5">
        <v>1</v>
      </c>
      <c r="N1031" s="6" t="s">
        <v>1993</v>
      </c>
      <c r="O1031" s="6" t="s">
        <v>1994</v>
      </c>
    </row>
    <row r="1032" spans="1:15" x14ac:dyDescent="0.2">
      <c r="A1032" s="4">
        <v>1</v>
      </c>
      <c r="B1032" s="5">
        <v>1</v>
      </c>
      <c r="C1032" s="5">
        <v>1</v>
      </c>
      <c r="D1032" s="5">
        <v>1</v>
      </c>
      <c r="E1032" s="5">
        <v>1</v>
      </c>
      <c r="F1032" s="5">
        <v>1</v>
      </c>
      <c r="G1032" s="5">
        <v>1</v>
      </c>
      <c r="H1032" s="5">
        <v>1</v>
      </c>
      <c r="I1032" s="5">
        <v>1</v>
      </c>
      <c r="J1032" s="5">
        <v>1</v>
      </c>
      <c r="N1032" s="6" t="s">
        <v>1995</v>
      </c>
      <c r="O1032" s="6" t="s">
        <v>1996</v>
      </c>
    </row>
    <row r="1033" spans="1:15" x14ac:dyDescent="0.2">
      <c r="A1033" s="4">
        <v>1</v>
      </c>
      <c r="B1033" s="5">
        <v>1</v>
      </c>
      <c r="C1033" s="5">
        <v>1</v>
      </c>
      <c r="D1033" s="5">
        <v>1</v>
      </c>
      <c r="E1033" s="5">
        <v>1</v>
      </c>
      <c r="F1033" s="5">
        <v>1</v>
      </c>
      <c r="G1033" s="5">
        <v>1</v>
      </c>
      <c r="H1033" s="5">
        <v>1</v>
      </c>
      <c r="I1033" s="5">
        <v>1</v>
      </c>
      <c r="J1033" s="5">
        <v>1</v>
      </c>
      <c r="N1033" s="6" t="s">
        <v>1997</v>
      </c>
      <c r="O1033" s="6" t="s">
        <v>1998</v>
      </c>
    </row>
    <row r="1034" spans="1:15" x14ac:dyDescent="0.2">
      <c r="A1034" s="4">
        <v>1</v>
      </c>
      <c r="B1034" s="5">
        <v>1</v>
      </c>
      <c r="C1034" s="5">
        <v>1</v>
      </c>
      <c r="D1034" s="5">
        <v>1</v>
      </c>
      <c r="E1034" s="5">
        <v>1</v>
      </c>
      <c r="F1034" s="5">
        <v>1</v>
      </c>
      <c r="G1034" s="5">
        <v>1</v>
      </c>
      <c r="H1034" s="5">
        <v>1</v>
      </c>
      <c r="I1034" s="5">
        <v>1</v>
      </c>
      <c r="J1034" s="5">
        <v>1</v>
      </c>
      <c r="N1034" s="6" t="s">
        <v>1999</v>
      </c>
      <c r="O1034" s="6" t="s">
        <v>2000</v>
      </c>
    </row>
    <row r="1035" spans="1:15" x14ac:dyDescent="0.2">
      <c r="A1035" s="4">
        <v>1</v>
      </c>
      <c r="B1035" s="5">
        <v>1</v>
      </c>
      <c r="C1035" s="5">
        <v>1</v>
      </c>
      <c r="D1035" s="5">
        <v>1</v>
      </c>
      <c r="E1035" s="5">
        <v>1</v>
      </c>
      <c r="F1035" s="5">
        <v>1</v>
      </c>
      <c r="G1035" s="5">
        <v>1</v>
      </c>
      <c r="H1035" s="5">
        <v>1</v>
      </c>
      <c r="I1035" s="5">
        <v>1</v>
      </c>
      <c r="J1035" s="5">
        <v>1</v>
      </c>
      <c r="N1035" s="6" t="s">
        <v>2001</v>
      </c>
      <c r="O1035" s="6" t="s">
        <v>2002</v>
      </c>
    </row>
    <row r="1036" spans="1:15" x14ac:dyDescent="0.2">
      <c r="A1036" s="4">
        <v>1</v>
      </c>
      <c r="B1036" s="5">
        <v>1</v>
      </c>
      <c r="C1036" s="5">
        <v>1</v>
      </c>
      <c r="D1036" s="5">
        <v>1</v>
      </c>
      <c r="E1036" s="5">
        <v>1</v>
      </c>
      <c r="F1036" s="5">
        <v>1</v>
      </c>
      <c r="G1036" s="5">
        <v>1</v>
      </c>
      <c r="H1036" s="5">
        <v>1</v>
      </c>
      <c r="I1036" s="5">
        <v>1</v>
      </c>
      <c r="J1036" s="5">
        <v>1</v>
      </c>
      <c r="N1036" s="6" t="s">
        <v>2003</v>
      </c>
      <c r="O1036" s="6" t="s">
        <v>2004</v>
      </c>
    </row>
    <row r="1037" spans="1:15" x14ac:dyDescent="0.2">
      <c r="A1037" s="4">
        <v>1</v>
      </c>
      <c r="B1037" s="5">
        <v>1</v>
      </c>
      <c r="C1037" s="5">
        <v>1</v>
      </c>
      <c r="D1037" s="5">
        <v>1</v>
      </c>
      <c r="E1037" s="5">
        <v>1</v>
      </c>
      <c r="F1037" s="5">
        <v>1</v>
      </c>
      <c r="G1037" s="5">
        <v>1</v>
      </c>
      <c r="H1037" s="5">
        <v>1</v>
      </c>
      <c r="I1037" s="5">
        <v>1</v>
      </c>
      <c r="J1037" s="5">
        <v>1</v>
      </c>
      <c r="N1037" s="6" t="s">
        <v>2005</v>
      </c>
      <c r="O1037" s="6" t="s">
        <v>2006</v>
      </c>
    </row>
    <row r="1038" spans="1:15" x14ac:dyDescent="0.2">
      <c r="A1038" s="4">
        <v>1</v>
      </c>
      <c r="B1038" s="5">
        <v>1</v>
      </c>
      <c r="C1038" s="5">
        <v>1</v>
      </c>
      <c r="D1038" s="5">
        <v>1</v>
      </c>
      <c r="E1038" s="5">
        <v>1</v>
      </c>
      <c r="F1038" s="5">
        <v>1</v>
      </c>
      <c r="G1038" s="5">
        <v>1</v>
      </c>
      <c r="H1038" s="5">
        <v>1</v>
      </c>
      <c r="I1038" s="5">
        <v>1</v>
      </c>
      <c r="J1038" s="5">
        <v>1</v>
      </c>
      <c r="N1038" s="6" t="s">
        <v>2007</v>
      </c>
      <c r="O1038" s="6" t="s">
        <v>2008</v>
      </c>
    </row>
    <row r="1039" spans="1:15" x14ac:dyDescent="0.2">
      <c r="A1039" s="4">
        <v>1</v>
      </c>
      <c r="B1039" s="5">
        <v>1</v>
      </c>
      <c r="C1039" s="5">
        <v>1</v>
      </c>
      <c r="D1039" s="5">
        <v>1</v>
      </c>
      <c r="E1039" s="5">
        <v>1</v>
      </c>
      <c r="F1039" s="5">
        <v>1</v>
      </c>
      <c r="G1039" s="5">
        <v>1</v>
      </c>
      <c r="H1039" s="5">
        <v>1</v>
      </c>
      <c r="I1039" s="5">
        <v>1</v>
      </c>
      <c r="J1039" s="5">
        <v>1</v>
      </c>
      <c r="N1039" s="55" t="s">
        <v>2009</v>
      </c>
      <c r="O1039" s="6" t="s">
        <v>2010</v>
      </c>
    </row>
    <row r="1040" spans="1:15" x14ac:dyDescent="0.2">
      <c r="A1040" s="4">
        <v>1</v>
      </c>
      <c r="B1040" s="5">
        <v>1</v>
      </c>
      <c r="C1040" s="5">
        <v>1</v>
      </c>
      <c r="D1040" s="5">
        <v>1</v>
      </c>
      <c r="E1040" s="5">
        <v>1</v>
      </c>
      <c r="F1040" s="5">
        <v>1</v>
      </c>
      <c r="G1040" s="5">
        <v>1</v>
      </c>
      <c r="H1040" s="5">
        <v>1</v>
      </c>
      <c r="I1040" s="5">
        <v>1</v>
      </c>
      <c r="J1040" s="5">
        <v>1</v>
      </c>
      <c r="N1040" s="55" t="s">
        <v>2011</v>
      </c>
      <c r="O1040" s="6" t="s">
        <v>2012</v>
      </c>
    </row>
    <row r="1041" spans="1:15" x14ac:dyDescent="0.2">
      <c r="A1041" s="4">
        <v>1</v>
      </c>
      <c r="B1041" s="5">
        <v>1</v>
      </c>
      <c r="C1041" s="5">
        <v>1</v>
      </c>
      <c r="D1041" s="5">
        <v>1</v>
      </c>
      <c r="E1041" s="5">
        <v>1</v>
      </c>
      <c r="F1041" s="5">
        <v>1</v>
      </c>
      <c r="G1041" s="5">
        <v>1</v>
      </c>
      <c r="H1041" s="5">
        <v>1</v>
      </c>
      <c r="I1041" s="5">
        <v>1</v>
      </c>
      <c r="J1041" s="5">
        <v>1</v>
      </c>
      <c r="N1041" s="55" t="s">
        <v>2013</v>
      </c>
      <c r="O1041" s="6" t="s">
        <v>2014</v>
      </c>
    </row>
    <row r="1042" spans="1:15" x14ac:dyDescent="0.2">
      <c r="A1042" s="4">
        <v>1</v>
      </c>
      <c r="B1042" s="5">
        <v>1</v>
      </c>
      <c r="C1042" s="5">
        <v>1</v>
      </c>
      <c r="D1042" s="5">
        <v>1</v>
      </c>
      <c r="E1042" s="5">
        <v>1</v>
      </c>
      <c r="F1042" s="5">
        <v>1</v>
      </c>
      <c r="G1042" s="5">
        <v>1</v>
      </c>
      <c r="H1042" s="5">
        <v>1</v>
      </c>
      <c r="I1042" s="5">
        <v>1</v>
      </c>
      <c r="J1042" s="5">
        <v>1</v>
      </c>
      <c r="N1042" s="55" t="s">
        <v>2015</v>
      </c>
      <c r="O1042" s="6" t="s">
        <v>2016</v>
      </c>
    </row>
    <row r="1043" spans="1:15" x14ac:dyDescent="0.2">
      <c r="A1043" s="4">
        <v>1</v>
      </c>
      <c r="B1043" s="5">
        <v>1</v>
      </c>
      <c r="C1043" s="5">
        <v>1</v>
      </c>
      <c r="D1043" s="5">
        <v>1</v>
      </c>
      <c r="E1043" s="5">
        <v>1</v>
      </c>
      <c r="F1043" s="5">
        <v>1</v>
      </c>
      <c r="G1043" s="5">
        <v>1</v>
      </c>
      <c r="H1043" s="5">
        <v>1</v>
      </c>
      <c r="I1043" s="5">
        <v>1</v>
      </c>
      <c r="J1043" s="5">
        <v>1</v>
      </c>
      <c r="N1043" s="6" t="s">
        <v>2017</v>
      </c>
      <c r="O1043" s="6" t="s">
        <v>2018</v>
      </c>
    </row>
    <row r="1044" spans="1:15" x14ac:dyDescent="0.2">
      <c r="A1044" s="4">
        <v>1</v>
      </c>
      <c r="B1044" s="5">
        <v>1</v>
      </c>
      <c r="C1044" s="5">
        <v>1</v>
      </c>
      <c r="D1044" s="5">
        <v>1</v>
      </c>
      <c r="E1044" s="5">
        <v>1</v>
      </c>
      <c r="F1044" s="5">
        <v>1</v>
      </c>
      <c r="G1044" s="5">
        <v>1</v>
      </c>
      <c r="H1044" s="5">
        <v>1</v>
      </c>
      <c r="I1044" s="5">
        <v>1</v>
      </c>
      <c r="J1044" s="5">
        <v>1</v>
      </c>
      <c r="N1044" s="6" t="s">
        <v>2019</v>
      </c>
      <c r="O1044" s="6" t="s">
        <v>2020</v>
      </c>
    </row>
    <row r="1045" spans="1:15" x14ac:dyDescent="0.2">
      <c r="A1045" s="4">
        <v>1</v>
      </c>
      <c r="B1045" s="5">
        <v>1</v>
      </c>
      <c r="C1045" s="5">
        <v>1</v>
      </c>
      <c r="D1045" s="5">
        <v>1</v>
      </c>
      <c r="E1045" s="5">
        <v>1</v>
      </c>
      <c r="F1045" s="5">
        <v>1</v>
      </c>
      <c r="G1045" s="5">
        <v>1</v>
      </c>
      <c r="H1045" s="5">
        <v>1</v>
      </c>
      <c r="I1045" s="5">
        <v>1</v>
      </c>
      <c r="J1045" s="5">
        <v>1</v>
      </c>
      <c r="N1045" s="6" t="s">
        <v>2021</v>
      </c>
      <c r="O1045" s="55" t="s">
        <v>2022</v>
      </c>
    </row>
    <row r="1046" spans="1:15" x14ac:dyDescent="0.2">
      <c r="A1046" s="4">
        <v>1</v>
      </c>
      <c r="B1046" s="5">
        <v>1</v>
      </c>
      <c r="C1046" s="5">
        <v>1</v>
      </c>
      <c r="D1046" s="5">
        <v>1</v>
      </c>
      <c r="E1046" s="5">
        <v>1</v>
      </c>
      <c r="F1046" s="5">
        <v>1</v>
      </c>
      <c r="G1046" s="5">
        <v>1</v>
      </c>
      <c r="H1046" s="5">
        <v>1</v>
      </c>
      <c r="I1046" s="5">
        <v>1</v>
      </c>
      <c r="J1046" s="5">
        <v>1</v>
      </c>
      <c r="N1046" s="6" t="s">
        <v>2023</v>
      </c>
      <c r="O1046" t="s">
        <v>2024</v>
      </c>
    </row>
    <row r="1047" spans="1:15" x14ac:dyDescent="0.2">
      <c r="A1047" s="4">
        <v>1</v>
      </c>
      <c r="B1047" s="5">
        <v>1</v>
      </c>
      <c r="C1047" s="5">
        <v>1</v>
      </c>
      <c r="D1047" s="5">
        <v>1</v>
      </c>
      <c r="E1047" s="5">
        <v>1</v>
      </c>
      <c r="F1047" s="5">
        <v>1</v>
      </c>
      <c r="G1047" s="5">
        <v>1</v>
      </c>
      <c r="H1047" s="5">
        <v>1</v>
      </c>
      <c r="I1047" s="5">
        <v>1</v>
      </c>
      <c r="J1047" s="5">
        <v>1</v>
      </c>
      <c r="N1047" s="6" t="s">
        <v>2025</v>
      </c>
      <c r="O1047" s="6" t="s">
        <v>2026</v>
      </c>
    </row>
    <row r="1048" spans="1:15" x14ac:dyDescent="0.2">
      <c r="A1048" s="4">
        <v>1</v>
      </c>
      <c r="B1048" s="5">
        <v>1</v>
      </c>
      <c r="C1048" s="5">
        <v>1</v>
      </c>
      <c r="D1048" s="5">
        <v>1</v>
      </c>
      <c r="E1048" s="5">
        <v>1</v>
      </c>
      <c r="F1048" s="5">
        <v>1</v>
      </c>
      <c r="G1048" s="5">
        <v>1</v>
      </c>
      <c r="H1048" s="5">
        <v>1</v>
      </c>
      <c r="I1048" s="5">
        <v>1</v>
      </c>
      <c r="J1048" s="5">
        <v>1</v>
      </c>
      <c r="N1048" s="6" t="s">
        <v>2027</v>
      </c>
      <c r="O1048" s="6" t="s">
        <v>2028</v>
      </c>
    </row>
    <row r="1049" spans="1:15" x14ac:dyDescent="0.2">
      <c r="A1049" s="4">
        <v>1</v>
      </c>
      <c r="B1049" s="5">
        <v>1</v>
      </c>
      <c r="C1049" s="5">
        <v>1</v>
      </c>
      <c r="D1049" s="5">
        <v>1</v>
      </c>
      <c r="E1049" s="5">
        <v>1</v>
      </c>
      <c r="F1049" s="5">
        <v>1</v>
      </c>
      <c r="G1049" s="5">
        <v>1</v>
      </c>
      <c r="H1049" s="5">
        <v>1</v>
      </c>
      <c r="I1049" s="5">
        <v>1</v>
      </c>
      <c r="J1049" s="5">
        <v>1</v>
      </c>
      <c r="N1049" s="6" t="s">
        <v>2029</v>
      </c>
      <c r="O1049" s="6" t="s">
        <v>2030</v>
      </c>
    </row>
    <row r="1050" spans="1:15" ht="114" x14ac:dyDescent="0.2">
      <c r="A1050" s="4">
        <v>1</v>
      </c>
      <c r="B1050" s="5">
        <v>1</v>
      </c>
      <c r="C1050" s="5">
        <v>1</v>
      </c>
      <c r="D1050" s="5">
        <v>1</v>
      </c>
      <c r="E1050" s="5">
        <v>1</v>
      </c>
      <c r="F1050" s="5">
        <v>1</v>
      </c>
      <c r="G1050" s="5">
        <v>1</v>
      </c>
      <c r="H1050" s="5">
        <v>1</v>
      </c>
      <c r="I1050" s="5">
        <v>1</v>
      </c>
      <c r="J1050" s="5">
        <v>1</v>
      </c>
      <c r="N1050" s="6" t="s">
        <v>2031</v>
      </c>
      <c r="O1050" s="56" t="s">
        <v>2032</v>
      </c>
    </row>
    <row r="1051" spans="1:15" x14ac:dyDescent="0.2">
      <c r="A1051" s="4">
        <v>1</v>
      </c>
      <c r="B1051" s="5">
        <v>1</v>
      </c>
      <c r="C1051" s="5">
        <v>1</v>
      </c>
      <c r="D1051" s="5">
        <v>1</v>
      </c>
      <c r="E1051" s="5">
        <v>1</v>
      </c>
      <c r="F1051" s="5">
        <v>1</v>
      </c>
      <c r="G1051" s="5">
        <v>1</v>
      </c>
      <c r="H1051" s="5">
        <v>1</v>
      </c>
      <c r="I1051" s="5">
        <v>1</v>
      </c>
      <c r="J1051" s="5">
        <v>1</v>
      </c>
      <c r="N1051" s="6" t="s">
        <v>2033</v>
      </c>
      <c r="O1051" s="6" t="s">
        <v>2034</v>
      </c>
    </row>
    <row r="1052" spans="1:15" x14ac:dyDescent="0.2">
      <c r="A1052" s="4">
        <v>1</v>
      </c>
      <c r="B1052" s="5">
        <v>1</v>
      </c>
      <c r="C1052" s="5">
        <v>1</v>
      </c>
      <c r="D1052" s="5">
        <v>1</v>
      </c>
      <c r="E1052" s="5">
        <v>1</v>
      </c>
      <c r="F1052" s="5">
        <v>1</v>
      </c>
      <c r="G1052" s="5">
        <v>1</v>
      </c>
      <c r="H1052" s="5">
        <v>1</v>
      </c>
      <c r="I1052" s="5">
        <v>1</v>
      </c>
      <c r="J1052" s="5">
        <v>1</v>
      </c>
      <c r="N1052" s="6" t="s">
        <v>2035</v>
      </c>
      <c r="O1052" s="6" t="s">
        <v>2036</v>
      </c>
    </row>
    <row r="1053" spans="1:15" x14ac:dyDescent="0.2">
      <c r="A1053" s="4">
        <v>1</v>
      </c>
      <c r="B1053" s="5">
        <v>1</v>
      </c>
      <c r="C1053" s="5">
        <v>1</v>
      </c>
      <c r="D1053" s="5">
        <v>1</v>
      </c>
      <c r="E1053" s="5">
        <v>1</v>
      </c>
      <c r="F1053" s="5">
        <v>1</v>
      </c>
      <c r="G1053" s="5">
        <v>1</v>
      </c>
      <c r="H1053" s="5">
        <v>1</v>
      </c>
      <c r="I1053" s="5">
        <v>1</v>
      </c>
      <c r="J1053" s="5">
        <v>1</v>
      </c>
      <c r="N1053" s="6" t="s">
        <v>2037</v>
      </c>
      <c r="O1053" s="6" t="s">
        <v>2038</v>
      </c>
    </row>
    <row r="1054" spans="1:15" x14ac:dyDescent="0.2">
      <c r="A1054" s="4">
        <v>1</v>
      </c>
      <c r="B1054" s="5">
        <v>1</v>
      </c>
      <c r="C1054" s="5">
        <v>1</v>
      </c>
      <c r="D1054" s="5">
        <v>1</v>
      </c>
      <c r="E1054" s="5">
        <v>1</v>
      </c>
      <c r="F1054" s="5">
        <v>1</v>
      </c>
      <c r="G1054" s="5">
        <v>1</v>
      </c>
      <c r="H1054" s="5">
        <v>1</v>
      </c>
      <c r="I1054" s="5">
        <v>1</v>
      </c>
      <c r="J1054" s="5">
        <v>1</v>
      </c>
      <c r="N1054" s="6" t="s">
        <v>2039</v>
      </c>
      <c r="O1054" s="6" t="s">
        <v>2040</v>
      </c>
    </row>
    <row r="1055" spans="1:15" x14ac:dyDescent="0.2">
      <c r="A1055" s="4">
        <v>1</v>
      </c>
      <c r="B1055" s="5">
        <v>1</v>
      </c>
      <c r="C1055" s="5">
        <v>1</v>
      </c>
      <c r="D1055" s="5">
        <v>1</v>
      </c>
      <c r="E1055" s="5">
        <v>1</v>
      </c>
      <c r="F1055" s="5">
        <v>1</v>
      </c>
      <c r="G1055" s="5">
        <v>1</v>
      </c>
      <c r="H1055" s="5">
        <v>1</v>
      </c>
      <c r="I1055" s="5">
        <v>1</v>
      </c>
      <c r="J1055" s="5">
        <v>1</v>
      </c>
      <c r="N1055" s="6" t="s">
        <v>2041</v>
      </c>
      <c r="O1055" s="6" t="s">
        <v>2042</v>
      </c>
    </row>
    <row r="1056" spans="1:15" x14ac:dyDescent="0.2">
      <c r="A1056" s="4">
        <v>1</v>
      </c>
      <c r="B1056" s="5">
        <v>1</v>
      </c>
      <c r="C1056" s="5">
        <v>1</v>
      </c>
      <c r="D1056" s="5">
        <v>1</v>
      </c>
      <c r="E1056" s="5">
        <v>1</v>
      </c>
      <c r="F1056" s="5">
        <v>1</v>
      </c>
      <c r="G1056" s="5">
        <v>1</v>
      </c>
      <c r="H1056" s="5">
        <v>1</v>
      </c>
      <c r="I1056" s="5">
        <v>1</v>
      </c>
      <c r="J1056" s="5">
        <v>1</v>
      </c>
      <c r="N1056" s="6" t="s">
        <v>2043</v>
      </c>
      <c r="O1056" s="6" t="s">
        <v>2044</v>
      </c>
    </row>
    <row r="1057" spans="1:15" x14ac:dyDescent="0.2">
      <c r="A1057" s="4">
        <v>1</v>
      </c>
      <c r="B1057" s="5">
        <v>1</v>
      </c>
      <c r="C1057" s="5">
        <v>1</v>
      </c>
      <c r="D1057" s="5">
        <v>1</v>
      </c>
      <c r="E1057" s="5">
        <v>1</v>
      </c>
      <c r="F1057" s="5">
        <v>1</v>
      </c>
      <c r="G1057" s="5">
        <v>1</v>
      </c>
      <c r="H1057" s="5">
        <v>1</v>
      </c>
      <c r="I1057" s="5">
        <v>1</v>
      </c>
      <c r="J1057" s="5">
        <v>1</v>
      </c>
      <c r="N1057" s="6" t="s">
        <v>2045</v>
      </c>
      <c r="O1057" t="s">
        <v>2046</v>
      </c>
    </row>
    <row r="1058" spans="1:15" x14ac:dyDescent="0.2">
      <c r="A1058" s="4">
        <v>1</v>
      </c>
      <c r="B1058" s="5">
        <v>1</v>
      </c>
      <c r="C1058" s="5">
        <v>1</v>
      </c>
      <c r="D1058" s="5">
        <v>1</v>
      </c>
      <c r="E1058" s="5">
        <v>1</v>
      </c>
      <c r="F1058" s="5">
        <v>1</v>
      </c>
      <c r="G1058" s="5">
        <v>1</v>
      </c>
      <c r="H1058" s="5">
        <v>1</v>
      </c>
      <c r="I1058" s="5">
        <v>1</v>
      </c>
      <c r="J1058" s="5">
        <v>1</v>
      </c>
      <c r="N1058" s="55" t="s">
        <v>2047</v>
      </c>
      <c r="O1058" t="s">
        <v>2048</v>
      </c>
    </row>
    <row r="1059" spans="1:15" x14ac:dyDescent="0.2">
      <c r="A1059" s="4">
        <v>1</v>
      </c>
      <c r="B1059" s="5">
        <v>1</v>
      </c>
      <c r="C1059" s="5">
        <v>1</v>
      </c>
      <c r="D1059" s="5">
        <v>1</v>
      </c>
      <c r="E1059" s="5">
        <v>1</v>
      </c>
      <c r="F1059" s="5">
        <v>1</v>
      </c>
      <c r="G1059" s="5">
        <v>1</v>
      </c>
      <c r="H1059" s="5">
        <v>1</v>
      </c>
      <c r="I1059" s="5">
        <v>1</v>
      </c>
      <c r="J1059" s="5">
        <v>1</v>
      </c>
      <c r="N1059" s="6" t="s">
        <v>2049</v>
      </c>
      <c r="O1059" t="s">
        <v>2050</v>
      </c>
    </row>
    <row r="1060" spans="1:15" x14ac:dyDescent="0.2">
      <c r="A1060" s="4">
        <v>1</v>
      </c>
      <c r="B1060" s="5">
        <v>1</v>
      </c>
      <c r="C1060" s="5">
        <v>1</v>
      </c>
      <c r="D1060" s="5">
        <v>1</v>
      </c>
      <c r="E1060" s="5">
        <v>1</v>
      </c>
      <c r="F1060" s="5">
        <v>1</v>
      </c>
      <c r="G1060" s="5">
        <v>1</v>
      </c>
      <c r="H1060" s="5">
        <v>1</v>
      </c>
      <c r="I1060" s="5">
        <v>1</v>
      </c>
      <c r="J1060" s="5">
        <v>1</v>
      </c>
      <c r="N1060" s="55" t="s">
        <v>2051</v>
      </c>
      <c r="O1060" t="s">
        <v>2052</v>
      </c>
    </row>
    <row r="1061" spans="1:15" x14ac:dyDescent="0.2">
      <c r="A1061" s="4">
        <v>1</v>
      </c>
      <c r="B1061" s="5">
        <v>1</v>
      </c>
      <c r="C1061" s="5">
        <v>1</v>
      </c>
      <c r="D1061" s="5">
        <v>1</v>
      </c>
      <c r="E1061" s="5">
        <v>1</v>
      </c>
      <c r="F1061" s="5">
        <v>1</v>
      </c>
      <c r="G1061" s="5">
        <v>1</v>
      </c>
      <c r="H1061" s="5">
        <v>1</v>
      </c>
      <c r="I1061" s="5">
        <v>1</v>
      </c>
      <c r="J1061" s="5">
        <v>1</v>
      </c>
      <c r="N1061" s="6" t="s">
        <v>2053</v>
      </c>
      <c r="O1061" t="s">
        <v>2054</v>
      </c>
    </row>
    <row r="1062" spans="1:15" x14ac:dyDescent="0.2">
      <c r="A1062" s="4">
        <v>1</v>
      </c>
      <c r="B1062" s="5">
        <v>1</v>
      </c>
      <c r="C1062" s="5">
        <v>1</v>
      </c>
      <c r="D1062" s="5">
        <v>1</v>
      </c>
      <c r="E1062" s="5">
        <v>1</v>
      </c>
      <c r="F1062" s="5">
        <v>1</v>
      </c>
      <c r="G1062" s="5">
        <v>1</v>
      </c>
      <c r="H1062" s="5">
        <v>1</v>
      </c>
      <c r="I1062" s="5">
        <v>1</v>
      </c>
      <c r="J1062" s="5">
        <v>1</v>
      </c>
      <c r="N1062" s="55" t="s">
        <v>2055</v>
      </c>
      <c r="O1062" t="s">
        <v>2056</v>
      </c>
    </row>
    <row r="1063" spans="1:15" x14ac:dyDescent="0.2">
      <c r="A1063" s="4">
        <v>1</v>
      </c>
      <c r="B1063" s="5">
        <v>1</v>
      </c>
      <c r="C1063" s="5">
        <v>1</v>
      </c>
      <c r="D1063" s="5">
        <v>1</v>
      </c>
      <c r="E1063" s="5">
        <v>1</v>
      </c>
      <c r="F1063" s="5">
        <v>1</v>
      </c>
      <c r="G1063" s="5">
        <v>1</v>
      </c>
      <c r="H1063" s="5">
        <v>1</v>
      </c>
      <c r="I1063" s="5">
        <v>1</v>
      </c>
      <c r="J1063" s="5">
        <v>1</v>
      </c>
      <c r="N1063" s="6" t="s">
        <v>2057</v>
      </c>
      <c r="O1063" t="s">
        <v>2058</v>
      </c>
    </row>
    <row r="1064" spans="1:15" x14ac:dyDescent="0.2">
      <c r="A1064" s="4">
        <v>1</v>
      </c>
      <c r="B1064" s="5">
        <v>1</v>
      </c>
      <c r="C1064" s="5">
        <v>1</v>
      </c>
      <c r="D1064" s="5">
        <v>1</v>
      </c>
      <c r="E1064" s="5">
        <v>1</v>
      </c>
      <c r="F1064" s="5">
        <v>1</v>
      </c>
      <c r="G1064" s="5">
        <v>1</v>
      </c>
      <c r="H1064" s="5">
        <v>1</v>
      </c>
      <c r="I1064" s="5">
        <v>1</v>
      </c>
      <c r="J1064" s="5">
        <v>1</v>
      </c>
      <c r="N1064" s="55" t="s">
        <v>2059</v>
      </c>
      <c r="O1064" t="s">
        <v>2060</v>
      </c>
    </row>
    <row r="1065" spans="1:15" x14ac:dyDescent="0.2">
      <c r="A1065" s="4">
        <v>1</v>
      </c>
      <c r="B1065" s="5">
        <v>1</v>
      </c>
      <c r="C1065" s="5">
        <v>1</v>
      </c>
      <c r="D1065" s="5">
        <v>1</v>
      </c>
      <c r="E1065" s="5">
        <v>1</v>
      </c>
      <c r="F1065" s="5">
        <v>1</v>
      </c>
      <c r="G1065" s="5">
        <v>1</v>
      </c>
      <c r="H1065" s="5">
        <v>1</v>
      </c>
      <c r="I1065" s="5">
        <v>1</v>
      </c>
      <c r="J1065" s="5">
        <v>1</v>
      </c>
      <c r="N1065" s="6" t="s">
        <v>2061</v>
      </c>
      <c r="O1065" t="s">
        <v>2062</v>
      </c>
    </row>
    <row r="1066" spans="1:15" x14ac:dyDescent="0.2">
      <c r="A1066" s="4">
        <v>1</v>
      </c>
      <c r="B1066" s="5">
        <v>1</v>
      </c>
      <c r="C1066" s="5">
        <v>1</v>
      </c>
      <c r="D1066" s="5">
        <v>1</v>
      </c>
      <c r="E1066" s="5">
        <v>1</v>
      </c>
      <c r="F1066" s="5">
        <v>1</v>
      </c>
      <c r="G1066" s="5">
        <v>1</v>
      </c>
      <c r="H1066" s="5">
        <v>1</v>
      </c>
      <c r="I1066" s="5">
        <v>1</v>
      </c>
      <c r="J1066" s="5">
        <v>1</v>
      </c>
      <c r="N1066" s="55" t="s">
        <v>2063</v>
      </c>
      <c r="O1066" t="s">
        <v>2064</v>
      </c>
    </row>
    <row r="1067" spans="1:15" x14ac:dyDescent="0.2">
      <c r="A1067" s="4">
        <v>1</v>
      </c>
      <c r="B1067" s="5">
        <v>1</v>
      </c>
      <c r="C1067" s="5">
        <v>1</v>
      </c>
      <c r="D1067" s="5">
        <v>1</v>
      </c>
      <c r="E1067" s="5">
        <v>1</v>
      </c>
      <c r="F1067" s="5">
        <v>1</v>
      </c>
      <c r="G1067" s="5">
        <v>1</v>
      </c>
      <c r="H1067" s="5">
        <v>1</v>
      </c>
      <c r="I1067" s="5">
        <v>1</v>
      </c>
      <c r="J1067" s="5">
        <v>1</v>
      </c>
      <c r="N1067" s="6" t="s">
        <v>2065</v>
      </c>
      <c r="O1067" s="6" t="s">
        <v>2066</v>
      </c>
    </row>
    <row r="1068" spans="1:15" x14ac:dyDescent="0.2">
      <c r="A1068" s="4">
        <v>1</v>
      </c>
      <c r="B1068" s="5">
        <v>1</v>
      </c>
      <c r="C1068" s="5">
        <v>1</v>
      </c>
      <c r="D1068" s="5">
        <v>1</v>
      </c>
      <c r="E1068" s="5">
        <v>1</v>
      </c>
      <c r="F1068" s="5">
        <v>1</v>
      </c>
      <c r="G1068" s="5">
        <v>1</v>
      </c>
      <c r="H1068" s="5">
        <v>1</v>
      </c>
      <c r="I1068" s="5">
        <v>1</v>
      </c>
      <c r="J1068" s="5">
        <v>1</v>
      </c>
      <c r="N1068" s="6" t="s">
        <v>2067</v>
      </c>
      <c r="O1068" s="6" t="s">
        <v>2066</v>
      </c>
    </row>
    <row r="1069" spans="1:15" x14ac:dyDescent="0.2">
      <c r="A1069" s="4">
        <v>1</v>
      </c>
      <c r="B1069" s="5">
        <v>1</v>
      </c>
      <c r="C1069" s="5">
        <v>1</v>
      </c>
      <c r="D1069" s="5">
        <v>1</v>
      </c>
      <c r="E1069" s="5">
        <v>1</v>
      </c>
      <c r="F1069" s="5">
        <v>1</v>
      </c>
      <c r="G1069" s="5">
        <v>1</v>
      </c>
      <c r="H1069" s="5">
        <v>1</v>
      </c>
      <c r="I1069" s="5">
        <v>1</v>
      </c>
      <c r="J1069" s="5">
        <v>1</v>
      </c>
      <c r="N1069" s="6" t="s">
        <v>2068</v>
      </c>
      <c r="O1069" s="6" t="s">
        <v>2066</v>
      </c>
    </row>
    <row r="1070" spans="1:15" x14ac:dyDescent="0.2">
      <c r="A1070" s="4">
        <v>1</v>
      </c>
      <c r="B1070" s="5">
        <v>1</v>
      </c>
      <c r="C1070" s="5">
        <v>1</v>
      </c>
      <c r="D1070" s="5">
        <v>1</v>
      </c>
      <c r="E1070" s="5">
        <v>1</v>
      </c>
      <c r="F1070" s="5">
        <v>1</v>
      </c>
      <c r="G1070" s="5">
        <v>1</v>
      </c>
      <c r="H1070" s="5">
        <v>1</v>
      </c>
      <c r="I1070" s="5">
        <v>1</v>
      </c>
      <c r="J1070" s="5">
        <v>1</v>
      </c>
      <c r="N1070" s="6" t="s">
        <v>2069</v>
      </c>
      <c r="O1070" s="6" t="s">
        <v>2066</v>
      </c>
    </row>
    <row r="1071" spans="1:15" x14ac:dyDescent="0.2">
      <c r="A1071" s="4">
        <v>1</v>
      </c>
      <c r="B1071" s="5">
        <v>1</v>
      </c>
      <c r="C1071" s="5">
        <v>1</v>
      </c>
      <c r="D1071" s="5">
        <v>1</v>
      </c>
      <c r="E1071" s="5">
        <v>1</v>
      </c>
      <c r="F1071" s="5">
        <v>1</v>
      </c>
      <c r="G1071" s="5">
        <v>1</v>
      </c>
      <c r="H1071" s="5">
        <v>1</v>
      </c>
      <c r="I1071" s="5">
        <v>1</v>
      </c>
      <c r="J1071" s="5">
        <v>1</v>
      </c>
      <c r="N1071" s="6" t="s">
        <v>2070</v>
      </c>
      <c r="O1071" s="6" t="s">
        <v>2071</v>
      </c>
    </row>
    <row r="1072" spans="1:15" x14ac:dyDescent="0.2">
      <c r="A1072" s="4">
        <v>1</v>
      </c>
      <c r="B1072" s="5">
        <v>1</v>
      </c>
      <c r="C1072" s="5">
        <v>1</v>
      </c>
      <c r="D1072" s="5">
        <v>1</v>
      </c>
      <c r="E1072" s="5">
        <v>1</v>
      </c>
      <c r="F1072" s="5">
        <v>1</v>
      </c>
      <c r="G1072" s="5">
        <v>1</v>
      </c>
      <c r="H1072" s="5">
        <v>1</v>
      </c>
      <c r="I1072" s="5">
        <v>1</v>
      </c>
      <c r="J1072" s="5">
        <v>1</v>
      </c>
      <c r="N1072" s="6" t="s">
        <v>2072</v>
      </c>
      <c r="O1072" s="6" t="s">
        <v>2071</v>
      </c>
    </row>
    <row r="1073" spans="1:15" x14ac:dyDescent="0.2">
      <c r="A1073" s="4">
        <v>1</v>
      </c>
      <c r="B1073" s="5">
        <v>1</v>
      </c>
      <c r="C1073" s="5">
        <v>1</v>
      </c>
      <c r="D1073" s="5">
        <v>1</v>
      </c>
      <c r="E1073" s="5">
        <v>1</v>
      </c>
      <c r="F1073" s="5">
        <v>1</v>
      </c>
      <c r="G1073" s="5">
        <v>1</v>
      </c>
      <c r="H1073" s="5">
        <v>1</v>
      </c>
      <c r="I1073" s="5">
        <v>1</v>
      </c>
      <c r="J1073" s="5">
        <v>1</v>
      </c>
      <c r="N1073" s="6" t="s">
        <v>2073</v>
      </c>
      <c r="O1073" s="6" t="s">
        <v>2071</v>
      </c>
    </row>
    <row r="1074" spans="1:15" x14ac:dyDescent="0.2">
      <c r="A1074" s="4">
        <v>1</v>
      </c>
      <c r="B1074" s="5">
        <v>1</v>
      </c>
      <c r="C1074" s="5">
        <v>1</v>
      </c>
      <c r="D1074" s="5">
        <v>1</v>
      </c>
      <c r="E1074" s="5">
        <v>1</v>
      </c>
      <c r="F1074" s="5">
        <v>1</v>
      </c>
      <c r="G1074" s="5">
        <v>1</v>
      </c>
      <c r="H1074" s="5">
        <v>1</v>
      </c>
      <c r="I1074" s="5">
        <v>1</v>
      </c>
      <c r="J1074" s="5">
        <v>1</v>
      </c>
      <c r="N1074" s="6" t="s">
        <v>2074</v>
      </c>
      <c r="O1074" s="6" t="s">
        <v>2075</v>
      </c>
    </row>
    <row r="1075" spans="1:15" x14ac:dyDescent="0.2">
      <c r="A1075" s="4">
        <v>1</v>
      </c>
      <c r="B1075" s="5">
        <v>1</v>
      </c>
      <c r="C1075" s="5">
        <v>1</v>
      </c>
      <c r="D1075" s="5">
        <v>1</v>
      </c>
      <c r="E1075" s="5">
        <v>1</v>
      </c>
      <c r="F1075" s="5">
        <v>1</v>
      </c>
      <c r="G1075" s="5">
        <v>1</v>
      </c>
      <c r="H1075" s="5">
        <v>1</v>
      </c>
      <c r="I1075" s="5">
        <v>1</v>
      </c>
      <c r="J1075" s="5">
        <v>1</v>
      </c>
      <c r="N1075" s="6" t="s">
        <v>2076</v>
      </c>
      <c r="O1075" s="6" t="s">
        <v>2077</v>
      </c>
    </row>
    <row r="1076" spans="1:15" x14ac:dyDescent="0.2">
      <c r="A1076" s="4">
        <v>1</v>
      </c>
      <c r="B1076" s="5">
        <v>1</v>
      </c>
      <c r="C1076" s="5">
        <v>1</v>
      </c>
      <c r="D1076" s="5">
        <v>1</v>
      </c>
      <c r="E1076" s="5">
        <v>1</v>
      </c>
      <c r="F1076" s="5">
        <v>1</v>
      </c>
      <c r="G1076" s="5">
        <v>1</v>
      </c>
      <c r="H1076" s="5">
        <v>1</v>
      </c>
      <c r="I1076" s="5">
        <v>1</v>
      </c>
      <c r="J1076" s="5">
        <v>1</v>
      </c>
      <c r="N1076" s="6" t="s">
        <v>2078</v>
      </c>
      <c r="O1076" s="6" t="s">
        <v>2079</v>
      </c>
    </row>
    <row r="1077" spans="1:15" x14ac:dyDescent="0.2">
      <c r="A1077" s="4">
        <v>1</v>
      </c>
      <c r="B1077" s="5">
        <v>1</v>
      </c>
      <c r="C1077" s="5">
        <v>1</v>
      </c>
      <c r="D1077" s="5">
        <v>1</v>
      </c>
      <c r="E1077" s="5">
        <v>1</v>
      </c>
      <c r="F1077" s="5">
        <v>1</v>
      </c>
      <c r="G1077" s="5">
        <v>1</v>
      </c>
      <c r="H1077" s="5">
        <v>1</v>
      </c>
      <c r="I1077" s="5">
        <v>1</v>
      </c>
      <c r="J1077" s="5">
        <v>1</v>
      </c>
      <c r="N1077" s="6" t="s">
        <v>2080</v>
      </c>
      <c r="O1077" s="6" t="s">
        <v>2081</v>
      </c>
    </row>
    <row r="1078" spans="1:15" x14ac:dyDescent="0.2">
      <c r="A1078" s="4">
        <v>1</v>
      </c>
      <c r="B1078" s="5">
        <v>1</v>
      </c>
      <c r="C1078" s="5">
        <v>1</v>
      </c>
      <c r="D1078" s="5">
        <v>1</v>
      </c>
      <c r="E1078" s="5">
        <v>1</v>
      </c>
      <c r="F1078" s="5">
        <v>1</v>
      </c>
      <c r="G1078" s="5">
        <v>1</v>
      </c>
      <c r="H1078" s="5">
        <v>1</v>
      </c>
      <c r="I1078" s="5">
        <v>1</v>
      </c>
      <c r="J1078" s="5">
        <v>1</v>
      </c>
      <c r="N1078" s="6" t="s">
        <v>2082</v>
      </c>
      <c r="O1078" s="6" t="s">
        <v>2083</v>
      </c>
    </row>
    <row r="1079" spans="1:15" x14ac:dyDescent="0.2">
      <c r="A1079" s="4">
        <v>1</v>
      </c>
      <c r="B1079" s="5">
        <v>1</v>
      </c>
      <c r="C1079" s="5">
        <v>1</v>
      </c>
      <c r="D1079" s="5">
        <v>1</v>
      </c>
      <c r="E1079" s="5">
        <v>1</v>
      </c>
      <c r="F1079" s="5">
        <v>1</v>
      </c>
      <c r="G1079" s="5">
        <v>1</v>
      </c>
      <c r="H1079" s="5">
        <v>1</v>
      </c>
      <c r="I1079" s="5">
        <v>1</v>
      </c>
      <c r="J1079" s="5">
        <v>1</v>
      </c>
      <c r="N1079" s="6" t="s">
        <v>2084</v>
      </c>
      <c r="O1079" s="6" t="s">
        <v>2085</v>
      </c>
    </row>
    <row r="1080" spans="1:15" x14ac:dyDescent="0.2">
      <c r="A1080" s="4">
        <v>1</v>
      </c>
      <c r="B1080" s="5">
        <v>1</v>
      </c>
      <c r="C1080" s="5">
        <v>1</v>
      </c>
      <c r="D1080" s="5">
        <v>1</v>
      </c>
      <c r="E1080" s="5">
        <v>1</v>
      </c>
      <c r="F1080" s="5">
        <v>1</v>
      </c>
      <c r="G1080" s="5">
        <v>1</v>
      </c>
      <c r="H1080" s="5">
        <v>1</v>
      </c>
      <c r="I1080" s="5">
        <v>1</v>
      </c>
      <c r="J1080" s="5">
        <v>1</v>
      </c>
      <c r="N1080" s="6" t="s">
        <v>2086</v>
      </c>
      <c r="O1080" s="6" t="s">
        <v>2087</v>
      </c>
    </row>
    <row r="1081" spans="1:15" x14ac:dyDescent="0.2">
      <c r="A1081" s="4">
        <v>1</v>
      </c>
      <c r="B1081" s="5">
        <v>1</v>
      </c>
      <c r="C1081" s="5">
        <v>1</v>
      </c>
      <c r="D1081" s="5">
        <v>1</v>
      </c>
      <c r="E1081" s="5">
        <v>1</v>
      </c>
      <c r="F1081" s="5">
        <v>1</v>
      </c>
      <c r="G1081" s="5">
        <v>1</v>
      </c>
      <c r="H1081" s="5">
        <v>1</v>
      </c>
      <c r="I1081" s="5">
        <v>1</v>
      </c>
      <c r="J1081" s="5">
        <v>1</v>
      </c>
      <c r="N1081" s="6" t="s">
        <v>2088</v>
      </c>
      <c r="O1081" s="6" t="s">
        <v>2089</v>
      </c>
    </row>
    <row r="1082" spans="1:15" x14ac:dyDescent="0.2">
      <c r="A1082" s="4">
        <v>1</v>
      </c>
      <c r="B1082" s="5">
        <v>1</v>
      </c>
      <c r="C1082" s="5">
        <v>1</v>
      </c>
      <c r="D1082" s="5">
        <v>1</v>
      </c>
      <c r="E1082" s="5">
        <v>1</v>
      </c>
      <c r="F1082" s="5">
        <v>1</v>
      </c>
      <c r="G1082" s="5">
        <v>1</v>
      </c>
      <c r="H1082" s="5">
        <v>1</v>
      </c>
      <c r="I1082" s="5">
        <v>1</v>
      </c>
      <c r="J1082" s="5">
        <v>1</v>
      </c>
      <c r="N1082" s="6" t="s">
        <v>2090</v>
      </c>
      <c r="O1082" s="6" t="s">
        <v>2091</v>
      </c>
    </row>
    <row r="1083" spans="1:15" x14ac:dyDescent="0.2">
      <c r="A1083" s="4">
        <v>1</v>
      </c>
      <c r="B1083" s="5">
        <v>1</v>
      </c>
      <c r="C1083" s="5">
        <v>1</v>
      </c>
      <c r="D1083" s="5">
        <v>1</v>
      </c>
      <c r="E1083" s="5">
        <v>1</v>
      </c>
      <c r="F1083" s="5">
        <v>1</v>
      </c>
      <c r="G1083" s="5">
        <v>1</v>
      </c>
      <c r="H1083" s="5">
        <v>1</v>
      </c>
      <c r="I1083" s="5">
        <v>1</v>
      </c>
      <c r="J1083" s="5">
        <v>1</v>
      </c>
      <c r="N1083" s="6" t="s">
        <v>2092</v>
      </c>
      <c r="O1083" s="6" t="s">
        <v>2093</v>
      </c>
    </row>
    <row r="1084" spans="1:15" x14ac:dyDescent="0.2">
      <c r="A1084" s="4">
        <v>1</v>
      </c>
      <c r="B1084" s="5">
        <v>1</v>
      </c>
      <c r="C1084" s="5">
        <v>1</v>
      </c>
      <c r="D1084" s="5">
        <v>1</v>
      </c>
      <c r="E1084" s="5">
        <v>1</v>
      </c>
      <c r="F1084" s="5">
        <v>1</v>
      </c>
      <c r="G1084" s="5">
        <v>1</v>
      </c>
      <c r="H1084" s="5">
        <v>1</v>
      </c>
      <c r="I1084" s="5">
        <v>1</v>
      </c>
      <c r="J1084" s="5">
        <v>1</v>
      </c>
      <c r="N1084" s="6" t="s">
        <v>2094</v>
      </c>
      <c r="O1084" s="6" t="s">
        <v>2095</v>
      </c>
    </row>
    <row r="1085" spans="1:15" ht="28.5" x14ac:dyDescent="0.2">
      <c r="A1085" s="4">
        <v>1</v>
      </c>
      <c r="B1085" s="5">
        <v>1</v>
      </c>
      <c r="C1085" s="5">
        <v>1</v>
      </c>
      <c r="D1085" s="5">
        <v>1</v>
      </c>
      <c r="E1085" s="5">
        <v>1</v>
      </c>
      <c r="F1085" s="5">
        <v>1</v>
      </c>
      <c r="G1085" s="5">
        <v>1</v>
      </c>
      <c r="H1085" s="5">
        <v>1</v>
      </c>
      <c r="I1085" s="5">
        <v>1</v>
      </c>
      <c r="J1085" s="5">
        <v>1</v>
      </c>
      <c r="N1085" s="6" t="s">
        <v>2096</v>
      </c>
      <c r="O1085" s="98" t="s">
        <v>2097</v>
      </c>
    </row>
    <row r="1086" spans="1:15" ht="42.75" x14ac:dyDescent="0.2">
      <c r="A1086" s="4">
        <v>1</v>
      </c>
      <c r="B1086" s="5">
        <v>1</v>
      </c>
      <c r="C1086" s="5">
        <v>1</v>
      </c>
      <c r="D1086" s="5">
        <v>1</v>
      </c>
      <c r="E1086" s="5">
        <v>1</v>
      </c>
      <c r="F1086" s="5">
        <v>1</v>
      </c>
      <c r="G1086" s="5">
        <v>1</v>
      </c>
      <c r="H1086" s="5">
        <v>1</v>
      </c>
      <c r="I1086" s="5">
        <v>1</v>
      </c>
      <c r="J1086" s="5">
        <v>1</v>
      </c>
      <c r="N1086" s="6" t="s">
        <v>2098</v>
      </c>
      <c r="O1086" s="98" t="s">
        <v>2099</v>
      </c>
    </row>
    <row r="1087" spans="1:15" ht="42.75" x14ac:dyDescent="0.2">
      <c r="A1087" s="4">
        <v>1</v>
      </c>
      <c r="B1087" s="5">
        <v>1</v>
      </c>
      <c r="C1087" s="5">
        <v>1</v>
      </c>
      <c r="D1087" s="5">
        <v>1</v>
      </c>
      <c r="E1087" s="5">
        <v>1</v>
      </c>
      <c r="F1087" s="5">
        <v>1</v>
      </c>
      <c r="G1087" s="5">
        <v>1</v>
      </c>
      <c r="H1087" s="5">
        <v>1</v>
      </c>
      <c r="I1087" s="5">
        <v>1</v>
      </c>
      <c r="J1087" s="5">
        <v>1</v>
      </c>
      <c r="N1087" s="6" t="s">
        <v>2100</v>
      </c>
      <c r="O1087" s="98" t="s">
        <v>2101</v>
      </c>
    </row>
    <row r="1088" spans="1:15" x14ac:dyDescent="0.2">
      <c r="A1088" s="4">
        <v>1</v>
      </c>
      <c r="B1088" s="5">
        <v>1</v>
      </c>
      <c r="C1088" s="5">
        <v>1</v>
      </c>
      <c r="D1088" s="5">
        <v>1</v>
      </c>
      <c r="E1088" s="5">
        <v>1</v>
      </c>
      <c r="F1088" s="5">
        <v>1</v>
      </c>
      <c r="G1088" s="5">
        <v>1</v>
      </c>
      <c r="H1088" s="5">
        <v>1</v>
      </c>
      <c r="I1088" s="5">
        <v>1</v>
      </c>
      <c r="J1088" s="5">
        <v>1</v>
      </c>
      <c r="N1088" s="6" t="s">
        <v>2102</v>
      </c>
      <c r="O1088" s="6" t="s">
        <v>2103</v>
      </c>
    </row>
    <row r="1089" spans="1:15" x14ac:dyDescent="0.2">
      <c r="A1089" s="4">
        <v>1</v>
      </c>
      <c r="B1089" s="5">
        <v>1</v>
      </c>
      <c r="C1089" s="5">
        <v>1</v>
      </c>
      <c r="D1089" s="5">
        <v>1</v>
      </c>
      <c r="E1089" s="5">
        <v>1</v>
      </c>
      <c r="F1089" s="5">
        <v>1</v>
      </c>
      <c r="G1089" s="5">
        <v>1</v>
      </c>
      <c r="H1089" s="5">
        <v>1</v>
      </c>
      <c r="I1089" s="5">
        <v>1</v>
      </c>
      <c r="J1089" s="5">
        <v>1</v>
      </c>
      <c r="N1089" s="6" t="s">
        <v>2104</v>
      </c>
      <c r="O1089" s="6" t="s">
        <v>2103</v>
      </c>
    </row>
    <row r="1090" spans="1:15" x14ac:dyDescent="0.2">
      <c r="A1090" s="4">
        <v>1</v>
      </c>
      <c r="B1090" s="5">
        <v>1</v>
      </c>
      <c r="C1090" s="5">
        <v>1</v>
      </c>
      <c r="D1090" s="5">
        <v>1</v>
      </c>
      <c r="E1090" s="5">
        <v>1</v>
      </c>
      <c r="F1090" s="5">
        <v>1</v>
      </c>
      <c r="G1090" s="5">
        <v>1</v>
      </c>
      <c r="H1090" s="5">
        <v>1</v>
      </c>
      <c r="I1090" s="5">
        <v>1</v>
      </c>
      <c r="J1090" s="5">
        <v>1</v>
      </c>
      <c r="N1090" s="6" t="s">
        <v>2105</v>
      </c>
      <c r="O1090" t="s">
        <v>2106</v>
      </c>
    </row>
    <row r="1091" spans="1:15" x14ac:dyDescent="0.2">
      <c r="A1091" s="4">
        <v>1</v>
      </c>
      <c r="B1091" s="5">
        <v>1</v>
      </c>
      <c r="C1091" s="5">
        <v>1</v>
      </c>
      <c r="D1091" s="5">
        <v>1</v>
      </c>
      <c r="E1091" s="5">
        <v>1</v>
      </c>
      <c r="F1091" s="5">
        <v>1</v>
      </c>
      <c r="G1091" s="5">
        <v>1</v>
      </c>
      <c r="H1091" s="5">
        <v>1</v>
      </c>
      <c r="I1091" s="5">
        <v>1</v>
      </c>
      <c r="J1091" s="5">
        <v>1</v>
      </c>
      <c r="N1091" s="6" t="s">
        <v>2107</v>
      </c>
      <c r="O1091" s="6" t="s">
        <v>2108</v>
      </c>
    </row>
    <row r="1092" spans="1:15" x14ac:dyDescent="0.2">
      <c r="A1092" s="4">
        <v>1</v>
      </c>
      <c r="B1092" s="5">
        <v>1</v>
      </c>
      <c r="C1092" s="5">
        <v>1</v>
      </c>
      <c r="D1092" s="5">
        <v>1</v>
      </c>
      <c r="E1092" s="5">
        <v>1</v>
      </c>
      <c r="F1092" s="5">
        <v>1</v>
      </c>
      <c r="G1092" s="5">
        <v>1</v>
      </c>
      <c r="H1092" s="5">
        <v>1</v>
      </c>
      <c r="I1092" s="5">
        <v>1</v>
      </c>
      <c r="J1092" s="5">
        <v>1</v>
      </c>
      <c r="N1092" s="6" t="s">
        <v>2109</v>
      </c>
      <c r="O1092" s="6" t="s">
        <v>2110</v>
      </c>
    </row>
    <row r="1093" spans="1:15" x14ac:dyDescent="0.2">
      <c r="A1093" s="4">
        <v>1</v>
      </c>
      <c r="B1093" s="5">
        <v>1</v>
      </c>
      <c r="C1093" s="5">
        <v>1</v>
      </c>
      <c r="D1093" s="5">
        <v>1</v>
      </c>
      <c r="E1093" s="5">
        <v>1</v>
      </c>
      <c r="F1093" s="5">
        <v>1</v>
      </c>
      <c r="G1093" s="5">
        <v>1</v>
      </c>
      <c r="H1093" s="5">
        <v>1</v>
      </c>
      <c r="I1093" s="5">
        <v>1</v>
      </c>
      <c r="J1093" s="5">
        <v>1</v>
      </c>
      <c r="N1093" s="6" t="s">
        <v>2111</v>
      </c>
      <c r="O1093" s="6" t="s">
        <v>2112</v>
      </c>
    </row>
    <row r="1094" spans="1:15" x14ac:dyDescent="0.2">
      <c r="A1094" s="4">
        <v>1</v>
      </c>
      <c r="B1094" s="5">
        <v>1</v>
      </c>
      <c r="C1094" s="5">
        <v>1</v>
      </c>
      <c r="D1094" s="5">
        <v>1</v>
      </c>
      <c r="E1094" s="5">
        <v>1</v>
      </c>
      <c r="F1094" s="5">
        <v>1</v>
      </c>
      <c r="G1094" s="5">
        <v>1</v>
      </c>
      <c r="H1094" s="5">
        <v>1</v>
      </c>
      <c r="I1094" s="5">
        <v>1</v>
      </c>
      <c r="J1094" s="5">
        <v>1</v>
      </c>
      <c r="N1094" s="6" t="s">
        <v>2113</v>
      </c>
      <c r="O1094" s="6" t="s">
        <v>2114</v>
      </c>
    </row>
    <row r="1095" spans="1:15" x14ac:dyDescent="0.2">
      <c r="A1095" s="4">
        <v>1</v>
      </c>
      <c r="B1095" s="5">
        <v>1</v>
      </c>
      <c r="C1095" s="5">
        <v>1</v>
      </c>
      <c r="D1095" s="5">
        <v>1</v>
      </c>
      <c r="E1095" s="5">
        <v>1</v>
      </c>
      <c r="F1095" s="5">
        <v>1</v>
      </c>
      <c r="G1095" s="5">
        <v>1</v>
      </c>
      <c r="H1095" s="5">
        <v>1</v>
      </c>
      <c r="I1095" s="5">
        <v>1</v>
      </c>
      <c r="J1095" s="5">
        <v>1</v>
      </c>
      <c r="N1095" s="6" t="s">
        <v>2115</v>
      </c>
      <c r="O1095" s="6" t="s">
        <v>2116</v>
      </c>
    </row>
    <row r="1096" spans="1:15" x14ac:dyDescent="0.2">
      <c r="A1096" s="4">
        <v>1</v>
      </c>
      <c r="B1096" s="5">
        <v>1</v>
      </c>
      <c r="C1096" s="5">
        <v>1</v>
      </c>
      <c r="D1096" s="5">
        <v>1</v>
      </c>
      <c r="E1096" s="5">
        <v>1</v>
      </c>
      <c r="F1096" s="5">
        <v>1</v>
      </c>
      <c r="G1096" s="5">
        <v>1</v>
      </c>
      <c r="H1096" s="5">
        <v>1</v>
      </c>
      <c r="I1096" s="5">
        <v>1</v>
      </c>
      <c r="J1096" s="5">
        <v>1</v>
      </c>
      <c r="N1096" s="6" t="s">
        <v>2117</v>
      </c>
      <c r="O1096" s="6" t="s">
        <v>2118</v>
      </c>
    </row>
    <row r="1097" spans="1:15" x14ac:dyDescent="0.2">
      <c r="A1097" s="4">
        <v>1</v>
      </c>
      <c r="B1097" s="5">
        <v>1</v>
      </c>
      <c r="C1097" s="5">
        <v>1</v>
      </c>
      <c r="D1097" s="5">
        <v>1</v>
      </c>
      <c r="E1097" s="5">
        <v>1</v>
      </c>
      <c r="F1097" s="5">
        <v>1</v>
      </c>
      <c r="G1097" s="5">
        <v>1</v>
      </c>
      <c r="H1097" s="5">
        <v>1</v>
      </c>
      <c r="I1097" s="5">
        <v>1</v>
      </c>
      <c r="J1097" s="5">
        <v>1</v>
      </c>
      <c r="N1097" t="s">
        <v>2119</v>
      </c>
      <c r="O1097" t="s">
        <v>2120</v>
      </c>
    </row>
    <row r="1098" spans="1:15" x14ac:dyDescent="0.2">
      <c r="A1098" s="4">
        <v>1</v>
      </c>
      <c r="B1098" s="5">
        <v>1</v>
      </c>
      <c r="C1098" s="5">
        <v>1</v>
      </c>
      <c r="D1098" s="5">
        <v>1</v>
      </c>
      <c r="E1098" s="5">
        <v>1</v>
      </c>
      <c r="F1098" s="5">
        <v>1</v>
      </c>
      <c r="G1098" s="5">
        <v>1</v>
      </c>
      <c r="H1098" s="5">
        <v>1</v>
      </c>
      <c r="I1098" s="5">
        <v>1</v>
      </c>
      <c r="J1098" s="5">
        <v>1</v>
      </c>
      <c r="N1098" t="s">
        <v>2121</v>
      </c>
      <c r="O1098" t="s">
        <v>2122</v>
      </c>
    </row>
    <row r="1099" spans="1:15" x14ac:dyDescent="0.2">
      <c r="A1099" s="4">
        <v>1</v>
      </c>
      <c r="B1099" s="5">
        <v>1</v>
      </c>
      <c r="C1099" s="5">
        <v>1</v>
      </c>
      <c r="D1099" s="5">
        <v>1</v>
      </c>
      <c r="E1099" s="5">
        <v>1</v>
      </c>
      <c r="F1099" s="5">
        <v>1</v>
      </c>
      <c r="G1099" s="5">
        <v>1</v>
      </c>
      <c r="H1099" s="5">
        <v>1</v>
      </c>
      <c r="I1099" s="5">
        <v>1</v>
      </c>
      <c r="J1099" s="5">
        <v>1</v>
      </c>
      <c r="N1099" t="s">
        <v>2123</v>
      </c>
      <c r="O1099" t="s">
        <v>2124</v>
      </c>
    </row>
    <row r="1100" spans="1:15" x14ac:dyDescent="0.2">
      <c r="A1100" s="4">
        <v>1</v>
      </c>
      <c r="B1100" s="5">
        <v>1</v>
      </c>
      <c r="C1100" s="5">
        <v>1</v>
      </c>
      <c r="D1100" s="5">
        <v>1</v>
      </c>
      <c r="E1100" s="5">
        <v>1</v>
      </c>
      <c r="F1100" s="5">
        <v>1</v>
      </c>
      <c r="G1100" s="5">
        <v>1</v>
      </c>
      <c r="H1100" s="5">
        <v>1</v>
      </c>
      <c r="I1100" s="5">
        <v>1</v>
      </c>
      <c r="J1100" s="5">
        <v>1</v>
      </c>
      <c r="N1100" t="s">
        <v>2125</v>
      </c>
      <c r="O1100" t="s">
        <v>2126</v>
      </c>
    </row>
    <row r="1101" spans="1:15" x14ac:dyDescent="0.2">
      <c r="A1101" s="4">
        <v>1</v>
      </c>
      <c r="B1101" s="5">
        <v>1</v>
      </c>
      <c r="C1101" s="5">
        <v>1</v>
      </c>
      <c r="D1101" s="5">
        <v>1</v>
      </c>
      <c r="E1101" s="5">
        <v>1</v>
      </c>
      <c r="F1101" s="5">
        <v>1</v>
      </c>
      <c r="G1101" s="5">
        <v>1</v>
      </c>
      <c r="H1101" s="5">
        <v>1</v>
      </c>
      <c r="I1101" s="5">
        <v>1</v>
      </c>
      <c r="J1101" s="5">
        <v>1</v>
      </c>
      <c r="N1101" t="s">
        <v>2127</v>
      </c>
      <c r="O1101" t="s">
        <v>2128</v>
      </c>
    </row>
    <row r="1102" spans="1:15" x14ac:dyDescent="0.2">
      <c r="A1102" s="4">
        <v>1</v>
      </c>
      <c r="B1102" s="5">
        <v>1</v>
      </c>
      <c r="C1102" s="5">
        <v>1</v>
      </c>
      <c r="D1102" s="5">
        <v>1</v>
      </c>
      <c r="E1102" s="5">
        <v>1</v>
      </c>
      <c r="F1102" s="5">
        <v>1</v>
      </c>
      <c r="G1102" s="5">
        <v>1</v>
      </c>
      <c r="H1102" s="5">
        <v>1</v>
      </c>
      <c r="I1102" s="5">
        <v>1</v>
      </c>
      <c r="J1102" s="5">
        <v>1</v>
      </c>
      <c r="N1102" t="s">
        <v>2129</v>
      </c>
      <c r="O1102" t="s">
        <v>2130</v>
      </c>
    </row>
    <row r="1103" spans="1:15" x14ac:dyDescent="0.2">
      <c r="A1103" s="4">
        <v>1</v>
      </c>
      <c r="B1103" s="5">
        <v>1</v>
      </c>
      <c r="C1103" s="5">
        <v>1</v>
      </c>
      <c r="D1103" s="5">
        <v>1</v>
      </c>
      <c r="E1103" s="5">
        <v>1</v>
      </c>
      <c r="F1103" s="5">
        <v>1</v>
      </c>
      <c r="G1103" s="5">
        <v>1</v>
      </c>
      <c r="H1103" s="5">
        <v>1</v>
      </c>
      <c r="I1103" s="5">
        <v>1</v>
      </c>
      <c r="J1103" s="5">
        <v>1</v>
      </c>
      <c r="N1103" t="s">
        <v>2131</v>
      </c>
      <c r="O1103" t="s">
        <v>2132</v>
      </c>
    </row>
    <row r="1104" spans="1:15" x14ac:dyDescent="0.2">
      <c r="A1104" s="4">
        <v>1</v>
      </c>
      <c r="B1104" s="5">
        <v>1</v>
      </c>
      <c r="C1104" s="5">
        <v>1</v>
      </c>
      <c r="D1104" s="5">
        <v>1</v>
      </c>
      <c r="E1104" s="5">
        <v>1</v>
      </c>
      <c r="F1104" s="5">
        <v>1</v>
      </c>
      <c r="G1104" s="5">
        <v>1</v>
      </c>
      <c r="H1104" s="5">
        <v>1</v>
      </c>
      <c r="I1104" s="5">
        <v>1</v>
      </c>
      <c r="J1104" s="5">
        <v>1</v>
      </c>
      <c r="N1104" t="s">
        <v>2133</v>
      </c>
      <c r="O1104" t="s">
        <v>2134</v>
      </c>
    </row>
    <row r="1105" spans="1:15" x14ac:dyDescent="0.2">
      <c r="A1105" s="4">
        <v>1</v>
      </c>
      <c r="B1105" s="5">
        <v>1</v>
      </c>
      <c r="C1105" s="5">
        <v>1</v>
      </c>
      <c r="D1105" s="5">
        <v>1</v>
      </c>
      <c r="E1105" s="5">
        <v>1</v>
      </c>
      <c r="F1105" s="5">
        <v>1</v>
      </c>
      <c r="G1105" s="5">
        <v>1</v>
      </c>
      <c r="H1105" s="5">
        <v>1</v>
      </c>
      <c r="I1105" s="5">
        <v>1</v>
      </c>
      <c r="J1105" s="5">
        <v>1</v>
      </c>
      <c r="N1105" t="s">
        <v>2135</v>
      </c>
      <c r="O1105" t="s">
        <v>2136</v>
      </c>
    </row>
    <row r="1106" spans="1:15" x14ac:dyDescent="0.2">
      <c r="A1106" s="4">
        <v>1</v>
      </c>
      <c r="B1106" s="5">
        <v>1</v>
      </c>
      <c r="C1106" s="5">
        <v>1</v>
      </c>
      <c r="D1106" s="5">
        <v>1</v>
      </c>
      <c r="E1106" s="5">
        <v>1</v>
      </c>
      <c r="F1106" s="5">
        <v>1</v>
      </c>
      <c r="G1106" s="5">
        <v>1</v>
      </c>
      <c r="H1106" s="5">
        <v>1</v>
      </c>
      <c r="I1106" s="5">
        <v>1</v>
      </c>
      <c r="J1106" s="5">
        <v>1</v>
      </c>
      <c r="N1106" t="s">
        <v>2137</v>
      </c>
      <c r="O1106" t="s">
        <v>2138</v>
      </c>
    </row>
    <row r="1107" spans="1:15" x14ac:dyDescent="0.2">
      <c r="A1107" s="4">
        <v>1</v>
      </c>
      <c r="B1107" s="5">
        <v>1</v>
      </c>
      <c r="C1107" s="5">
        <v>1</v>
      </c>
      <c r="D1107" s="5">
        <v>1</v>
      </c>
      <c r="E1107" s="5">
        <v>1</v>
      </c>
      <c r="F1107" s="5">
        <v>1</v>
      </c>
      <c r="G1107" s="5">
        <v>1</v>
      </c>
      <c r="H1107" s="5">
        <v>1</v>
      </c>
      <c r="I1107" s="5">
        <v>1</v>
      </c>
      <c r="J1107" s="5">
        <v>1</v>
      </c>
      <c r="N1107" t="s">
        <v>2139</v>
      </c>
      <c r="O1107" t="s">
        <v>2140</v>
      </c>
    </row>
    <row r="1108" spans="1:15" x14ac:dyDescent="0.2">
      <c r="A1108" s="4">
        <v>1</v>
      </c>
      <c r="B1108" s="5">
        <v>1</v>
      </c>
      <c r="C1108" s="5">
        <v>1</v>
      </c>
      <c r="D1108" s="5">
        <v>1</v>
      </c>
      <c r="E1108" s="5">
        <v>1</v>
      </c>
      <c r="F1108" s="5">
        <v>1</v>
      </c>
      <c r="G1108" s="5">
        <v>1</v>
      </c>
      <c r="H1108" s="5">
        <v>1</v>
      </c>
      <c r="I1108" s="5">
        <v>1</v>
      </c>
      <c r="J1108" s="5">
        <v>1</v>
      </c>
      <c r="N1108" t="s">
        <v>2141</v>
      </c>
      <c r="O1108" t="s">
        <v>2142</v>
      </c>
    </row>
    <row r="1109" spans="1:15" x14ac:dyDescent="0.2">
      <c r="A1109" s="4">
        <v>1</v>
      </c>
      <c r="B1109" s="5">
        <v>1</v>
      </c>
      <c r="C1109" s="5">
        <v>1</v>
      </c>
      <c r="D1109" s="5">
        <v>1</v>
      </c>
      <c r="E1109" s="5">
        <v>1</v>
      </c>
      <c r="F1109" s="5">
        <v>1</v>
      </c>
      <c r="G1109" s="5">
        <v>1</v>
      </c>
      <c r="H1109" s="5">
        <v>1</v>
      </c>
      <c r="I1109" s="5">
        <v>1</v>
      </c>
      <c r="J1109" s="5">
        <v>1</v>
      </c>
      <c r="N1109" t="s">
        <v>2143</v>
      </c>
      <c r="O1109" t="s">
        <v>2144</v>
      </c>
    </row>
    <row r="1110" spans="1:15" x14ac:dyDescent="0.2">
      <c r="A1110" s="4">
        <v>1</v>
      </c>
      <c r="B1110" s="5">
        <v>1</v>
      </c>
      <c r="C1110" s="5">
        <v>1</v>
      </c>
      <c r="D1110" s="5">
        <v>1</v>
      </c>
      <c r="E1110" s="5">
        <v>1</v>
      </c>
      <c r="F1110" s="5">
        <v>1</v>
      </c>
      <c r="G1110" s="5">
        <v>1</v>
      </c>
      <c r="H1110" s="5">
        <v>1</v>
      </c>
      <c r="I1110" s="5">
        <v>1</v>
      </c>
      <c r="J1110" s="5">
        <v>1</v>
      </c>
      <c r="N1110" t="s">
        <v>2145</v>
      </c>
      <c r="O1110" t="s">
        <v>2146</v>
      </c>
    </row>
    <row r="1111" spans="1:15" x14ac:dyDescent="0.2">
      <c r="A1111" s="4">
        <v>1</v>
      </c>
      <c r="B1111" s="5">
        <v>1</v>
      </c>
      <c r="C1111" s="5">
        <v>1</v>
      </c>
      <c r="D1111" s="5">
        <v>1</v>
      </c>
      <c r="E1111" s="5">
        <v>1</v>
      </c>
      <c r="F1111" s="5">
        <v>1</v>
      </c>
      <c r="G1111" s="5">
        <v>1</v>
      </c>
      <c r="H1111" s="5">
        <v>1</v>
      </c>
      <c r="I1111" s="5">
        <v>1</v>
      </c>
      <c r="J1111" s="5">
        <v>1</v>
      </c>
      <c r="N1111" t="s">
        <v>2147</v>
      </c>
      <c r="O1111" t="s">
        <v>2148</v>
      </c>
    </row>
    <row r="1112" spans="1:15" x14ac:dyDescent="0.2">
      <c r="A1112" s="4">
        <v>1</v>
      </c>
      <c r="B1112" s="5">
        <v>1</v>
      </c>
      <c r="C1112" s="5">
        <v>1</v>
      </c>
      <c r="D1112" s="5">
        <v>1</v>
      </c>
      <c r="E1112" s="5">
        <v>1</v>
      </c>
      <c r="F1112" s="5">
        <v>1</v>
      </c>
      <c r="G1112" s="5">
        <v>1</v>
      </c>
      <c r="H1112" s="5">
        <v>1</v>
      </c>
      <c r="I1112" s="5">
        <v>1</v>
      </c>
      <c r="J1112" s="5">
        <v>1</v>
      </c>
      <c r="N1112" t="s">
        <v>2149</v>
      </c>
      <c r="O1112" t="s">
        <v>2150</v>
      </c>
    </row>
    <row r="1113" spans="1:15" x14ac:dyDescent="0.2">
      <c r="A1113" s="4">
        <v>1</v>
      </c>
      <c r="B1113" s="5">
        <v>1</v>
      </c>
      <c r="C1113" s="5">
        <v>1</v>
      </c>
      <c r="D1113" s="5">
        <v>1</v>
      </c>
      <c r="E1113" s="5">
        <v>1</v>
      </c>
      <c r="F1113" s="5">
        <v>1</v>
      </c>
      <c r="G1113" s="5">
        <v>1</v>
      </c>
      <c r="H1113" s="5">
        <v>1</v>
      </c>
      <c r="I1113" s="5">
        <v>1</v>
      </c>
      <c r="J1113" s="5">
        <v>1</v>
      </c>
      <c r="N1113" t="s">
        <v>2151</v>
      </c>
      <c r="O1113" t="s">
        <v>2152</v>
      </c>
    </row>
    <row r="1114" spans="1:15" x14ac:dyDescent="0.2">
      <c r="A1114" s="4">
        <v>1</v>
      </c>
      <c r="B1114" s="5">
        <v>1</v>
      </c>
      <c r="C1114" s="5">
        <v>1</v>
      </c>
      <c r="D1114" s="5">
        <v>1</v>
      </c>
      <c r="E1114" s="5">
        <v>1</v>
      </c>
      <c r="F1114" s="5">
        <v>1</v>
      </c>
      <c r="G1114" s="5">
        <v>1</v>
      </c>
      <c r="H1114" s="5">
        <v>1</v>
      </c>
      <c r="I1114" s="5">
        <v>1</v>
      </c>
      <c r="J1114" s="5">
        <v>1</v>
      </c>
      <c r="N1114" t="s">
        <v>2153</v>
      </c>
      <c r="O1114" t="s">
        <v>2154</v>
      </c>
    </row>
    <row r="1115" spans="1:15" x14ac:dyDescent="0.2">
      <c r="A1115" s="4">
        <v>1</v>
      </c>
      <c r="B1115" s="5">
        <v>1</v>
      </c>
      <c r="C1115" s="5">
        <v>1</v>
      </c>
      <c r="D1115" s="5">
        <v>1</v>
      </c>
      <c r="E1115" s="5">
        <v>1</v>
      </c>
      <c r="F1115" s="5">
        <v>1</v>
      </c>
      <c r="G1115" s="5">
        <v>1</v>
      </c>
      <c r="H1115" s="5">
        <v>1</v>
      </c>
      <c r="I1115" s="5">
        <v>1</v>
      </c>
      <c r="J1115" s="5">
        <v>1</v>
      </c>
      <c r="N1115" t="s">
        <v>2155</v>
      </c>
      <c r="O1115" t="s">
        <v>2156</v>
      </c>
    </row>
    <row r="1116" spans="1:15" x14ac:dyDescent="0.2">
      <c r="A1116" s="4">
        <v>1</v>
      </c>
      <c r="B1116" s="5">
        <v>1</v>
      </c>
      <c r="C1116" s="5">
        <v>1</v>
      </c>
      <c r="D1116" s="5">
        <v>1</v>
      </c>
      <c r="E1116" s="5">
        <v>1</v>
      </c>
      <c r="F1116" s="5">
        <v>1</v>
      </c>
      <c r="G1116" s="5">
        <v>1</v>
      </c>
      <c r="H1116" s="5">
        <v>1</v>
      </c>
      <c r="I1116" s="5">
        <v>1</v>
      </c>
      <c r="J1116" s="5">
        <v>1</v>
      </c>
      <c r="N1116" t="s">
        <v>2157</v>
      </c>
      <c r="O1116" t="s">
        <v>2158</v>
      </c>
    </row>
    <row r="1117" spans="1:15" x14ac:dyDescent="0.2">
      <c r="A1117" s="4">
        <v>1</v>
      </c>
      <c r="B1117" s="5">
        <v>1</v>
      </c>
      <c r="C1117" s="5">
        <v>1</v>
      </c>
      <c r="D1117" s="5">
        <v>1</v>
      </c>
      <c r="E1117" s="5">
        <v>1</v>
      </c>
      <c r="F1117" s="5">
        <v>1</v>
      </c>
      <c r="G1117" s="5">
        <v>1</v>
      </c>
      <c r="H1117" s="5">
        <v>1</v>
      </c>
      <c r="I1117" s="5">
        <v>1</v>
      </c>
      <c r="J1117" s="5">
        <v>1</v>
      </c>
      <c r="N1117" t="s">
        <v>2159</v>
      </c>
      <c r="O1117" t="s">
        <v>2160</v>
      </c>
    </row>
    <row r="1118" spans="1:15" x14ac:dyDescent="0.2">
      <c r="A1118" s="4">
        <v>1</v>
      </c>
      <c r="B1118" s="5">
        <v>1</v>
      </c>
      <c r="C1118" s="5">
        <v>1</v>
      </c>
      <c r="D1118" s="5">
        <v>1</v>
      </c>
      <c r="E1118" s="5">
        <v>1</v>
      </c>
      <c r="F1118" s="5">
        <v>1</v>
      </c>
      <c r="G1118" s="5">
        <v>1</v>
      </c>
      <c r="H1118" s="5">
        <v>1</v>
      </c>
      <c r="I1118" s="5">
        <v>1</v>
      </c>
      <c r="J1118" s="5">
        <v>1</v>
      </c>
      <c r="N1118" t="s">
        <v>2161</v>
      </c>
      <c r="O1118" t="s">
        <v>2162</v>
      </c>
    </row>
    <row r="1119" spans="1:15" x14ac:dyDescent="0.2">
      <c r="A1119" s="4">
        <v>1</v>
      </c>
      <c r="B1119" s="5">
        <v>1</v>
      </c>
      <c r="C1119" s="5">
        <v>1</v>
      </c>
      <c r="D1119" s="5">
        <v>1</v>
      </c>
      <c r="E1119" s="5">
        <v>1</v>
      </c>
      <c r="F1119" s="5">
        <v>1</v>
      </c>
      <c r="G1119" s="5">
        <v>1</v>
      </c>
      <c r="H1119" s="5">
        <v>1</v>
      </c>
      <c r="I1119" s="5">
        <v>1</v>
      </c>
      <c r="J1119" s="5">
        <v>1</v>
      </c>
      <c r="N1119" t="s">
        <v>2163</v>
      </c>
      <c r="O1119" t="s">
        <v>2164</v>
      </c>
    </row>
    <row r="1120" spans="1:15" x14ac:dyDescent="0.2">
      <c r="A1120" s="4">
        <v>1</v>
      </c>
      <c r="B1120" s="5">
        <v>1</v>
      </c>
      <c r="C1120" s="5">
        <v>1</v>
      </c>
      <c r="D1120" s="5">
        <v>1</v>
      </c>
      <c r="E1120" s="5">
        <v>1</v>
      </c>
      <c r="F1120" s="5">
        <v>1</v>
      </c>
      <c r="G1120" s="5">
        <v>1</v>
      </c>
      <c r="H1120" s="5">
        <v>1</v>
      </c>
      <c r="I1120" s="5">
        <v>1</v>
      </c>
      <c r="J1120" s="5">
        <v>1</v>
      </c>
      <c r="N1120" t="s">
        <v>2165</v>
      </c>
      <c r="O1120" t="s">
        <v>2166</v>
      </c>
    </row>
    <row r="1121" spans="1:15" x14ac:dyDescent="0.2">
      <c r="A1121" s="4">
        <v>1</v>
      </c>
      <c r="B1121" s="5">
        <v>1</v>
      </c>
      <c r="C1121" s="5">
        <v>1</v>
      </c>
      <c r="D1121" s="5">
        <v>1</v>
      </c>
      <c r="E1121" s="5">
        <v>1</v>
      </c>
      <c r="F1121" s="5">
        <v>1</v>
      </c>
      <c r="G1121" s="5">
        <v>1</v>
      </c>
      <c r="H1121" s="5">
        <v>1</v>
      </c>
      <c r="I1121" s="5">
        <v>1</v>
      </c>
      <c r="J1121" s="5">
        <v>1</v>
      </c>
      <c r="N1121" t="s">
        <v>2167</v>
      </c>
      <c r="O1121" t="s">
        <v>2168</v>
      </c>
    </row>
    <row r="1122" spans="1:15" x14ac:dyDescent="0.2">
      <c r="A1122" s="4">
        <v>1</v>
      </c>
      <c r="B1122" s="5">
        <v>1</v>
      </c>
      <c r="C1122" s="5">
        <v>1</v>
      </c>
      <c r="D1122" s="5">
        <v>1</v>
      </c>
      <c r="E1122" s="5">
        <v>1</v>
      </c>
      <c r="F1122" s="5">
        <v>1</v>
      </c>
      <c r="G1122" s="5">
        <v>1</v>
      </c>
      <c r="H1122" s="5">
        <v>1</v>
      </c>
      <c r="I1122" s="5">
        <v>1</v>
      </c>
      <c r="J1122" s="5">
        <v>1</v>
      </c>
      <c r="N1122" t="s">
        <v>2169</v>
      </c>
      <c r="O1122" t="s">
        <v>2170</v>
      </c>
    </row>
    <row r="1123" spans="1:15" x14ac:dyDescent="0.2">
      <c r="A1123" s="4">
        <v>1</v>
      </c>
      <c r="B1123" s="5">
        <v>1</v>
      </c>
      <c r="C1123" s="5">
        <v>1</v>
      </c>
      <c r="D1123" s="5">
        <v>1</v>
      </c>
      <c r="E1123" s="5">
        <v>1</v>
      </c>
      <c r="F1123" s="5">
        <v>1</v>
      </c>
      <c r="G1123" s="5">
        <v>1</v>
      </c>
      <c r="H1123" s="5">
        <v>1</v>
      </c>
      <c r="I1123" s="5">
        <v>1</v>
      </c>
      <c r="J1123" s="5">
        <v>1</v>
      </c>
      <c r="N1123" t="s">
        <v>2171</v>
      </c>
      <c r="O1123" t="s">
        <v>2172</v>
      </c>
    </row>
    <row r="1124" spans="1:15" x14ac:dyDescent="0.2">
      <c r="A1124" s="4">
        <v>1</v>
      </c>
      <c r="B1124" s="5">
        <v>1</v>
      </c>
      <c r="C1124" s="5">
        <v>1</v>
      </c>
      <c r="D1124" s="5">
        <v>1</v>
      </c>
      <c r="E1124" s="5">
        <v>1</v>
      </c>
      <c r="F1124" s="5">
        <v>1</v>
      </c>
      <c r="G1124" s="5">
        <v>1</v>
      </c>
      <c r="H1124" s="5">
        <v>1</v>
      </c>
      <c r="I1124" s="5">
        <v>1</v>
      </c>
      <c r="J1124" s="5">
        <v>1</v>
      </c>
      <c r="N1124" t="s">
        <v>2173</v>
      </c>
      <c r="O1124" t="s">
        <v>2174</v>
      </c>
    </row>
    <row r="1125" spans="1:15" x14ac:dyDescent="0.2">
      <c r="A1125" s="4">
        <v>1</v>
      </c>
      <c r="B1125" s="5">
        <v>1</v>
      </c>
      <c r="C1125" s="5">
        <v>1</v>
      </c>
      <c r="D1125" s="5">
        <v>1</v>
      </c>
      <c r="E1125" s="5">
        <v>1</v>
      </c>
      <c r="F1125" s="5">
        <v>1</v>
      </c>
      <c r="G1125" s="5">
        <v>1</v>
      </c>
      <c r="H1125" s="5">
        <v>1</v>
      </c>
      <c r="I1125" s="5">
        <v>1</v>
      </c>
      <c r="J1125" s="5">
        <v>1</v>
      </c>
      <c r="N1125" s="6" t="s">
        <v>2175</v>
      </c>
      <c r="O1125" s="6" t="s">
        <v>2176</v>
      </c>
    </row>
    <row r="1126" spans="1:15" x14ac:dyDescent="0.2">
      <c r="A1126" s="4">
        <v>1</v>
      </c>
      <c r="B1126" s="5">
        <v>1</v>
      </c>
      <c r="C1126" s="5">
        <v>1</v>
      </c>
      <c r="D1126" s="5">
        <v>1</v>
      </c>
      <c r="E1126" s="5">
        <v>1</v>
      </c>
      <c r="F1126" s="5">
        <v>1</v>
      </c>
      <c r="G1126" s="5">
        <v>1</v>
      </c>
      <c r="H1126" s="5">
        <v>1</v>
      </c>
      <c r="I1126" s="5">
        <v>1</v>
      </c>
      <c r="J1126" s="5">
        <v>1</v>
      </c>
      <c r="N1126" s="6" t="s">
        <v>2177</v>
      </c>
      <c r="O1126" s="6" t="s">
        <v>2176</v>
      </c>
    </row>
    <row r="1127" spans="1:15" x14ac:dyDescent="0.2">
      <c r="A1127" s="4">
        <v>1</v>
      </c>
      <c r="B1127" s="5">
        <v>1</v>
      </c>
      <c r="C1127" s="5">
        <v>1</v>
      </c>
      <c r="D1127" s="5">
        <v>1</v>
      </c>
      <c r="E1127" s="5">
        <v>1</v>
      </c>
      <c r="F1127" s="5">
        <v>1</v>
      </c>
      <c r="G1127" s="5">
        <v>1</v>
      </c>
      <c r="H1127" s="5">
        <v>1</v>
      </c>
      <c r="I1127" s="5">
        <v>1</v>
      </c>
      <c r="J1127" s="5">
        <v>1</v>
      </c>
      <c r="N1127" s="6" t="s">
        <v>2178</v>
      </c>
      <c r="O1127" s="6" t="s">
        <v>2179</v>
      </c>
    </row>
    <row r="1128" spans="1:15" x14ac:dyDescent="0.2">
      <c r="A1128" s="4">
        <v>1</v>
      </c>
      <c r="B1128" s="5">
        <v>1</v>
      </c>
      <c r="C1128" s="5">
        <v>1</v>
      </c>
      <c r="D1128" s="5">
        <v>1</v>
      </c>
      <c r="E1128" s="5">
        <v>1</v>
      </c>
      <c r="F1128" s="5">
        <v>1</v>
      </c>
      <c r="G1128" s="5">
        <v>1</v>
      </c>
      <c r="H1128" s="5">
        <v>1</v>
      </c>
      <c r="I1128" s="5">
        <v>1</v>
      </c>
      <c r="J1128" s="5">
        <v>1</v>
      </c>
      <c r="N1128" s="6" t="s">
        <v>2180</v>
      </c>
      <c r="O1128" s="6" t="s">
        <v>2179</v>
      </c>
    </row>
    <row r="1129" spans="1:15" x14ac:dyDescent="0.2">
      <c r="A1129" s="4">
        <v>1</v>
      </c>
      <c r="B1129" s="5">
        <v>1</v>
      </c>
      <c r="C1129" s="5">
        <v>1</v>
      </c>
      <c r="D1129" s="5">
        <v>1</v>
      </c>
      <c r="E1129" s="5">
        <v>1</v>
      </c>
      <c r="F1129" s="5">
        <v>1</v>
      </c>
      <c r="G1129" s="5">
        <v>1</v>
      </c>
      <c r="H1129" s="5">
        <v>1</v>
      </c>
      <c r="I1129" s="5">
        <v>1</v>
      </c>
      <c r="J1129" s="5">
        <v>1</v>
      </c>
      <c r="N1129" s="6" t="s">
        <v>2181</v>
      </c>
      <c r="O1129" s="6" t="s">
        <v>2176</v>
      </c>
    </row>
    <row r="1130" spans="1:15" x14ac:dyDescent="0.2">
      <c r="A1130" s="4">
        <v>1</v>
      </c>
      <c r="B1130" s="5">
        <v>1</v>
      </c>
      <c r="C1130" s="5">
        <v>1</v>
      </c>
      <c r="D1130" s="5">
        <v>1</v>
      </c>
      <c r="E1130" s="5">
        <v>1</v>
      </c>
      <c r="F1130" s="5">
        <v>1</v>
      </c>
      <c r="G1130" s="5">
        <v>1</v>
      </c>
      <c r="H1130" s="5">
        <v>1</v>
      </c>
      <c r="I1130" s="5">
        <v>1</v>
      </c>
      <c r="J1130" s="5">
        <v>1</v>
      </c>
      <c r="N1130" s="6" t="s">
        <v>2182</v>
      </c>
      <c r="O1130" s="6" t="s">
        <v>2179</v>
      </c>
    </row>
    <row r="1131" spans="1:15" x14ac:dyDescent="0.2">
      <c r="A1131" s="4">
        <v>1</v>
      </c>
      <c r="B1131" s="5">
        <v>1</v>
      </c>
      <c r="C1131" s="5">
        <v>1</v>
      </c>
      <c r="D1131" s="5">
        <v>1</v>
      </c>
      <c r="E1131" s="5">
        <v>1</v>
      </c>
      <c r="F1131" s="5">
        <v>1</v>
      </c>
      <c r="G1131" s="5">
        <v>1</v>
      </c>
      <c r="H1131" s="5">
        <v>1</v>
      </c>
      <c r="I1131" s="5">
        <v>1</v>
      </c>
      <c r="J1131" s="5">
        <v>1</v>
      </c>
      <c r="N1131" s="6" t="s">
        <v>2183</v>
      </c>
      <c r="O1131" s="6" t="s">
        <v>2184</v>
      </c>
    </row>
    <row r="1132" spans="1:15" x14ac:dyDescent="0.2">
      <c r="A1132" s="4">
        <v>1</v>
      </c>
      <c r="B1132" s="5">
        <v>1</v>
      </c>
      <c r="C1132" s="5">
        <v>1</v>
      </c>
      <c r="D1132" s="5">
        <v>1</v>
      </c>
      <c r="E1132" s="5">
        <v>1</v>
      </c>
      <c r="F1132" s="5">
        <v>1</v>
      </c>
      <c r="G1132" s="5">
        <v>1</v>
      </c>
      <c r="H1132" s="5">
        <v>1</v>
      </c>
      <c r="I1132" s="5">
        <v>1</v>
      </c>
      <c r="J1132" s="5">
        <v>1</v>
      </c>
      <c r="N1132" s="6" t="s">
        <v>2185</v>
      </c>
      <c r="O1132" s="6" t="s">
        <v>2186</v>
      </c>
    </row>
    <row r="1133" spans="1:15" x14ac:dyDescent="0.2">
      <c r="A1133" s="4">
        <v>1</v>
      </c>
      <c r="B1133" s="5">
        <v>1</v>
      </c>
      <c r="C1133" s="5">
        <v>1</v>
      </c>
      <c r="D1133" s="5">
        <v>1</v>
      </c>
      <c r="E1133" s="5">
        <v>1</v>
      </c>
      <c r="F1133" s="5">
        <v>1</v>
      </c>
      <c r="G1133" s="5">
        <v>1</v>
      </c>
      <c r="H1133" s="5">
        <v>1</v>
      </c>
      <c r="I1133" s="5">
        <v>1</v>
      </c>
      <c r="J1133" s="5">
        <v>1</v>
      </c>
      <c r="N1133" s="6" t="s">
        <v>2187</v>
      </c>
      <c r="O1133" s="6" t="s">
        <v>2184</v>
      </c>
    </row>
    <row r="1134" spans="1:15" x14ac:dyDescent="0.2">
      <c r="A1134" s="4">
        <v>1</v>
      </c>
      <c r="B1134" s="5">
        <v>1</v>
      </c>
      <c r="C1134" s="5">
        <v>1</v>
      </c>
      <c r="D1134" s="5">
        <v>1</v>
      </c>
      <c r="E1134" s="5">
        <v>1</v>
      </c>
      <c r="F1134" s="5">
        <v>1</v>
      </c>
      <c r="G1134" s="5">
        <v>1</v>
      </c>
      <c r="H1134" s="5">
        <v>1</v>
      </c>
      <c r="I1134" s="5">
        <v>1</v>
      </c>
      <c r="J1134" s="5">
        <v>1</v>
      </c>
      <c r="N1134" s="6" t="s">
        <v>2188</v>
      </c>
      <c r="O1134" s="6" t="s">
        <v>2184</v>
      </c>
    </row>
    <row r="1135" spans="1:15" x14ac:dyDescent="0.2">
      <c r="A1135" s="4">
        <v>1</v>
      </c>
      <c r="B1135" s="5">
        <v>1</v>
      </c>
      <c r="C1135" s="5">
        <v>1</v>
      </c>
      <c r="D1135" s="5">
        <v>1</v>
      </c>
      <c r="E1135" s="5">
        <v>1</v>
      </c>
      <c r="F1135" s="5">
        <v>1</v>
      </c>
      <c r="G1135" s="5">
        <v>1</v>
      </c>
      <c r="H1135" s="5">
        <v>1</v>
      </c>
      <c r="I1135" s="5">
        <v>1</v>
      </c>
      <c r="J1135" s="5">
        <v>1</v>
      </c>
      <c r="N1135" s="6" t="s">
        <v>2189</v>
      </c>
      <c r="O1135" s="6" t="s">
        <v>2190</v>
      </c>
    </row>
    <row r="1136" spans="1:15" x14ac:dyDescent="0.2">
      <c r="A1136" s="4">
        <v>1</v>
      </c>
      <c r="B1136" s="5">
        <v>1</v>
      </c>
      <c r="C1136" s="5">
        <v>1</v>
      </c>
      <c r="D1136" s="5">
        <v>1</v>
      </c>
      <c r="E1136" s="5">
        <v>1</v>
      </c>
      <c r="F1136" s="5">
        <v>1</v>
      </c>
      <c r="G1136" s="5">
        <v>1</v>
      </c>
      <c r="H1136" s="5">
        <v>1</v>
      </c>
      <c r="I1136" s="5">
        <v>1</v>
      </c>
      <c r="J1136" s="5">
        <v>1</v>
      </c>
      <c r="N1136" s="6" t="s">
        <v>2191</v>
      </c>
      <c r="O1136" s="6" t="s">
        <v>2192</v>
      </c>
    </row>
    <row r="1137" spans="1:15" x14ac:dyDescent="0.2">
      <c r="A1137" s="4">
        <v>1</v>
      </c>
      <c r="B1137" s="5">
        <v>1</v>
      </c>
      <c r="C1137" s="5">
        <v>1</v>
      </c>
      <c r="D1137" s="5">
        <v>1</v>
      </c>
      <c r="E1137" s="5">
        <v>1</v>
      </c>
      <c r="F1137" s="5">
        <v>1</v>
      </c>
      <c r="G1137" s="5">
        <v>1</v>
      </c>
      <c r="H1137" s="5">
        <v>1</v>
      </c>
      <c r="I1137" s="5">
        <v>1</v>
      </c>
      <c r="J1137" s="5">
        <v>1</v>
      </c>
      <c r="N1137" s="6" t="s">
        <v>2193</v>
      </c>
      <c r="O1137" s="6" t="s">
        <v>2194</v>
      </c>
    </row>
    <row r="1138" spans="1:15" x14ac:dyDescent="0.2">
      <c r="A1138" s="4">
        <v>1</v>
      </c>
      <c r="B1138" s="5">
        <v>1</v>
      </c>
      <c r="C1138" s="5">
        <v>1</v>
      </c>
      <c r="D1138" s="5">
        <v>1</v>
      </c>
      <c r="E1138" s="5">
        <v>1</v>
      </c>
      <c r="F1138" s="5">
        <v>1</v>
      </c>
      <c r="G1138" s="5">
        <v>1</v>
      </c>
      <c r="H1138" s="5">
        <v>1</v>
      </c>
      <c r="I1138" s="5">
        <v>1</v>
      </c>
      <c r="J1138" s="5">
        <v>1</v>
      </c>
      <c r="N1138" s="6" t="s">
        <v>2195</v>
      </c>
      <c r="O1138" s="6" t="s">
        <v>2196</v>
      </c>
    </row>
    <row r="1139" spans="1:15" x14ac:dyDescent="0.2">
      <c r="A1139" s="4">
        <v>1</v>
      </c>
      <c r="B1139" s="5">
        <v>1</v>
      </c>
      <c r="C1139" s="5">
        <v>1</v>
      </c>
      <c r="D1139" s="5">
        <v>1</v>
      </c>
      <c r="E1139" s="5">
        <v>1</v>
      </c>
      <c r="F1139" s="5">
        <v>1</v>
      </c>
      <c r="G1139" s="5">
        <v>1</v>
      </c>
      <c r="H1139" s="5">
        <v>1</v>
      </c>
      <c r="I1139" s="5">
        <v>1</v>
      </c>
      <c r="J1139" s="5">
        <v>1</v>
      </c>
      <c r="N1139" s="6" t="s">
        <v>2197</v>
      </c>
      <c r="O1139" s="6" t="s">
        <v>2198</v>
      </c>
    </row>
    <row r="1140" spans="1:15" x14ac:dyDescent="0.2">
      <c r="A1140" s="4">
        <v>1</v>
      </c>
      <c r="B1140" s="5">
        <v>1</v>
      </c>
      <c r="C1140" s="5">
        <v>1</v>
      </c>
      <c r="D1140" s="5">
        <v>1</v>
      </c>
      <c r="E1140" s="5">
        <v>1</v>
      </c>
      <c r="F1140" s="5">
        <v>1</v>
      </c>
      <c r="G1140" s="5">
        <v>1</v>
      </c>
      <c r="H1140" s="5">
        <v>1</v>
      </c>
      <c r="I1140" s="5">
        <v>1</v>
      </c>
      <c r="J1140" s="5">
        <v>1</v>
      </c>
      <c r="N1140" s="6" t="s">
        <v>2199</v>
      </c>
      <c r="O1140" s="6" t="s">
        <v>2200</v>
      </c>
    </row>
    <row r="1141" spans="1:15" x14ac:dyDescent="0.2">
      <c r="A1141" s="4">
        <v>1</v>
      </c>
      <c r="B1141" s="5">
        <v>1</v>
      </c>
      <c r="C1141" s="5">
        <v>1</v>
      </c>
      <c r="D1141" s="5">
        <v>1</v>
      </c>
      <c r="E1141" s="5">
        <v>1</v>
      </c>
      <c r="F1141" s="5">
        <v>1</v>
      </c>
      <c r="G1141" s="5">
        <v>1</v>
      </c>
      <c r="H1141" s="5">
        <v>1</v>
      </c>
      <c r="I1141" s="5">
        <v>1</v>
      </c>
      <c r="J1141" s="5">
        <v>1</v>
      </c>
      <c r="N1141" s="6" t="s">
        <v>2201</v>
      </c>
      <c r="O1141" s="6" t="s">
        <v>2202</v>
      </c>
    </row>
    <row r="1142" spans="1:15" x14ac:dyDescent="0.2">
      <c r="A1142" s="4">
        <v>1</v>
      </c>
      <c r="B1142" s="5">
        <v>1</v>
      </c>
      <c r="C1142" s="5">
        <v>1</v>
      </c>
      <c r="D1142" s="5">
        <v>1</v>
      </c>
      <c r="E1142" s="5">
        <v>1</v>
      </c>
      <c r="F1142" s="5">
        <v>1</v>
      </c>
      <c r="G1142" s="5">
        <v>1</v>
      </c>
      <c r="H1142" s="5">
        <v>1</v>
      </c>
      <c r="I1142" s="5">
        <v>1</v>
      </c>
      <c r="J1142" s="5">
        <v>1</v>
      </c>
      <c r="N1142" s="6" t="s">
        <v>2203</v>
      </c>
      <c r="O1142" s="6" t="s">
        <v>2204</v>
      </c>
    </row>
    <row r="1143" spans="1:15" x14ac:dyDescent="0.2">
      <c r="A1143" s="4">
        <v>1</v>
      </c>
      <c r="B1143" s="5">
        <v>1</v>
      </c>
      <c r="C1143" s="5">
        <v>1</v>
      </c>
      <c r="D1143" s="5">
        <v>1</v>
      </c>
      <c r="E1143" s="5">
        <v>1</v>
      </c>
      <c r="F1143" s="5">
        <v>1</v>
      </c>
      <c r="G1143" s="5">
        <v>1</v>
      </c>
      <c r="H1143" s="5">
        <v>1</v>
      </c>
      <c r="I1143" s="5">
        <v>1</v>
      </c>
      <c r="J1143" s="5">
        <v>1</v>
      </c>
      <c r="N1143" s="6" t="s">
        <v>2205</v>
      </c>
      <c r="O1143" s="6" t="s">
        <v>2206</v>
      </c>
    </row>
    <row r="1144" spans="1:15" x14ac:dyDescent="0.2">
      <c r="A1144" s="4">
        <v>1</v>
      </c>
      <c r="B1144" s="5">
        <v>1</v>
      </c>
      <c r="C1144" s="5">
        <v>1</v>
      </c>
      <c r="D1144" s="5">
        <v>1</v>
      </c>
      <c r="E1144" s="5">
        <v>1</v>
      </c>
      <c r="F1144" s="5">
        <v>1</v>
      </c>
      <c r="G1144" s="5">
        <v>1</v>
      </c>
      <c r="H1144" s="5">
        <v>1</v>
      </c>
      <c r="I1144" s="5">
        <v>1</v>
      </c>
      <c r="J1144" s="5">
        <v>1</v>
      </c>
      <c r="N1144" s="6" t="s">
        <v>2207</v>
      </c>
      <c r="O1144" s="6" t="s">
        <v>2208</v>
      </c>
    </row>
    <row r="1145" spans="1:15" x14ac:dyDescent="0.2">
      <c r="A1145" s="4">
        <v>1</v>
      </c>
      <c r="B1145" s="5">
        <v>1</v>
      </c>
      <c r="C1145" s="5">
        <v>1</v>
      </c>
      <c r="D1145" s="5">
        <v>1</v>
      </c>
      <c r="E1145" s="5">
        <v>1</v>
      </c>
      <c r="F1145" s="5">
        <v>1</v>
      </c>
      <c r="G1145" s="5">
        <v>1</v>
      </c>
      <c r="H1145" s="5">
        <v>1</v>
      </c>
      <c r="I1145" s="5">
        <v>1</v>
      </c>
      <c r="J1145" s="5">
        <v>1</v>
      </c>
      <c r="N1145" s="6" t="s">
        <v>2209</v>
      </c>
      <c r="O1145" s="6" t="s">
        <v>2210</v>
      </c>
    </row>
    <row r="1146" spans="1:15" x14ac:dyDescent="0.2">
      <c r="A1146" s="4">
        <v>1</v>
      </c>
      <c r="B1146" s="5">
        <v>1</v>
      </c>
      <c r="C1146" s="5">
        <v>1</v>
      </c>
      <c r="D1146" s="5">
        <v>1</v>
      </c>
      <c r="E1146" s="5">
        <v>1</v>
      </c>
      <c r="F1146" s="5">
        <v>1</v>
      </c>
      <c r="G1146" s="5">
        <v>1</v>
      </c>
      <c r="H1146" s="5">
        <v>1</v>
      </c>
      <c r="I1146" s="5">
        <v>1</v>
      </c>
      <c r="J1146" s="5">
        <v>1</v>
      </c>
      <c r="N1146" s="6" t="s">
        <v>2211</v>
      </c>
      <c r="O1146" s="6" t="s">
        <v>2212</v>
      </c>
    </row>
    <row r="1147" spans="1:15" x14ac:dyDescent="0.2">
      <c r="A1147" s="4">
        <v>1</v>
      </c>
      <c r="B1147" s="5">
        <v>1</v>
      </c>
      <c r="C1147" s="5">
        <v>1</v>
      </c>
      <c r="D1147" s="5">
        <v>1</v>
      </c>
      <c r="E1147" s="5">
        <v>1</v>
      </c>
      <c r="F1147" s="5">
        <v>1</v>
      </c>
      <c r="G1147" s="5">
        <v>1</v>
      </c>
      <c r="H1147" s="5">
        <v>1</v>
      </c>
      <c r="I1147" s="5">
        <v>1</v>
      </c>
      <c r="J1147" s="5">
        <v>1</v>
      </c>
      <c r="N1147" s="6" t="s">
        <v>2213</v>
      </c>
      <c r="O1147" s="6" t="s">
        <v>2214</v>
      </c>
    </row>
    <row r="1148" spans="1:15" x14ac:dyDescent="0.2">
      <c r="A1148" s="4">
        <v>1</v>
      </c>
      <c r="B1148" s="5">
        <v>1</v>
      </c>
      <c r="C1148" s="5">
        <v>1</v>
      </c>
      <c r="D1148" s="5">
        <v>1</v>
      </c>
      <c r="E1148" s="5">
        <v>1</v>
      </c>
      <c r="F1148" s="5">
        <v>1</v>
      </c>
      <c r="G1148" s="5">
        <v>1</v>
      </c>
      <c r="H1148" s="5">
        <v>1</v>
      </c>
      <c r="I1148" s="5">
        <v>1</v>
      </c>
      <c r="J1148" s="5">
        <v>1</v>
      </c>
      <c r="N1148" s="6" t="s">
        <v>2215</v>
      </c>
      <c r="O1148" s="6" t="s">
        <v>2216</v>
      </c>
    </row>
    <row r="1149" spans="1:15" x14ac:dyDescent="0.2">
      <c r="A1149" s="4">
        <v>1</v>
      </c>
      <c r="B1149" s="5">
        <v>1</v>
      </c>
      <c r="C1149" s="5">
        <v>1</v>
      </c>
      <c r="D1149" s="5">
        <v>1</v>
      </c>
      <c r="E1149" s="5">
        <v>1</v>
      </c>
      <c r="F1149" s="5">
        <v>1</v>
      </c>
      <c r="G1149" s="5">
        <v>1</v>
      </c>
      <c r="H1149" s="5">
        <v>1</v>
      </c>
      <c r="I1149" s="5">
        <v>1</v>
      </c>
      <c r="J1149" s="5">
        <v>1</v>
      </c>
      <c r="N1149" s="6" t="s">
        <v>2217</v>
      </c>
      <c r="O1149" s="6" t="s">
        <v>2218</v>
      </c>
    </row>
    <row r="1150" spans="1:15" x14ac:dyDescent="0.2">
      <c r="A1150" s="4">
        <v>1</v>
      </c>
      <c r="B1150" s="5">
        <v>1</v>
      </c>
      <c r="C1150" s="5">
        <v>1</v>
      </c>
      <c r="D1150" s="5">
        <v>1</v>
      </c>
      <c r="E1150" s="5">
        <v>1</v>
      </c>
      <c r="F1150" s="5">
        <v>1</v>
      </c>
      <c r="G1150" s="5">
        <v>1</v>
      </c>
      <c r="H1150" s="5">
        <v>1</v>
      </c>
      <c r="I1150" s="5">
        <v>1</v>
      </c>
      <c r="J1150" s="5">
        <v>1</v>
      </c>
      <c r="N1150" s="6" t="s">
        <v>2219</v>
      </c>
      <c r="O1150" s="6" t="s">
        <v>2220</v>
      </c>
    </row>
    <row r="1151" spans="1:15" x14ac:dyDescent="0.2">
      <c r="A1151" s="4">
        <v>1</v>
      </c>
      <c r="B1151" s="5">
        <v>1</v>
      </c>
      <c r="C1151" s="5">
        <v>1</v>
      </c>
      <c r="D1151" s="5">
        <v>1</v>
      </c>
      <c r="E1151" s="5">
        <v>1</v>
      </c>
      <c r="F1151" s="5">
        <v>1</v>
      </c>
      <c r="G1151" s="5">
        <v>1</v>
      </c>
      <c r="H1151" s="5">
        <v>1</v>
      </c>
      <c r="I1151" s="5">
        <v>1</v>
      </c>
      <c r="J1151" s="5">
        <v>1</v>
      </c>
      <c r="N1151" s="6" t="s">
        <v>2221</v>
      </c>
      <c r="O1151" s="6" t="s">
        <v>2222</v>
      </c>
    </row>
    <row r="1152" spans="1:15" x14ac:dyDescent="0.2">
      <c r="A1152" s="4">
        <v>1</v>
      </c>
      <c r="B1152" s="5">
        <v>1</v>
      </c>
      <c r="C1152" s="5">
        <v>1</v>
      </c>
      <c r="D1152" s="5">
        <v>1</v>
      </c>
      <c r="E1152" s="5">
        <v>1</v>
      </c>
      <c r="F1152" s="5">
        <v>1</v>
      </c>
      <c r="G1152" s="5">
        <v>1</v>
      </c>
      <c r="H1152" s="5">
        <v>1</v>
      </c>
      <c r="I1152" s="5">
        <v>1</v>
      </c>
      <c r="J1152" s="5">
        <v>1</v>
      </c>
      <c r="N1152" s="6" t="s">
        <v>2223</v>
      </c>
      <c r="O1152" s="6" t="s">
        <v>2224</v>
      </c>
    </row>
    <row r="1153" spans="1:15" x14ac:dyDescent="0.2">
      <c r="A1153" s="4">
        <v>1</v>
      </c>
      <c r="B1153" s="5">
        <v>1</v>
      </c>
      <c r="C1153" s="5">
        <v>1</v>
      </c>
      <c r="D1153" s="5">
        <v>1</v>
      </c>
      <c r="E1153" s="5">
        <v>1</v>
      </c>
      <c r="F1153" s="5">
        <v>1</v>
      </c>
      <c r="G1153" s="5">
        <v>1</v>
      </c>
      <c r="H1153" s="5">
        <v>1</v>
      </c>
      <c r="I1153" s="5">
        <v>1</v>
      </c>
      <c r="J1153" s="5">
        <v>1</v>
      </c>
      <c r="N1153" s="6" t="s">
        <v>2225</v>
      </c>
      <c r="O1153" s="6" t="s">
        <v>2226</v>
      </c>
    </row>
    <row r="1154" spans="1:15" x14ac:dyDescent="0.2">
      <c r="A1154" s="4">
        <v>1</v>
      </c>
      <c r="B1154" s="5">
        <v>1</v>
      </c>
      <c r="C1154" s="5">
        <v>1</v>
      </c>
      <c r="D1154" s="5">
        <v>1</v>
      </c>
      <c r="E1154" s="5">
        <v>1</v>
      </c>
      <c r="F1154" s="5">
        <v>1</v>
      </c>
      <c r="G1154" s="5">
        <v>1</v>
      </c>
      <c r="H1154" s="5">
        <v>1</v>
      </c>
      <c r="I1154" s="5">
        <v>1</v>
      </c>
      <c r="J1154" s="5">
        <v>1</v>
      </c>
      <c r="N1154" s="6" t="s">
        <v>2227</v>
      </c>
      <c r="O1154" s="6" t="s">
        <v>2228</v>
      </c>
    </row>
    <row r="1155" spans="1:15" x14ac:dyDescent="0.2">
      <c r="A1155" s="4">
        <v>1</v>
      </c>
      <c r="B1155" s="5">
        <v>1</v>
      </c>
      <c r="C1155" s="5">
        <v>1</v>
      </c>
      <c r="D1155" s="5">
        <v>1</v>
      </c>
      <c r="E1155" s="5">
        <v>1</v>
      </c>
      <c r="F1155" s="5">
        <v>1</v>
      </c>
      <c r="G1155" s="5">
        <v>1</v>
      </c>
      <c r="H1155" s="5">
        <v>1</v>
      </c>
      <c r="I1155" s="5">
        <v>1</v>
      </c>
      <c r="J1155" s="5">
        <v>1</v>
      </c>
      <c r="N1155" s="6" t="s">
        <v>2229</v>
      </c>
      <c r="O1155" s="6" t="s">
        <v>2230</v>
      </c>
    </row>
    <row r="1156" spans="1:15" x14ac:dyDescent="0.2">
      <c r="A1156" s="4">
        <v>1</v>
      </c>
      <c r="B1156" s="5">
        <v>1</v>
      </c>
      <c r="C1156" s="5">
        <v>1</v>
      </c>
      <c r="D1156" s="5">
        <v>1</v>
      </c>
      <c r="E1156" s="5">
        <v>1</v>
      </c>
      <c r="F1156" s="5">
        <v>1</v>
      </c>
      <c r="G1156" s="5">
        <v>1</v>
      </c>
      <c r="H1156" s="5">
        <v>1</v>
      </c>
      <c r="I1156" s="5">
        <v>1</v>
      </c>
      <c r="J1156" s="5">
        <v>1</v>
      </c>
      <c r="N1156" s="6" t="s">
        <v>2231</v>
      </c>
      <c r="O1156" s="6" t="s">
        <v>2232</v>
      </c>
    </row>
    <row r="1157" spans="1:15" x14ac:dyDescent="0.2">
      <c r="A1157" s="4">
        <v>1</v>
      </c>
      <c r="B1157" s="5">
        <v>1</v>
      </c>
      <c r="C1157" s="5">
        <v>1</v>
      </c>
      <c r="D1157" s="5">
        <v>1</v>
      </c>
      <c r="E1157" s="5">
        <v>1</v>
      </c>
      <c r="F1157" s="5">
        <v>1</v>
      </c>
      <c r="G1157" s="5">
        <v>1</v>
      </c>
      <c r="H1157" s="5">
        <v>1</v>
      </c>
      <c r="I1157" s="5">
        <v>1</v>
      </c>
      <c r="J1157" s="5">
        <v>1</v>
      </c>
      <c r="N1157" s="6" t="s">
        <v>2233</v>
      </c>
      <c r="O1157" s="6" t="s">
        <v>2234</v>
      </c>
    </row>
    <row r="1158" spans="1:15" x14ac:dyDescent="0.2">
      <c r="A1158" s="4">
        <v>1</v>
      </c>
      <c r="B1158" s="5">
        <v>1</v>
      </c>
      <c r="C1158" s="5">
        <v>1</v>
      </c>
      <c r="D1158" s="5">
        <v>1</v>
      </c>
      <c r="E1158" s="5">
        <v>1</v>
      </c>
      <c r="F1158" s="5">
        <v>1</v>
      </c>
      <c r="G1158" s="5">
        <v>1</v>
      </c>
      <c r="H1158" s="5">
        <v>1</v>
      </c>
      <c r="I1158" s="5">
        <v>1</v>
      </c>
      <c r="J1158" s="5">
        <v>1</v>
      </c>
      <c r="N1158" s="6" t="s">
        <v>2235</v>
      </c>
      <c r="O1158" s="6" t="s">
        <v>2236</v>
      </c>
    </row>
    <row r="1159" spans="1:15" x14ac:dyDescent="0.2">
      <c r="A1159" s="4">
        <v>1</v>
      </c>
      <c r="B1159" s="5">
        <v>1</v>
      </c>
      <c r="C1159" s="5">
        <v>1</v>
      </c>
      <c r="D1159" s="5">
        <v>1</v>
      </c>
      <c r="E1159" s="5">
        <v>1</v>
      </c>
      <c r="F1159" s="5">
        <v>1</v>
      </c>
      <c r="G1159" s="5">
        <v>1</v>
      </c>
      <c r="H1159" s="5">
        <v>1</v>
      </c>
      <c r="I1159" s="5">
        <v>1</v>
      </c>
      <c r="J1159" s="5">
        <v>1</v>
      </c>
      <c r="N1159" s="6" t="s">
        <v>2237</v>
      </c>
      <c r="O1159" s="6" t="s">
        <v>2238</v>
      </c>
    </row>
    <row r="1160" spans="1:15" x14ac:dyDescent="0.2">
      <c r="A1160" s="4">
        <v>1</v>
      </c>
      <c r="B1160" s="5">
        <v>1</v>
      </c>
      <c r="C1160" s="5">
        <v>1</v>
      </c>
      <c r="D1160" s="5">
        <v>1</v>
      </c>
      <c r="E1160" s="5">
        <v>1</v>
      </c>
      <c r="F1160" s="5">
        <v>1</v>
      </c>
      <c r="G1160" s="5">
        <v>1</v>
      </c>
      <c r="H1160" s="5">
        <v>1</v>
      </c>
      <c r="I1160" s="5">
        <v>1</v>
      </c>
      <c r="J1160" s="5">
        <v>1</v>
      </c>
      <c r="N1160" s="6" t="s">
        <v>2239</v>
      </c>
      <c r="O1160" s="6" t="s">
        <v>2240</v>
      </c>
    </row>
    <row r="1161" spans="1:15" x14ac:dyDescent="0.2">
      <c r="A1161" s="4">
        <v>1</v>
      </c>
      <c r="B1161" s="5">
        <v>1</v>
      </c>
      <c r="C1161" s="5">
        <v>1</v>
      </c>
      <c r="D1161" s="5">
        <v>1</v>
      </c>
      <c r="E1161" s="5">
        <v>1</v>
      </c>
      <c r="F1161" s="5">
        <v>1</v>
      </c>
      <c r="G1161" s="5">
        <v>1</v>
      </c>
      <c r="H1161" s="5">
        <v>1</v>
      </c>
      <c r="I1161" s="5">
        <v>1</v>
      </c>
      <c r="J1161" s="5">
        <v>1</v>
      </c>
      <c r="N1161" s="6" t="s">
        <v>2241</v>
      </c>
      <c r="O1161" s="6" t="s">
        <v>2242</v>
      </c>
    </row>
    <row r="1162" spans="1:15" x14ac:dyDescent="0.2">
      <c r="A1162" s="4">
        <v>1</v>
      </c>
      <c r="B1162" s="5">
        <v>1</v>
      </c>
      <c r="C1162" s="5">
        <v>1</v>
      </c>
      <c r="D1162" s="5">
        <v>1</v>
      </c>
      <c r="E1162" s="5">
        <v>1</v>
      </c>
      <c r="F1162" s="5">
        <v>1</v>
      </c>
      <c r="G1162" s="5">
        <v>1</v>
      </c>
      <c r="H1162" s="5">
        <v>1</v>
      </c>
      <c r="I1162" s="5">
        <v>1</v>
      </c>
      <c r="J1162" s="5">
        <v>1</v>
      </c>
      <c r="N1162" s="6" t="s">
        <v>2243</v>
      </c>
      <c r="O1162" s="6" t="s">
        <v>2244</v>
      </c>
    </row>
    <row r="1163" spans="1:15" x14ac:dyDescent="0.2">
      <c r="A1163" s="4">
        <v>1</v>
      </c>
      <c r="B1163" s="5">
        <v>1</v>
      </c>
      <c r="C1163" s="5">
        <v>1</v>
      </c>
      <c r="D1163" s="5">
        <v>1</v>
      </c>
      <c r="E1163" s="5">
        <v>1</v>
      </c>
      <c r="F1163" s="5">
        <v>1</v>
      </c>
      <c r="G1163" s="5">
        <v>1</v>
      </c>
      <c r="H1163" s="5">
        <v>1</v>
      </c>
      <c r="I1163" s="5">
        <v>1</v>
      </c>
      <c r="J1163" s="5">
        <v>1</v>
      </c>
      <c r="N1163" s="6" t="s">
        <v>2245</v>
      </c>
      <c r="O1163" s="6" t="s">
        <v>2246</v>
      </c>
    </row>
    <row r="1164" spans="1:15" x14ac:dyDescent="0.2">
      <c r="A1164" s="4">
        <v>1</v>
      </c>
      <c r="B1164" s="5">
        <v>1</v>
      </c>
      <c r="C1164" s="5">
        <v>1</v>
      </c>
      <c r="D1164" s="5">
        <v>1</v>
      </c>
      <c r="E1164" s="5">
        <v>1</v>
      </c>
      <c r="F1164" s="5">
        <v>1</v>
      </c>
      <c r="G1164" s="5">
        <v>1</v>
      </c>
      <c r="H1164" s="5">
        <v>1</v>
      </c>
      <c r="I1164" s="5">
        <v>1</v>
      </c>
      <c r="J1164" s="5">
        <v>1</v>
      </c>
      <c r="N1164" s="6" t="s">
        <v>2247</v>
      </c>
      <c r="O1164" s="6" t="s">
        <v>2248</v>
      </c>
    </row>
    <row r="1165" spans="1:15" x14ac:dyDescent="0.2">
      <c r="A1165" s="4">
        <v>1</v>
      </c>
      <c r="B1165" s="5">
        <v>1</v>
      </c>
      <c r="C1165" s="5">
        <v>1</v>
      </c>
      <c r="D1165" s="5">
        <v>1</v>
      </c>
      <c r="E1165" s="5">
        <v>1</v>
      </c>
      <c r="F1165" s="5">
        <v>1</v>
      </c>
      <c r="G1165" s="5">
        <v>1</v>
      </c>
      <c r="H1165" s="5">
        <v>1</v>
      </c>
      <c r="I1165" s="5">
        <v>1</v>
      </c>
      <c r="J1165" s="5">
        <v>1</v>
      </c>
      <c r="N1165" s="6" t="s">
        <v>2249</v>
      </c>
      <c r="O1165" s="6" t="s">
        <v>2250</v>
      </c>
    </row>
    <row r="1166" spans="1:15" x14ac:dyDescent="0.2">
      <c r="A1166" s="4">
        <v>1</v>
      </c>
      <c r="B1166" s="5">
        <v>1</v>
      </c>
      <c r="C1166" s="5">
        <v>1</v>
      </c>
      <c r="D1166" s="5">
        <v>1</v>
      </c>
      <c r="E1166" s="5">
        <v>1</v>
      </c>
      <c r="F1166" s="5">
        <v>1</v>
      </c>
      <c r="G1166" s="5">
        <v>1</v>
      </c>
      <c r="H1166" s="5">
        <v>1</v>
      </c>
      <c r="I1166" s="5">
        <v>1</v>
      </c>
      <c r="J1166" s="5">
        <v>1</v>
      </c>
      <c r="N1166" s="6" t="s">
        <v>2251</v>
      </c>
      <c r="O1166" s="6" t="s">
        <v>2252</v>
      </c>
    </row>
    <row r="1167" spans="1:15" x14ac:dyDescent="0.2">
      <c r="A1167" s="4">
        <v>1</v>
      </c>
      <c r="B1167" s="5">
        <v>1</v>
      </c>
      <c r="C1167" s="5">
        <v>1</v>
      </c>
      <c r="D1167" s="5">
        <v>1</v>
      </c>
      <c r="E1167" s="5">
        <v>1</v>
      </c>
      <c r="F1167" s="5">
        <v>1</v>
      </c>
      <c r="G1167" s="5">
        <v>1</v>
      </c>
      <c r="H1167" s="5">
        <v>1</v>
      </c>
      <c r="I1167" s="5">
        <v>1</v>
      </c>
      <c r="J1167" s="5">
        <v>1</v>
      </c>
      <c r="N1167" s="6" t="s">
        <v>2253</v>
      </c>
      <c r="O1167" s="6" t="s">
        <v>2254</v>
      </c>
    </row>
    <row r="1168" spans="1:15" x14ac:dyDescent="0.2">
      <c r="A1168" s="4">
        <v>1</v>
      </c>
      <c r="B1168" s="5">
        <v>1</v>
      </c>
      <c r="C1168" s="5">
        <v>1</v>
      </c>
      <c r="D1168" s="5">
        <v>1</v>
      </c>
      <c r="E1168" s="5">
        <v>1</v>
      </c>
      <c r="F1168" s="5">
        <v>1</v>
      </c>
      <c r="G1168" s="5">
        <v>1</v>
      </c>
      <c r="H1168" s="5">
        <v>1</v>
      </c>
      <c r="I1168" s="5">
        <v>1</v>
      </c>
      <c r="J1168" s="5">
        <v>1</v>
      </c>
      <c r="N1168" s="6" t="s">
        <v>2255</v>
      </c>
      <c r="O1168" s="6" t="s">
        <v>2256</v>
      </c>
    </row>
    <row r="1169" spans="1:15" x14ac:dyDescent="0.2">
      <c r="A1169" s="4">
        <v>1</v>
      </c>
      <c r="B1169" s="5">
        <v>1</v>
      </c>
      <c r="C1169" s="5">
        <v>1</v>
      </c>
      <c r="D1169" s="5">
        <v>1</v>
      </c>
      <c r="E1169" s="5">
        <v>1</v>
      </c>
      <c r="F1169" s="5">
        <v>1</v>
      </c>
      <c r="G1169" s="5">
        <v>1</v>
      </c>
      <c r="H1169" s="5">
        <v>1</v>
      </c>
      <c r="I1169" s="5">
        <v>1</v>
      </c>
      <c r="J1169" s="5">
        <v>1</v>
      </c>
      <c r="N1169" s="6" t="s">
        <v>2257</v>
      </c>
      <c r="O1169" s="6" t="s">
        <v>2258</v>
      </c>
    </row>
    <row r="1170" spans="1:15" x14ac:dyDescent="0.2">
      <c r="A1170" s="4">
        <v>1</v>
      </c>
      <c r="B1170" s="5">
        <v>1</v>
      </c>
      <c r="C1170" s="5">
        <v>1</v>
      </c>
      <c r="D1170" s="5">
        <v>1</v>
      </c>
      <c r="E1170" s="5">
        <v>1</v>
      </c>
      <c r="F1170" s="5">
        <v>1</v>
      </c>
      <c r="G1170" s="5">
        <v>1</v>
      </c>
      <c r="H1170" s="5">
        <v>1</v>
      </c>
      <c r="I1170" s="5">
        <v>1</v>
      </c>
      <c r="J1170" s="5">
        <v>1</v>
      </c>
      <c r="N1170" s="6" t="s">
        <v>2259</v>
      </c>
      <c r="O1170" s="6" t="s">
        <v>2260</v>
      </c>
    </row>
    <row r="1171" spans="1:15" x14ac:dyDescent="0.2">
      <c r="A1171" s="4">
        <v>1</v>
      </c>
      <c r="B1171" s="5">
        <v>1</v>
      </c>
      <c r="C1171" s="5">
        <v>1</v>
      </c>
      <c r="D1171" s="5">
        <v>1</v>
      </c>
      <c r="E1171" s="5">
        <v>1</v>
      </c>
      <c r="F1171" s="5">
        <v>1</v>
      </c>
      <c r="G1171" s="5">
        <v>1</v>
      </c>
      <c r="H1171" s="5">
        <v>1</v>
      </c>
      <c r="I1171" s="5">
        <v>1</v>
      </c>
      <c r="J1171" s="5">
        <v>1</v>
      </c>
      <c r="N1171" s="6" t="s">
        <v>2261</v>
      </c>
      <c r="O1171" s="6" t="s">
        <v>2262</v>
      </c>
    </row>
    <row r="1172" spans="1:15" x14ac:dyDescent="0.2">
      <c r="A1172" s="4">
        <v>1</v>
      </c>
      <c r="B1172" s="5">
        <v>1</v>
      </c>
      <c r="C1172" s="5">
        <v>1</v>
      </c>
      <c r="D1172" s="5">
        <v>1</v>
      </c>
      <c r="E1172" s="5">
        <v>1</v>
      </c>
      <c r="F1172" s="5">
        <v>1</v>
      </c>
      <c r="G1172" s="5">
        <v>1</v>
      </c>
      <c r="H1172" s="5">
        <v>1</v>
      </c>
      <c r="I1172" s="5">
        <v>1</v>
      </c>
      <c r="J1172" s="5">
        <v>1</v>
      </c>
      <c r="N1172" s="6" t="s">
        <v>2263</v>
      </c>
      <c r="O1172" s="6" t="s">
        <v>2264</v>
      </c>
    </row>
    <row r="1173" spans="1:15" x14ac:dyDescent="0.2">
      <c r="A1173" s="4">
        <v>1</v>
      </c>
      <c r="B1173" s="5">
        <v>1</v>
      </c>
      <c r="C1173" s="5">
        <v>1</v>
      </c>
      <c r="D1173" s="5">
        <v>1</v>
      </c>
      <c r="E1173" s="5">
        <v>1</v>
      </c>
      <c r="F1173" s="5">
        <v>1</v>
      </c>
      <c r="G1173" s="5">
        <v>1</v>
      </c>
      <c r="H1173" s="5">
        <v>1</v>
      </c>
      <c r="I1173" s="5">
        <v>1</v>
      </c>
      <c r="J1173" s="5">
        <v>1</v>
      </c>
      <c r="N1173" s="6" t="s">
        <v>2265</v>
      </c>
      <c r="O1173" s="6" t="s">
        <v>2266</v>
      </c>
    </row>
    <row r="1174" spans="1:15" x14ac:dyDescent="0.2">
      <c r="A1174" s="4">
        <v>1</v>
      </c>
      <c r="B1174" s="5">
        <v>1</v>
      </c>
      <c r="C1174" s="5">
        <v>1</v>
      </c>
      <c r="D1174" s="5">
        <v>1</v>
      </c>
      <c r="E1174" s="5">
        <v>1</v>
      </c>
      <c r="F1174" s="5">
        <v>1</v>
      </c>
      <c r="G1174" s="5">
        <v>1</v>
      </c>
      <c r="H1174" s="5">
        <v>1</v>
      </c>
      <c r="I1174" s="5">
        <v>1</v>
      </c>
      <c r="J1174" s="5">
        <v>1</v>
      </c>
      <c r="N1174" s="6" t="s">
        <v>2267</v>
      </c>
      <c r="O1174" s="6" t="s">
        <v>2268</v>
      </c>
    </row>
    <row r="1175" spans="1:15" x14ac:dyDescent="0.2">
      <c r="A1175" s="4">
        <v>1</v>
      </c>
      <c r="B1175" s="5">
        <v>1</v>
      </c>
      <c r="C1175" s="5">
        <v>1</v>
      </c>
      <c r="D1175" s="5">
        <v>1</v>
      </c>
      <c r="E1175" s="5">
        <v>1</v>
      </c>
      <c r="F1175" s="5">
        <v>1</v>
      </c>
      <c r="G1175" s="5">
        <v>1</v>
      </c>
      <c r="H1175" s="5">
        <v>1</v>
      </c>
      <c r="I1175" s="5">
        <v>1</v>
      </c>
      <c r="J1175" s="5">
        <v>1</v>
      </c>
      <c r="N1175" s="6" t="s">
        <v>2269</v>
      </c>
      <c r="O1175" s="6" t="s">
        <v>2270</v>
      </c>
    </row>
    <row r="1176" spans="1:15" x14ac:dyDescent="0.2">
      <c r="A1176" s="4">
        <v>1</v>
      </c>
      <c r="B1176" s="5">
        <v>1</v>
      </c>
      <c r="C1176" s="5">
        <v>1</v>
      </c>
      <c r="D1176" s="5">
        <v>1</v>
      </c>
      <c r="E1176" s="5">
        <v>1</v>
      </c>
      <c r="F1176" s="5">
        <v>1</v>
      </c>
      <c r="G1176" s="5">
        <v>1</v>
      </c>
      <c r="H1176" s="5">
        <v>1</v>
      </c>
      <c r="I1176" s="5">
        <v>1</v>
      </c>
      <c r="J1176" s="5">
        <v>1</v>
      </c>
      <c r="N1176" s="6" t="s">
        <v>2271</v>
      </c>
      <c r="O1176" s="6" t="s">
        <v>2272</v>
      </c>
    </row>
    <row r="1177" spans="1:15" x14ac:dyDescent="0.2">
      <c r="A1177" s="4">
        <v>1</v>
      </c>
      <c r="B1177" s="5">
        <v>1</v>
      </c>
      <c r="C1177" s="5">
        <v>1</v>
      </c>
      <c r="D1177" s="5">
        <v>1</v>
      </c>
      <c r="E1177" s="5">
        <v>1</v>
      </c>
      <c r="F1177" s="5">
        <v>1</v>
      </c>
      <c r="G1177" s="5">
        <v>1</v>
      </c>
      <c r="H1177" s="5">
        <v>1</v>
      </c>
      <c r="I1177" s="5">
        <v>1</v>
      </c>
      <c r="J1177" s="5">
        <v>1</v>
      </c>
      <c r="N1177" s="6" t="s">
        <v>2273</v>
      </c>
      <c r="O1177" s="6" t="s">
        <v>2274</v>
      </c>
    </row>
    <row r="1178" spans="1:15" x14ac:dyDescent="0.2">
      <c r="A1178" s="4">
        <v>1</v>
      </c>
      <c r="B1178" s="5">
        <v>1</v>
      </c>
      <c r="C1178" s="5">
        <v>1</v>
      </c>
      <c r="D1178" s="5">
        <v>1</v>
      </c>
      <c r="E1178" s="5">
        <v>1</v>
      </c>
      <c r="F1178" s="5">
        <v>1</v>
      </c>
      <c r="G1178" s="5">
        <v>1</v>
      </c>
      <c r="H1178" s="5">
        <v>1</v>
      </c>
      <c r="I1178" s="5">
        <v>1</v>
      </c>
      <c r="J1178" s="5">
        <v>1</v>
      </c>
      <c r="N1178" s="6" t="s">
        <v>2275</v>
      </c>
      <c r="O1178" s="6" t="s">
        <v>2276</v>
      </c>
    </row>
    <row r="1179" spans="1:15" x14ac:dyDescent="0.2">
      <c r="A1179" s="4">
        <v>1</v>
      </c>
      <c r="B1179" s="5">
        <v>1</v>
      </c>
      <c r="C1179" s="5">
        <v>1</v>
      </c>
      <c r="D1179" s="5">
        <v>1</v>
      </c>
      <c r="E1179" s="5">
        <v>1</v>
      </c>
      <c r="F1179" s="5">
        <v>1</v>
      </c>
      <c r="G1179" s="5">
        <v>1</v>
      </c>
      <c r="H1179" s="5">
        <v>1</v>
      </c>
      <c r="I1179" s="5">
        <v>1</v>
      </c>
      <c r="J1179" s="5">
        <v>1</v>
      </c>
      <c r="N1179" s="6" t="s">
        <v>2277</v>
      </c>
      <c r="O1179" s="6" t="s">
        <v>2278</v>
      </c>
    </row>
    <row r="1180" spans="1:15" x14ac:dyDescent="0.2">
      <c r="A1180" s="4">
        <v>1</v>
      </c>
      <c r="B1180" s="5">
        <v>1</v>
      </c>
      <c r="C1180" s="5">
        <v>1</v>
      </c>
      <c r="D1180" s="5">
        <v>1</v>
      </c>
      <c r="E1180" s="5">
        <v>1</v>
      </c>
      <c r="F1180" s="5">
        <v>1</v>
      </c>
      <c r="G1180" s="5">
        <v>1</v>
      </c>
      <c r="H1180" s="5">
        <v>1</v>
      </c>
      <c r="I1180" s="5">
        <v>1</v>
      </c>
      <c r="J1180" s="5">
        <v>1</v>
      </c>
      <c r="N1180" s="6" t="s">
        <v>2279</v>
      </c>
      <c r="O1180" s="6" t="s">
        <v>2280</v>
      </c>
    </row>
    <row r="1181" spans="1:15" x14ac:dyDescent="0.2">
      <c r="A1181" s="4">
        <v>1</v>
      </c>
      <c r="B1181" s="5">
        <v>1</v>
      </c>
      <c r="C1181" s="5">
        <v>1</v>
      </c>
      <c r="D1181" s="5">
        <v>1</v>
      </c>
      <c r="E1181" s="5">
        <v>1</v>
      </c>
      <c r="F1181" s="5">
        <v>1</v>
      </c>
      <c r="G1181" s="5">
        <v>1</v>
      </c>
      <c r="H1181" s="5">
        <v>1</v>
      </c>
      <c r="I1181" s="5">
        <v>1</v>
      </c>
      <c r="J1181" s="5">
        <v>1</v>
      </c>
      <c r="N1181" s="6" t="s">
        <v>2281</v>
      </c>
      <c r="O1181" s="6" t="s">
        <v>2282</v>
      </c>
    </row>
    <row r="1182" spans="1:15" x14ac:dyDescent="0.2">
      <c r="A1182" s="4">
        <v>1</v>
      </c>
      <c r="B1182" s="5">
        <v>1</v>
      </c>
      <c r="C1182" s="5">
        <v>1</v>
      </c>
      <c r="D1182" s="5">
        <v>1</v>
      </c>
      <c r="E1182" s="5">
        <v>1</v>
      </c>
      <c r="F1182" s="5">
        <v>1</v>
      </c>
      <c r="G1182" s="5">
        <v>1</v>
      </c>
      <c r="H1182" s="5">
        <v>1</v>
      </c>
      <c r="I1182" s="5">
        <v>1</v>
      </c>
      <c r="J1182" s="5">
        <v>1</v>
      </c>
      <c r="N1182" s="6" t="s">
        <v>2283</v>
      </c>
      <c r="O1182" s="6" t="s">
        <v>2284</v>
      </c>
    </row>
    <row r="1183" spans="1:15" x14ac:dyDescent="0.2">
      <c r="A1183" s="4">
        <v>1</v>
      </c>
      <c r="B1183" s="5">
        <v>1</v>
      </c>
      <c r="C1183" s="5">
        <v>1</v>
      </c>
      <c r="D1183" s="5">
        <v>1</v>
      </c>
      <c r="E1183" s="5">
        <v>1</v>
      </c>
      <c r="F1183" s="5">
        <v>1</v>
      </c>
      <c r="G1183" s="5">
        <v>1</v>
      </c>
      <c r="H1183" s="5">
        <v>1</v>
      </c>
      <c r="I1183" s="5">
        <v>1</v>
      </c>
      <c r="J1183" s="5">
        <v>1</v>
      </c>
      <c r="N1183" s="6" t="s">
        <v>2285</v>
      </c>
      <c r="O1183" s="6" t="s">
        <v>2286</v>
      </c>
    </row>
    <row r="1184" spans="1:15" x14ac:dyDescent="0.2">
      <c r="A1184" s="4">
        <v>1</v>
      </c>
      <c r="B1184" s="5">
        <v>1</v>
      </c>
      <c r="C1184" s="5">
        <v>1</v>
      </c>
      <c r="D1184" s="5">
        <v>1</v>
      </c>
      <c r="E1184" s="5">
        <v>1</v>
      </c>
      <c r="F1184" s="5">
        <v>1</v>
      </c>
      <c r="G1184" s="5">
        <v>1</v>
      </c>
      <c r="H1184" s="5">
        <v>1</v>
      </c>
      <c r="I1184" s="5">
        <v>1</v>
      </c>
      <c r="J1184" s="5">
        <v>1</v>
      </c>
      <c r="N1184" s="6" t="s">
        <v>2287</v>
      </c>
      <c r="O1184" s="6" t="s">
        <v>2288</v>
      </c>
    </row>
    <row r="1185" spans="1:15" x14ac:dyDescent="0.2">
      <c r="A1185" s="4">
        <v>1</v>
      </c>
      <c r="B1185" s="5">
        <v>1</v>
      </c>
      <c r="C1185" s="5">
        <v>1</v>
      </c>
      <c r="D1185" s="5">
        <v>1</v>
      </c>
      <c r="E1185" s="5">
        <v>1</v>
      </c>
      <c r="F1185" s="5">
        <v>1</v>
      </c>
      <c r="G1185" s="5">
        <v>1</v>
      </c>
      <c r="H1185" s="5">
        <v>1</v>
      </c>
      <c r="I1185" s="5">
        <v>1</v>
      </c>
      <c r="J1185" s="5">
        <v>1</v>
      </c>
      <c r="N1185" s="6" t="s">
        <v>2289</v>
      </c>
      <c r="O1185" s="6" t="s">
        <v>2290</v>
      </c>
    </row>
    <row r="1186" spans="1:15" x14ac:dyDescent="0.2">
      <c r="A1186" s="4">
        <v>1</v>
      </c>
      <c r="B1186" s="5">
        <v>1</v>
      </c>
      <c r="C1186" s="5">
        <v>1</v>
      </c>
      <c r="D1186" s="5">
        <v>1</v>
      </c>
      <c r="E1186" s="5">
        <v>1</v>
      </c>
      <c r="F1186" s="5">
        <v>1</v>
      </c>
      <c r="G1186" s="5">
        <v>1</v>
      </c>
      <c r="H1186" s="5">
        <v>1</v>
      </c>
      <c r="I1186" s="5">
        <v>1</v>
      </c>
      <c r="J1186" s="5">
        <v>1</v>
      </c>
      <c r="N1186" s="6" t="s">
        <v>2291</v>
      </c>
      <c r="O1186" s="6" t="s">
        <v>2292</v>
      </c>
    </row>
    <row r="1187" spans="1:15" x14ac:dyDescent="0.2">
      <c r="A1187" s="4">
        <v>1</v>
      </c>
      <c r="B1187" s="5">
        <v>1</v>
      </c>
      <c r="C1187" s="5">
        <v>1</v>
      </c>
      <c r="D1187" s="5">
        <v>1</v>
      </c>
      <c r="E1187" s="5">
        <v>1</v>
      </c>
      <c r="F1187" s="5">
        <v>1</v>
      </c>
      <c r="G1187" s="5">
        <v>1</v>
      </c>
      <c r="H1187" s="5">
        <v>1</v>
      </c>
      <c r="I1187" s="5">
        <v>1</v>
      </c>
      <c r="J1187" s="5">
        <v>1</v>
      </c>
      <c r="N1187" s="6" t="s">
        <v>2293</v>
      </c>
      <c r="O1187" s="6" t="s">
        <v>2294</v>
      </c>
    </row>
    <row r="1188" spans="1:15" x14ac:dyDescent="0.2">
      <c r="A1188" s="4">
        <v>1</v>
      </c>
      <c r="B1188" s="5">
        <v>1</v>
      </c>
      <c r="C1188" s="5">
        <v>1</v>
      </c>
      <c r="D1188" s="5">
        <v>1</v>
      </c>
      <c r="E1188" s="5">
        <v>1</v>
      </c>
      <c r="F1188" s="5">
        <v>1</v>
      </c>
      <c r="G1188" s="5">
        <v>1</v>
      </c>
      <c r="H1188" s="5">
        <v>1</v>
      </c>
      <c r="I1188" s="5">
        <v>1</v>
      </c>
      <c r="J1188" s="5">
        <v>1</v>
      </c>
      <c r="N1188" s="6" t="s">
        <v>2295</v>
      </c>
      <c r="O1188" s="6" t="s">
        <v>2296</v>
      </c>
    </row>
    <row r="1189" spans="1:15" x14ac:dyDescent="0.2">
      <c r="A1189" s="4">
        <v>1</v>
      </c>
      <c r="B1189" s="5">
        <v>1</v>
      </c>
      <c r="C1189" s="5">
        <v>1</v>
      </c>
      <c r="D1189" s="5">
        <v>1</v>
      </c>
      <c r="E1189" s="5">
        <v>1</v>
      </c>
      <c r="F1189" s="5">
        <v>1</v>
      </c>
      <c r="G1189" s="5">
        <v>1</v>
      </c>
      <c r="H1189" s="5">
        <v>1</v>
      </c>
      <c r="I1189" s="5">
        <v>1</v>
      </c>
      <c r="J1189" s="5">
        <v>1</v>
      </c>
      <c r="N1189" s="6" t="s">
        <v>2297</v>
      </c>
      <c r="O1189" s="6" t="s">
        <v>2298</v>
      </c>
    </row>
    <row r="1190" spans="1:15" x14ac:dyDescent="0.2">
      <c r="A1190" s="4">
        <v>1</v>
      </c>
      <c r="B1190" s="5">
        <v>1</v>
      </c>
      <c r="C1190" s="5">
        <v>1</v>
      </c>
      <c r="D1190" s="5">
        <v>1</v>
      </c>
      <c r="E1190" s="5">
        <v>1</v>
      </c>
      <c r="F1190" s="5">
        <v>1</v>
      </c>
      <c r="G1190" s="5">
        <v>1</v>
      </c>
      <c r="H1190" s="5">
        <v>1</v>
      </c>
      <c r="I1190" s="5">
        <v>1</v>
      </c>
      <c r="J1190" s="5">
        <v>1</v>
      </c>
      <c r="N1190" s="6" t="s">
        <v>2299</v>
      </c>
      <c r="O1190" s="6" t="s">
        <v>2300</v>
      </c>
    </row>
    <row r="1191" spans="1:15" x14ac:dyDescent="0.2">
      <c r="A1191" s="4">
        <v>1</v>
      </c>
      <c r="B1191" s="5">
        <v>1</v>
      </c>
      <c r="C1191" s="5">
        <v>1</v>
      </c>
      <c r="D1191" s="5">
        <v>1</v>
      </c>
      <c r="E1191" s="5">
        <v>1</v>
      </c>
      <c r="F1191" s="5">
        <v>1</v>
      </c>
      <c r="G1191" s="5">
        <v>1</v>
      </c>
      <c r="H1191" s="5">
        <v>1</v>
      </c>
      <c r="I1191" s="5">
        <v>1</v>
      </c>
      <c r="J1191" s="5">
        <v>1</v>
      </c>
      <c r="N1191" s="6" t="s">
        <v>2301</v>
      </c>
      <c r="O1191" s="6" t="s">
        <v>2302</v>
      </c>
    </row>
    <row r="1192" spans="1:15" x14ac:dyDescent="0.2">
      <c r="A1192" s="4">
        <v>1</v>
      </c>
      <c r="B1192" s="5">
        <v>1</v>
      </c>
      <c r="C1192" s="5">
        <v>1</v>
      </c>
      <c r="D1192" s="5">
        <v>1</v>
      </c>
      <c r="E1192" s="5">
        <v>1</v>
      </c>
      <c r="F1192" s="5">
        <v>1</v>
      </c>
      <c r="G1192" s="5">
        <v>1</v>
      </c>
      <c r="H1192" s="5">
        <v>1</v>
      </c>
      <c r="I1192" s="5">
        <v>1</v>
      </c>
      <c r="J1192" s="5">
        <v>1</v>
      </c>
      <c r="N1192" s="6" t="s">
        <v>2303</v>
      </c>
      <c r="O1192" s="6" t="s">
        <v>2304</v>
      </c>
    </row>
    <row r="1193" spans="1:15" x14ac:dyDescent="0.2">
      <c r="A1193" s="4">
        <v>1</v>
      </c>
      <c r="B1193" s="5">
        <v>1</v>
      </c>
      <c r="C1193" s="5">
        <v>1</v>
      </c>
      <c r="D1193" s="5">
        <v>1</v>
      </c>
      <c r="E1193" s="5">
        <v>1</v>
      </c>
      <c r="F1193" s="5">
        <v>1</v>
      </c>
      <c r="G1193" s="5">
        <v>1</v>
      </c>
      <c r="H1193" s="5">
        <v>1</v>
      </c>
      <c r="I1193" s="5">
        <v>1</v>
      </c>
      <c r="J1193" s="5">
        <v>1</v>
      </c>
      <c r="N1193" s="6" t="s">
        <v>2305</v>
      </c>
      <c r="O1193" s="6" t="s">
        <v>2306</v>
      </c>
    </row>
    <row r="1194" spans="1:15" x14ac:dyDescent="0.2">
      <c r="A1194" s="4">
        <v>1</v>
      </c>
      <c r="B1194" s="5">
        <v>1</v>
      </c>
      <c r="C1194" s="5">
        <v>1</v>
      </c>
      <c r="D1194" s="5">
        <v>1</v>
      </c>
      <c r="E1194" s="5">
        <v>1</v>
      </c>
      <c r="F1194" s="5">
        <v>1</v>
      </c>
      <c r="G1194" s="5">
        <v>1</v>
      </c>
      <c r="H1194" s="5">
        <v>1</v>
      </c>
      <c r="I1194" s="5">
        <v>1</v>
      </c>
      <c r="J1194" s="5">
        <v>1</v>
      </c>
      <c r="N1194" s="6" t="s">
        <v>2307</v>
      </c>
      <c r="O1194" s="6" t="s">
        <v>2308</v>
      </c>
    </row>
    <row r="1195" spans="1:15" x14ac:dyDescent="0.2">
      <c r="A1195" s="4">
        <v>1</v>
      </c>
      <c r="B1195" s="5">
        <v>1</v>
      </c>
      <c r="C1195" s="5">
        <v>1</v>
      </c>
      <c r="D1195" s="5">
        <v>1</v>
      </c>
      <c r="E1195" s="5">
        <v>1</v>
      </c>
      <c r="F1195" s="5">
        <v>1</v>
      </c>
      <c r="G1195" s="5">
        <v>1</v>
      </c>
      <c r="H1195" s="5">
        <v>1</v>
      </c>
      <c r="I1195" s="5">
        <v>1</v>
      </c>
      <c r="J1195" s="5">
        <v>1</v>
      </c>
      <c r="N1195" s="6" t="s">
        <v>2309</v>
      </c>
      <c r="O1195" s="6" t="s">
        <v>2310</v>
      </c>
    </row>
    <row r="1196" spans="1:15" x14ac:dyDescent="0.2">
      <c r="A1196" s="4">
        <v>1</v>
      </c>
      <c r="B1196" s="5">
        <v>1</v>
      </c>
      <c r="C1196" s="5">
        <v>1</v>
      </c>
      <c r="D1196" s="5">
        <v>1</v>
      </c>
      <c r="E1196" s="5">
        <v>1</v>
      </c>
      <c r="F1196" s="5">
        <v>1</v>
      </c>
      <c r="G1196" s="5">
        <v>1</v>
      </c>
      <c r="H1196" s="5">
        <v>1</v>
      </c>
      <c r="I1196" s="5">
        <v>1</v>
      </c>
      <c r="J1196" s="5">
        <v>1</v>
      </c>
      <c r="N1196" s="6" t="s">
        <v>2311</v>
      </c>
      <c r="O1196" s="6" t="s">
        <v>2312</v>
      </c>
    </row>
    <row r="1197" spans="1:15" x14ac:dyDescent="0.2">
      <c r="A1197" s="4">
        <v>1</v>
      </c>
      <c r="B1197" s="5">
        <v>1</v>
      </c>
      <c r="C1197" s="5">
        <v>1</v>
      </c>
      <c r="D1197" s="5">
        <v>1</v>
      </c>
      <c r="E1197" s="5">
        <v>1</v>
      </c>
      <c r="F1197" s="5">
        <v>1</v>
      </c>
      <c r="G1197" s="5">
        <v>1</v>
      </c>
      <c r="H1197" s="5">
        <v>1</v>
      </c>
      <c r="I1197" s="5">
        <v>1</v>
      </c>
      <c r="J1197" s="5">
        <v>1</v>
      </c>
      <c r="N1197" s="6" t="s">
        <v>2313</v>
      </c>
      <c r="O1197" s="6" t="s">
        <v>2314</v>
      </c>
    </row>
    <row r="1198" spans="1:15" x14ac:dyDescent="0.2">
      <c r="A1198" s="4">
        <v>1</v>
      </c>
      <c r="B1198" s="5">
        <v>1</v>
      </c>
      <c r="C1198" s="5">
        <v>1</v>
      </c>
      <c r="D1198" s="5">
        <v>1</v>
      </c>
      <c r="E1198" s="5">
        <v>1</v>
      </c>
      <c r="F1198" s="5">
        <v>1</v>
      </c>
      <c r="G1198" s="5">
        <v>1</v>
      </c>
      <c r="H1198" s="5">
        <v>1</v>
      </c>
      <c r="I1198" s="5">
        <v>1</v>
      </c>
      <c r="J1198" s="5">
        <v>1</v>
      </c>
      <c r="N1198" s="6" t="s">
        <v>2315</v>
      </c>
      <c r="O1198" s="6" t="s">
        <v>2316</v>
      </c>
    </row>
    <row r="1199" spans="1:15" x14ac:dyDescent="0.2">
      <c r="A1199" s="4">
        <v>1</v>
      </c>
      <c r="B1199" s="5">
        <v>1</v>
      </c>
      <c r="C1199" s="5">
        <v>1</v>
      </c>
      <c r="D1199" s="5">
        <v>1</v>
      </c>
      <c r="E1199" s="5">
        <v>1</v>
      </c>
      <c r="F1199" s="5">
        <v>1</v>
      </c>
      <c r="G1199" s="5">
        <v>1</v>
      </c>
      <c r="H1199" s="5">
        <v>1</v>
      </c>
      <c r="I1199" s="5">
        <v>1</v>
      </c>
      <c r="J1199" s="5">
        <v>1</v>
      </c>
      <c r="N1199" s="6" t="s">
        <v>2317</v>
      </c>
      <c r="O1199" s="6" t="s">
        <v>2318</v>
      </c>
    </row>
    <row r="1200" spans="1:15" x14ac:dyDescent="0.2">
      <c r="A1200" s="4">
        <v>1</v>
      </c>
      <c r="B1200" s="5">
        <v>1</v>
      </c>
      <c r="C1200" s="5">
        <v>1</v>
      </c>
      <c r="D1200" s="5">
        <v>1</v>
      </c>
      <c r="E1200" s="5">
        <v>1</v>
      </c>
      <c r="F1200" s="5">
        <v>1</v>
      </c>
      <c r="G1200" s="5">
        <v>1</v>
      </c>
      <c r="H1200" s="5">
        <v>1</v>
      </c>
      <c r="I1200" s="5">
        <v>1</v>
      </c>
      <c r="J1200" s="5">
        <v>1</v>
      </c>
      <c r="N1200" s="6" t="s">
        <v>2319</v>
      </c>
      <c r="O1200" s="6" t="s">
        <v>2320</v>
      </c>
    </row>
    <row r="1201" spans="1:15" x14ac:dyDescent="0.2">
      <c r="A1201" s="4">
        <v>1</v>
      </c>
      <c r="B1201" s="5">
        <v>1</v>
      </c>
      <c r="C1201" s="5">
        <v>1</v>
      </c>
      <c r="D1201" s="5">
        <v>1</v>
      </c>
      <c r="E1201" s="5">
        <v>1</v>
      </c>
      <c r="F1201" s="5">
        <v>1</v>
      </c>
      <c r="G1201" s="5">
        <v>1</v>
      </c>
      <c r="H1201" s="5">
        <v>1</v>
      </c>
      <c r="I1201" s="5">
        <v>1</v>
      </c>
      <c r="J1201" s="5">
        <v>1</v>
      </c>
      <c r="N1201" s="6" t="s">
        <v>2321</v>
      </c>
      <c r="O1201" s="6" t="s">
        <v>2322</v>
      </c>
    </row>
    <row r="1202" spans="1:15" x14ac:dyDescent="0.2">
      <c r="A1202" s="4">
        <v>1</v>
      </c>
      <c r="B1202" s="5">
        <v>1</v>
      </c>
      <c r="C1202" s="5">
        <v>1</v>
      </c>
      <c r="D1202" s="5">
        <v>1</v>
      </c>
      <c r="E1202" s="5">
        <v>1</v>
      </c>
      <c r="F1202" s="5">
        <v>1</v>
      </c>
      <c r="G1202" s="5">
        <v>1</v>
      </c>
      <c r="H1202" s="5">
        <v>1</v>
      </c>
      <c r="I1202" s="5">
        <v>1</v>
      </c>
      <c r="J1202" s="5">
        <v>1</v>
      </c>
      <c r="N1202" s="6" t="s">
        <v>2323</v>
      </c>
      <c r="O1202" s="6" t="s">
        <v>2324</v>
      </c>
    </row>
    <row r="1203" spans="1:15" x14ac:dyDescent="0.2">
      <c r="A1203" s="4">
        <v>1</v>
      </c>
      <c r="B1203" s="5">
        <v>1</v>
      </c>
      <c r="C1203" s="5">
        <v>1</v>
      </c>
      <c r="D1203" s="5">
        <v>1</v>
      </c>
      <c r="E1203" s="5">
        <v>1</v>
      </c>
      <c r="F1203" s="5">
        <v>1</v>
      </c>
      <c r="G1203" s="5">
        <v>1</v>
      </c>
      <c r="H1203" s="5">
        <v>1</v>
      </c>
      <c r="I1203" s="5">
        <v>1</v>
      </c>
      <c r="J1203" s="5">
        <v>1</v>
      </c>
      <c r="N1203" s="6" t="s">
        <v>2325</v>
      </c>
      <c r="O1203" s="6" t="s">
        <v>2326</v>
      </c>
    </row>
    <row r="1204" spans="1:15" x14ac:dyDescent="0.2">
      <c r="A1204" s="4">
        <v>1</v>
      </c>
      <c r="B1204" s="5">
        <v>1</v>
      </c>
      <c r="C1204" s="5">
        <v>1</v>
      </c>
      <c r="D1204" s="5">
        <v>1</v>
      </c>
      <c r="E1204" s="5">
        <v>1</v>
      </c>
      <c r="F1204" s="5">
        <v>1</v>
      </c>
      <c r="G1204" s="5">
        <v>1</v>
      </c>
      <c r="H1204" s="5">
        <v>1</v>
      </c>
      <c r="I1204" s="5">
        <v>1</v>
      </c>
      <c r="J1204" s="5">
        <v>1</v>
      </c>
      <c r="N1204" s="6" t="s">
        <v>2327</v>
      </c>
      <c r="O1204" s="6" t="s">
        <v>2328</v>
      </c>
    </row>
    <row r="1205" spans="1:15" x14ac:dyDescent="0.2">
      <c r="A1205" s="4">
        <v>1</v>
      </c>
      <c r="B1205" s="5">
        <v>1</v>
      </c>
      <c r="C1205" s="5">
        <v>1</v>
      </c>
      <c r="D1205" s="5">
        <v>1</v>
      </c>
      <c r="E1205" s="5">
        <v>1</v>
      </c>
      <c r="F1205" s="5">
        <v>1</v>
      </c>
      <c r="G1205" s="5">
        <v>1</v>
      </c>
      <c r="H1205" s="5">
        <v>1</v>
      </c>
      <c r="I1205" s="5">
        <v>1</v>
      </c>
      <c r="J1205" s="5">
        <v>1</v>
      </c>
      <c r="N1205" s="6" t="s">
        <v>2329</v>
      </c>
      <c r="O1205" s="6" t="s">
        <v>2330</v>
      </c>
    </row>
    <row r="1206" spans="1:15" x14ac:dyDescent="0.2">
      <c r="A1206" s="4">
        <v>1</v>
      </c>
      <c r="B1206" s="5">
        <v>1</v>
      </c>
      <c r="C1206" s="5">
        <v>1</v>
      </c>
      <c r="D1206" s="5">
        <v>1</v>
      </c>
      <c r="E1206" s="5">
        <v>1</v>
      </c>
      <c r="F1206" s="5">
        <v>1</v>
      </c>
      <c r="G1206" s="5">
        <v>1</v>
      </c>
      <c r="H1206" s="5">
        <v>1</v>
      </c>
      <c r="I1206" s="5">
        <v>1</v>
      </c>
      <c r="J1206" s="5">
        <v>1</v>
      </c>
      <c r="N1206" s="6" t="s">
        <v>2331</v>
      </c>
      <c r="O1206" s="6" t="s">
        <v>2332</v>
      </c>
    </row>
    <row r="1207" spans="1:15" x14ac:dyDescent="0.2">
      <c r="A1207" s="4">
        <v>1</v>
      </c>
      <c r="B1207" s="5">
        <v>1</v>
      </c>
      <c r="C1207" s="5">
        <v>1</v>
      </c>
      <c r="D1207" s="5">
        <v>1</v>
      </c>
      <c r="E1207" s="5">
        <v>1</v>
      </c>
      <c r="F1207" s="5">
        <v>1</v>
      </c>
      <c r="G1207" s="5">
        <v>1</v>
      </c>
      <c r="H1207" s="5">
        <v>1</v>
      </c>
      <c r="I1207" s="5">
        <v>1</v>
      </c>
      <c r="J1207" s="5">
        <v>1</v>
      </c>
      <c r="N1207" s="6" t="s">
        <v>2333</v>
      </c>
      <c r="O1207" s="6" t="s">
        <v>2334</v>
      </c>
    </row>
    <row r="1208" spans="1:15" x14ac:dyDescent="0.2">
      <c r="A1208" s="4">
        <v>1</v>
      </c>
      <c r="B1208" s="5">
        <v>1</v>
      </c>
      <c r="C1208" s="5">
        <v>1</v>
      </c>
      <c r="D1208" s="5">
        <v>1</v>
      </c>
      <c r="E1208" s="5">
        <v>1</v>
      </c>
      <c r="F1208" s="5">
        <v>1</v>
      </c>
      <c r="G1208" s="5">
        <v>1</v>
      </c>
      <c r="H1208" s="5">
        <v>1</v>
      </c>
      <c r="I1208" s="5">
        <v>1</v>
      </c>
      <c r="J1208" s="5">
        <v>1</v>
      </c>
      <c r="N1208" s="6" t="s">
        <v>2335</v>
      </c>
      <c r="O1208" s="6" t="s">
        <v>2336</v>
      </c>
    </row>
    <row r="1209" spans="1:15" x14ac:dyDescent="0.2">
      <c r="A1209" s="4">
        <v>1</v>
      </c>
      <c r="B1209" s="5">
        <v>1</v>
      </c>
      <c r="C1209" s="5">
        <v>1</v>
      </c>
      <c r="D1209" s="5">
        <v>1</v>
      </c>
      <c r="E1209" s="5">
        <v>1</v>
      </c>
      <c r="F1209" s="5">
        <v>1</v>
      </c>
      <c r="G1209" s="5">
        <v>1</v>
      </c>
      <c r="H1209" s="5">
        <v>1</v>
      </c>
      <c r="I1209" s="5">
        <v>1</v>
      </c>
      <c r="J1209" s="5">
        <v>1</v>
      </c>
      <c r="N1209" s="6" t="s">
        <v>2337</v>
      </c>
      <c r="O1209" s="6" t="s">
        <v>2338</v>
      </c>
    </row>
    <row r="1210" spans="1:15" x14ac:dyDescent="0.2">
      <c r="A1210" s="4">
        <v>1</v>
      </c>
      <c r="B1210" s="5">
        <v>1</v>
      </c>
      <c r="C1210" s="5">
        <v>1</v>
      </c>
      <c r="D1210" s="5">
        <v>1</v>
      </c>
      <c r="E1210" s="5">
        <v>1</v>
      </c>
      <c r="F1210" s="5">
        <v>1</v>
      </c>
      <c r="G1210" s="5">
        <v>1</v>
      </c>
      <c r="H1210" s="5">
        <v>1</v>
      </c>
      <c r="I1210" s="5">
        <v>1</v>
      </c>
      <c r="J1210" s="5">
        <v>1</v>
      </c>
      <c r="N1210" s="6" t="s">
        <v>2339</v>
      </c>
      <c r="O1210" s="6" t="s">
        <v>2340</v>
      </c>
    </row>
    <row r="1211" spans="1:15" x14ac:dyDescent="0.2">
      <c r="A1211" s="4">
        <v>1</v>
      </c>
      <c r="B1211" s="5">
        <v>1</v>
      </c>
      <c r="C1211" s="5">
        <v>1</v>
      </c>
      <c r="D1211" s="5">
        <v>1</v>
      </c>
      <c r="E1211" s="5">
        <v>1</v>
      </c>
      <c r="F1211" s="5">
        <v>1</v>
      </c>
      <c r="G1211" s="5">
        <v>1</v>
      </c>
      <c r="H1211" s="5">
        <v>1</v>
      </c>
      <c r="I1211" s="5">
        <v>1</v>
      </c>
      <c r="J1211" s="5">
        <v>1</v>
      </c>
      <c r="N1211" s="6" t="s">
        <v>2341</v>
      </c>
      <c r="O1211" s="6" t="s">
        <v>2342</v>
      </c>
    </row>
    <row r="1212" spans="1:15" x14ac:dyDescent="0.2">
      <c r="A1212" s="4">
        <v>1</v>
      </c>
      <c r="B1212" s="5">
        <v>1</v>
      </c>
      <c r="C1212" s="5">
        <v>1</v>
      </c>
      <c r="D1212" s="5">
        <v>1</v>
      </c>
      <c r="E1212" s="5">
        <v>1</v>
      </c>
      <c r="F1212" s="5">
        <v>1</v>
      </c>
      <c r="G1212" s="5">
        <v>1</v>
      </c>
      <c r="H1212" s="5">
        <v>1</v>
      </c>
      <c r="I1212" s="5">
        <v>1</v>
      </c>
      <c r="J1212" s="5">
        <v>1</v>
      </c>
      <c r="N1212" s="6" t="s">
        <v>2343</v>
      </c>
      <c r="O1212" t="s">
        <v>2344</v>
      </c>
    </row>
    <row r="1213" spans="1:15" x14ac:dyDescent="0.2">
      <c r="A1213" s="4">
        <v>1</v>
      </c>
      <c r="B1213" s="5">
        <v>1</v>
      </c>
      <c r="C1213" s="5">
        <v>1</v>
      </c>
      <c r="D1213" s="5">
        <v>1</v>
      </c>
      <c r="E1213" s="5">
        <v>1</v>
      </c>
      <c r="F1213" s="5">
        <v>1</v>
      </c>
      <c r="G1213" s="5">
        <v>1</v>
      </c>
      <c r="H1213" s="5">
        <v>1</v>
      </c>
      <c r="I1213" s="5">
        <v>1</v>
      </c>
      <c r="J1213" s="5">
        <v>1</v>
      </c>
      <c r="N1213" s="6" t="s">
        <v>2345</v>
      </c>
      <c r="O1213" t="s">
        <v>2346</v>
      </c>
    </row>
    <row r="1214" spans="1:15" x14ac:dyDescent="0.2">
      <c r="A1214" s="4">
        <v>1</v>
      </c>
      <c r="B1214" s="5">
        <v>1</v>
      </c>
      <c r="C1214" s="5">
        <v>1</v>
      </c>
      <c r="D1214" s="5">
        <v>1</v>
      </c>
      <c r="E1214" s="5">
        <v>1</v>
      </c>
      <c r="F1214" s="5">
        <v>1</v>
      </c>
      <c r="G1214" s="5">
        <v>1</v>
      </c>
      <c r="H1214" s="5">
        <v>1</v>
      </c>
      <c r="I1214" s="5">
        <v>1</v>
      </c>
      <c r="J1214" s="5">
        <v>1</v>
      </c>
      <c r="N1214" s="6" t="s">
        <v>2347</v>
      </c>
      <c r="O1214" t="s">
        <v>2348</v>
      </c>
    </row>
  </sheetData>
  <phoneticPr fontId="2" type="noConversion"/>
  <conditionalFormatting sqref="N1:N1048576">
    <cfRule type="duplicateValues" dxfId="128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09BD2-9BEB-4EBB-9075-A08D93B6F85B}">
  <sheetPr codeName="Sheet3">
    <tabColor rgb="FFFFC000"/>
  </sheetPr>
  <dimension ref="A1:Z67"/>
  <sheetViews>
    <sheetView topLeftCell="I37" workbookViewId="0">
      <selection activeCell="N67" sqref="N67:O67"/>
    </sheetView>
  </sheetViews>
  <sheetFormatPr defaultRowHeight="14.25" x14ac:dyDescent="0.2"/>
  <cols>
    <col min="1" max="1" width="11" style="6" customWidth="1"/>
    <col min="2" max="14" width="9" style="6"/>
    <col min="15" max="15" width="16.5" style="6" bestFit="1" customWidth="1"/>
    <col min="16" max="16" width="21.75" style="6" customWidth="1"/>
    <col min="17" max="18" width="9" style="6"/>
    <col min="19" max="19" width="18.625" style="6" customWidth="1"/>
    <col min="20" max="20" width="9" style="6"/>
    <col min="21" max="21" width="16.75" style="6" bestFit="1" customWidth="1"/>
    <col min="22" max="22" width="12.125" style="6" customWidth="1"/>
    <col min="23" max="23" width="9.75" style="6" bestFit="1" customWidth="1"/>
    <col min="24" max="24" width="14.125" style="6" bestFit="1" customWidth="1"/>
    <col min="25" max="25" width="18" style="50" bestFit="1" customWidth="1"/>
    <col min="26" max="26" width="16.375" style="53" bestFit="1" customWidth="1"/>
    <col min="27" max="16384" width="9" style="6"/>
  </cols>
  <sheetData>
    <row r="1" spans="1:26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s="52" t="s">
        <v>250</v>
      </c>
      <c r="N1" s="52" t="s">
        <v>2349</v>
      </c>
      <c r="O1" s="52" t="s">
        <v>2350</v>
      </c>
      <c r="P1" s="52" t="s">
        <v>2351</v>
      </c>
      <c r="Q1" s="52" t="s">
        <v>2352</v>
      </c>
      <c r="R1" s="52" t="s">
        <v>2353</v>
      </c>
      <c r="S1" s="50" t="s">
        <v>2354</v>
      </c>
      <c r="T1" s="53" t="s">
        <v>2355</v>
      </c>
      <c r="U1" s="53" t="s">
        <v>2356</v>
      </c>
      <c r="V1" s="50" t="s">
        <v>2357</v>
      </c>
      <c r="W1" s="53" t="s">
        <v>2358</v>
      </c>
      <c r="X1" s="53" t="s">
        <v>2359</v>
      </c>
      <c r="Y1" s="50" t="s">
        <v>2360</v>
      </c>
      <c r="Z1" s="53" t="s">
        <v>2361</v>
      </c>
    </row>
    <row r="2" spans="1:26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M2" s="53"/>
      <c r="N2" s="53" t="s">
        <v>2362</v>
      </c>
      <c r="O2" s="52" t="s">
        <v>2363</v>
      </c>
      <c r="P2" s="52" t="s">
        <v>2364</v>
      </c>
      <c r="Q2" s="53" t="s">
        <v>2365</v>
      </c>
      <c r="R2" s="53" t="s">
        <v>2366</v>
      </c>
      <c r="S2" s="53" t="s">
        <v>2367</v>
      </c>
      <c r="T2" s="53" t="s">
        <v>2368</v>
      </c>
      <c r="U2" s="53" t="s">
        <v>2369</v>
      </c>
      <c r="V2" s="50" t="s">
        <v>2370</v>
      </c>
      <c r="W2" s="53" t="s">
        <v>2371</v>
      </c>
      <c r="X2" s="53" t="s">
        <v>2372</v>
      </c>
      <c r="Y2" s="53" t="s">
        <v>2373</v>
      </c>
      <c r="Z2" s="53" t="s">
        <v>2374</v>
      </c>
    </row>
    <row r="3" spans="1:26" customFormat="1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M3" s="50"/>
      <c r="N3" s="52">
        <f>IFERROR(N2+1,1)</f>
        <v>1</v>
      </c>
      <c r="O3" s="52" t="s">
        <v>2375</v>
      </c>
      <c r="P3" s="52">
        <v>0</v>
      </c>
      <c r="Q3" s="52">
        <f t="shared" ref="Q3:Q8" si="0">N3</f>
        <v>1</v>
      </c>
      <c r="R3" s="52">
        <f t="shared" ref="R3:R8" si="1">N3</f>
        <v>1</v>
      </c>
      <c r="S3" s="52">
        <v>1</v>
      </c>
      <c r="T3" s="53">
        <v>1</v>
      </c>
      <c r="U3" s="50">
        <v>0</v>
      </c>
      <c r="V3" s="52">
        <v>0</v>
      </c>
      <c r="W3" s="50">
        <v>0</v>
      </c>
      <c r="X3" s="50">
        <v>0</v>
      </c>
      <c r="Y3" s="50">
        <v>0</v>
      </c>
      <c r="Z3" s="50">
        <v>0</v>
      </c>
    </row>
    <row r="4" spans="1:26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M4" s="53"/>
      <c r="N4" s="52">
        <f t="shared" ref="N4:N7" si="2">IFERROR(N3+1,1)</f>
        <v>2</v>
      </c>
      <c r="O4" s="52" t="s">
        <v>2376</v>
      </c>
      <c r="P4" s="52">
        <v>0</v>
      </c>
      <c r="Q4" s="52">
        <f t="shared" si="0"/>
        <v>2</v>
      </c>
      <c r="R4" s="52">
        <f t="shared" si="1"/>
        <v>2</v>
      </c>
      <c r="S4" s="52">
        <v>1</v>
      </c>
      <c r="T4" s="53">
        <v>1</v>
      </c>
      <c r="U4" s="53">
        <v>0</v>
      </c>
      <c r="V4" s="52">
        <v>0</v>
      </c>
      <c r="W4" s="53">
        <v>0</v>
      </c>
      <c r="X4" s="50">
        <v>0</v>
      </c>
      <c r="Y4" s="50">
        <v>0</v>
      </c>
      <c r="Z4" s="50">
        <v>0</v>
      </c>
    </row>
    <row r="5" spans="1:26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M5" s="53"/>
      <c r="N5" s="52">
        <f>IFERROR(N4+1,1)</f>
        <v>3</v>
      </c>
      <c r="O5" s="52" t="s">
        <v>2377</v>
      </c>
      <c r="P5" s="52">
        <v>0</v>
      </c>
      <c r="Q5" s="52">
        <f t="shared" si="0"/>
        <v>3</v>
      </c>
      <c r="R5" s="52">
        <f t="shared" si="1"/>
        <v>3</v>
      </c>
      <c r="S5" s="52">
        <v>1</v>
      </c>
      <c r="T5" s="53">
        <v>1</v>
      </c>
      <c r="U5" s="53">
        <v>0</v>
      </c>
      <c r="V5" s="52">
        <v>0</v>
      </c>
      <c r="W5" s="53">
        <v>0</v>
      </c>
      <c r="X5" s="50">
        <v>0</v>
      </c>
      <c r="Y5" s="50">
        <v>0</v>
      </c>
      <c r="Z5" s="50">
        <v>0</v>
      </c>
    </row>
    <row r="6" spans="1:26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M6" s="53"/>
      <c r="N6" s="52">
        <f t="shared" si="2"/>
        <v>4</v>
      </c>
      <c r="O6" s="52" t="s">
        <v>2378</v>
      </c>
      <c r="P6" s="52">
        <v>0</v>
      </c>
      <c r="Q6" s="52">
        <f t="shared" si="0"/>
        <v>4</v>
      </c>
      <c r="R6" s="52">
        <f t="shared" si="1"/>
        <v>4</v>
      </c>
      <c r="S6" s="52">
        <v>1</v>
      </c>
      <c r="T6" s="53">
        <v>1</v>
      </c>
      <c r="U6" s="53">
        <v>0</v>
      </c>
      <c r="V6" s="52">
        <v>0</v>
      </c>
      <c r="W6" s="53">
        <v>0</v>
      </c>
      <c r="X6" s="50">
        <v>0</v>
      </c>
      <c r="Y6" s="50">
        <v>0</v>
      </c>
      <c r="Z6" s="50">
        <v>0</v>
      </c>
    </row>
    <row r="7" spans="1:26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M7" s="53"/>
      <c r="N7" s="52">
        <f t="shared" si="2"/>
        <v>5</v>
      </c>
      <c r="O7" s="53" t="s">
        <v>2379</v>
      </c>
      <c r="P7" s="52">
        <v>0</v>
      </c>
      <c r="Q7" s="52">
        <f t="shared" si="0"/>
        <v>5</v>
      </c>
      <c r="R7" s="52">
        <f t="shared" si="1"/>
        <v>5</v>
      </c>
      <c r="S7" s="52">
        <v>1</v>
      </c>
      <c r="T7" s="53">
        <v>1</v>
      </c>
      <c r="U7" s="53">
        <v>0</v>
      </c>
      <c r="V7" s="52">
        <v>0</v>
      </c>
      <c r="W7" s="53">
        <v>0</v>
      </c>
      <c r="X7" s="50">
        <v>0</v>
      </c>
      <c r="Y7" s="50">
        <v>0</v>
      </c>
      <c r="Z7" s="50">
        <v>0</v>
      </c>
    </row>
    <row r="8" spans="1:26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M8" s="53"/>
      <c r="N8" s="52">
        <f t="shared" ref="N8:N16" si="3">IFERROR(N7+1,1)</f>
        <v>6</v>
      </c>
      <c r="O8" s="53" t="s">
        <v>2380</v>
      </c>
      <c r="P8" s="52" t="s">
        <v>2381</v>
      </c>
      <c r="Q8" s="52">
        <f t="shared" si="0"/>
        <v>6</v>
      </c>
      <c r="R8" s="52">
        <f t="shared" si="1"/>
        <v>6</v>
      </c>
      <c r="S8" s="52">
        <v>1</v>
      </c>
      <c r="T8" s="53">
        <v>1</v>
      </c>
      <c r="U8" s="53">
        <v>0</v>
      </c>
      <c r="V8" s="52">
        <v>0</v>
      </c>
      <c r="W8" s="53">
        <v>0</v>
      </c>
      <c r="X8" s="50">
        <v>0</v>
      </c>
      <c r="Y8" s="50">
        <v>0</v>
      </c>
      <c r="Z8" s="50">
        <v>0</v>
      </c>
    </row>
    <row r="9" spans="1:26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M9" s="53"/>
      <c r="N9" s="52">
        <f t="shared" si="3"/>
        <v>7</v>
      </c>
      <c r="O9" s="53" t="s">
        <v>2382</v>
      </c>
      <c r="P9" s="52" t="s">
        <v>2383</v>
      </c>
      <c r="Q9" s="52">
        <f t="shared" ref="Q9:R16" si="4">IFERROR(Q8+1,1)</f>
        <v>7</v>
      </c>
      <c r="R9" s="52">
        <f t="shared" si="4"/>
        <v>7</v>
      </c>
      <c r="S9" s="52">
        <v>2</v>
      </c>
      <c r="T9" s="53">
        <v>10026</v>
      </c>
      <c r="U9" s="53">
        <v>1</v>
      </c>
      <c r="V9" s="52">
        <v>0</v>
      </c>
      <c r="W9" s="53">
        <v>1</v>
      </c>
      <c r="X9" s="50">
        <v>0</v>
      </c>
      <c r="Y9" s="50">
        <v>0</v>
      </c>
      <c r="Z9" s="50">
        <v>0</v>
      </c>
    </row>
    <row r="10" spans="1:26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M10" s="53"/>
      <c r="N10" s="52">
        <f t="shared" si="3"/>
        <v>8</v>
      </c>
      <c r="O10" s="53" t="s">
        <v>2384</v>
      </c>
      <c r="P10" s="52" t="s">
        <v>2385</v>
      </c>
      <c r="Q10" s="52">
        <f t="shared" si="4"/>
        <v>8</v>
      </c>
      <c r="R10" s="52">
        <f t="shared" si="4"/>
        <v>8</v>
      </c>
      <c r="S10" s="52">
        <v>2</v>
      </c>
      <c r="T10" s="53">
        <v>10035</v>
      </c>
      <c r="U10" s="53">
        <v>1</v>
      </c>
      <c r="V10" s="52" t="s">
        <v>2386</v>
      </c>
      <c r="W10" s="53">
        <v>1</v>
      </c>
      <c r="X10" s="50">
        <v>0</v>
      </c>
      <c r="Y10" s="50">
        <v>0</v>
      </c>
      <c r="Z10" s="50">
        <v>0</v>
      </c>
    </row>
    <row r="11" spans="1:26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M11" s="53"/>
      <c r="N11" s="52">
        <f t="shared" si="3"/>
        <v>9</v>
      </c>
      <c r="O11" s="53" t="s">
        <v>2387</v>
      </c>
      <c r="P11" s="52">
        <v>0</v>
      </c>
      <c r="Q11" s="52">
        <f t="shared" si="4"/>
        <v>9</v>
      </c>
      <c r="R11" s="52">
        <f t="shared" si="4"/>
        <v>9</v>
      </c>
      <c r="S11" s="52">
        <v>1</v>
      </c>
      <c r="T11" s="53">
        <v>1</v>
      </c>
      <c r="U11" s="53">
        <v>0</v>
      </c>
      <c r="V11" s="52">
        <v>0</v>
      </c>
      <c r="W11" s="53">
        <v>0</v>
      </c>
      <c r="X11" s="50">
        <v>0</v>
      </c>
      <c r="Y11" s="50">
        <v>0</v>
      </c>
      <c r="Z11" s="50">
        <v>0</v>
      </c>
    </row>
    <row r="12" spans="1:26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M12" s="53"/>
      <c r="N12" s="52">
        <f t="shared" si="3"/>
        <v>10</v>
      </c>
      <c r="O12" s="53" t="s">
        <v>2388</v>
      </c>
      <c r="P12" s="52">
        <v>0</v>
      </c>
      <c r="Q12" s="52">
        <f t="shared" si="4"/>
        <v>10</v>
      </c>
      <c r="R12" s="52">
        <f t="shared" si="4"/>
        <v>10</v>
      </c>
      <c r="S12" s="52">
        <v>1</v>
      </c>
      <c r="T12" s="53">
        <v>20</v>
      </c>
      <c r="U12" s="53">
        <v>0</v>
      </c>
      <c r="V12" s="52">
        <v>0</v>
      </c>
      <c r="W12" s="53">
        <v>0</v>
      </c>
      <c r="X12" s="50">
        <v>0</v>
      </c>
      <c r="Y12" s="50">
        <v>0</v>
      </c>
      <c r="Z12" s="50">
        <v>0</v>
      </c>
    </row>
    <row r="13" spans="1:26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M13" s="53"/>
      <c r="N13" s="52">
        <f t="shared" si="3"/>
        <v>11</v>
      </c>
      <c r="O13" s="53" t="s">
        <v>2389</v>
      </c>
      <c r="P13" s="52">
        <v>0</v>
      </c>
      <c r="Q13" s="52">
        <f t="shared" si="4"/>
        <v>11</v>
      </c>
      <c r="R13" s="52">
        <f t="shared" si="4"/>
        <v>11</v>
      </c>
      <c r="S13" s="52">
        <v>1</v>
      </c>
      <c r="T13" s="53">
        <v>20</v>
      </c>
      <c r="U13" s="53">
        <v>0</v>
      </c>
      <c r="V13" s="52">
        <v>0</v>
      </c>
      <c r="W13" s="53">
        <v>0</v>
      </c>
      <c r="X13" s="50">
        <v>0</v>
      </c>
      <c r="Y13" s="50">
        <v>0</v>
      </c>
      <c r="Z13" s="50">
        <v>0</v>
      </c>
    </row>
    <row r="14" spans="1:26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M14" s="53"/>
      <c r="N14" s="52">
        <f t="shared" si="3"/>
        <v>12</v>
      </c>
      <c r="O14" s="53" t="s">
        <v>1936</v>
      </c>
      <c r="P14" s="52" t="s">
        <v>2390</v>
      </c>
      <c r="Q14" s="52">
        <f t="shared" si="4"/>
        <v>12</v>
      </c>
      <c r="R14" s="52">
        <f t="shared" si="4"/>
        <v>12</v>
      </c>
      <c r="S14" s="52">
        <v>2</v>
      </c>
      <c r="T14" s="53">
        <v>10007</v>
      </c>
      <c r="U14" s="53">
        <v>1</v>
      </c>
      <c r="V14" s="52" t="s">
        <v>2391</v>
      </c>
      <c r="W14" s="53">
        <v>1</v>
      </c>
      <c r="X14" s="50">
        <v>0</v>
      </c>
      <c r="Y14" s="50">
        <v>0</v>
      </c>
      <c r="Z14" s="50">
        <v>0</v>
      </c>
    </row>
    <row r="15" spans="1:26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M15" s="53"/>
      <c r="N15" s="52">
        <f t="shared" si="3"/>
        <v>13</v>
      </c>
      <c r="O15" s="53" t="s">
        <v>2392</v>
      </c>
      <c r="P15" s="52">
        <v>0</v>
      </c>
      <c r="Q15" s="52">
        <f t="shared" si="4"/>
        <v>13</v>
      </c>
      <c r="R15" s="52">
        <f t="shared" si="4"/>
        <v>13</v>
      </c>
      <c r="S15" s="52">
        <v>1</v>
      </c>
      <c r="T15" s="53">
        <v>1</v>
      </c>
      <c r="U15" s="53">
        <v>0</v>
      </c>
      <c r="V15" s="52">
        <v>0</v>
      </c>
      <c r="W15" s="53">
        <v>0</v>
      </c>
      <c r="X15" s="50">
        <v>0</v>
      </c>
      <c r="Y15" s="50">
        <v>0</v>
      </c>
      <c r="Z15" s="50">
        <v>0</v>
      </c>
    </row>
    <row r="16" spans="1:26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M16" s="53"/>
      <c r="N16" s="52">
        <f t="shared" si="3"/>
        <v>14</v>
      </c>
      <c r="O16" s="53" t="s">
        <v>2393</v>
      </c>
      <c r="P16" s="52" t="s">
        <v>2394</v>
      </c>
      <c r="Q16" s="52">
        <f t="shared" si="4"/>
        <v>14</v>
      </c>
      <c r="R16" s="52">
        <f t="shared" si="4"/>
        <v>14</v>
      </c>
      <c r="S16" s="52">
        <v>2</v>
      </c>
      <c r="T16" s="53">
        <v>10012</v>
      </c>
      <c r="U16" s="53">
        <v>1</v>
      </c>
      <c r="V16" s="52">
        <v>0</v>
      </c>
      <c r="W16" s="53">
        <v>1</v>
      </c>
      <c r="X16" s="50">
        <v>0</v>
      </c>
      <c r="Y16" s="50">
        <v>0</v>
      </c>
      <c r="Z16" s="50">
        <v>0</v>
      </c>
    </row>
    <row r="17" spans="1:26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M17" s="53"/>
      <c r="N17" s="52">
        <f>IFERROR(N16+1,1)</f>
        <v>15</v>
      </c>
      <c r="O17" s="53" t="s">
        <v>2395</v>
      </c>
      <c r="P17" s="52">
        <v>0</v>
      </c>
      <c r="Q17" s="52">
        <f t="shared" ref="Q17:R25" si="5">IFERROR(Q16+1,1)</f>
        <v>15</v>
      </c>
      <c r="R17" s="52">
        <f t="shared" si="5"/>
        <v>15</v>
      </c>
      <c r="S17" s="52">
        <v>1</v>
      </c>
      <c r="T17" s="53">
        <v>1</v>
      </c>
      <c r="U17" s="53">
        <v>0</v>
      </c>
      <c r="V17" s="52">
        <v>0</v>
      </c>
      <c r="W17" s="53">
        <v>0</v>
      </c>
      <c r="X17" s="50">
        <v>0</v>
      </c>
      <c r="Y17" s="50">
        <v>0</v>
      </c>
      <c r="Z17" s="50">
        <v>0</v>
      </c>
    </row>
    <row r="18" spans="1:26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M18" s="53"/>
      <c r="N18" s="52">
        <f>IFERROR(N17+1,1)</f>
        <v>16</v>
      </c>
      <c r="O18" s="53" t="s">
        <v>2396</v>
      </c>
      <c r="P18" s="52" t="s">
        <v>2397</v>
      </c>
      <c r="Q18" s="52">
        <f t="shared" si="5"/>
        <v>16</v>
      </c>
      <c r="R18" s="52">
        <f t="shared" si="5"/>
        <v>16</v>
      </c>
      <c r="S18" s="52">
        <v>2</v>
      </c>
      <c r="T18" s="53">
        <v>10017</v>
      </c>
      <c r="U18" s="53">
        <v>1</v>
      </c>
      <c r="V18" s="52">
        <v>0</v>
      </c>
      <c r="W18" s="53">
        <v>1</v>
      </c>
      <c r="X18" s="50">
        <v>0</v>
      </c>
      <c r="Y18" s="50">
        <v>0</v>
      </c>
      <c r="Z18" s="50">
        <v>0</v>
      </c>
    </row>
    <row r="19" spans="1:26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/>
      <c r="M19" s="50"/>
      <c r="N19" s="52">
        <f>IFERROR(N18+1,1)</f>
        <v>17</v>
      </c>
      <c r="O19" s="53" t="s">
        <v>2398</v>
      </c>
      <c r="P19" s="52">
        <v>0</v>
      </c>
      <c r="Q19" s="52">
        <f t="shared" si="5"/>
        <v>17</v>
      </c>
      <c r="R19" s="52">
        <f t="shared" si="5"/>
        <v>17</v>
      </c>
      <c r="S19" s="52">
        <v>1</v>
      </c>
      <c r="T19" s="50">
        <v>1</v>
      </c>
      <c r="U19" s="53">
        <v>0</v>
      </c>
      <c r="V19" s="52">
        <v>0</v>
      </c>
      <c r="W19" s="50">
        <v>0</v>
      </c>
      <c r="X19" s="50">
        <v>0</v>
      </c>
      <c r="Y19" s="50">
        <v>0</v>
      </c>
      <c r="Z19" s="50">
        <v>0</v>
      </c>
    </row>
    <row r="20" spans="1:26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/>
      <c r="M20" s="50"/>
      <c r="N20" s="52">
        <f>IFERROR(N19+1,1)</f>
        <v>18</v>
      </c>
      <c r="O20" s="53" t="s">
        <v>2399</v>
      </c>
      <c r="P20" s="52">
        <v>0</v>
      </c>
      <c r="Q20" s="52">
        <f t="shared" si="5"/>
        <v>18</v>
      </c>
      <c r="R20" s="52">
        <f t="shared" si="5"/>
        <v>18</v>
      </c>
      <c r="S20" s="52">
        <v>2</v>
      </c>
      <c r="T20" s="50">
        <v>10001</v>
      </c>
      <c r="U20" s="53">
        <v>0</v>
      </c>
      <c r="V20" s="52">
        <v>0</v>
      </c>
      <c r="W20" s="50">
        <v>0</v>
      </c>
      <c r="X20" s="50">
        <v>0</v>
      </c>
      <c r="Y20" s="50">
        <v>0</v>
      </c>
      <c r="Z20" s="50">
        <v>0</v>
      </c>
    </row>
    <row r="21" spans="1:26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/>
      <c r="M21" s="50"/>
      <c r="N21" s="52">
        <f>IFERROR(N20+1,1)</f>
        <v>19</v>
      </c>
      <c r="O21" s="53" t="s">
        <v>2400</v>
      </c>
      <c r="P21" s="52" t="s">
        <v>2401</v>
      </c>
      <c r="Q21" s="52">
        <f t="shared" si="5"/>
        <v>19</v>
      </c>
      <c r="R21" s="52">
        <f t="shared" si="5"/>
        <v>19</v>
      </c>
      <c r="S21" s="52">
        <v>1</v>
      </c>
      <c r="T21" s="50">
        <v>25</v>
      </c>
      <c r="U21" s="53">
        <v>0</v>
      </c>
      <c r="V21" s="52">
        <v>0</v>
      </c>
      <c r="W21" s="50">
        <v>0</v>
      </c>
      <c r="X21" s="50">
        <v>0</v>
      </c>
      <c r="Y21" s="50">
        <v>0</v>
      </c>
      <c r="Z21" s="50">
        <v>0</v>
      </c>
    </row>
    <row r="22" spans="1:26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M22" s="53"/>
      <c r="N22" s="52">
        <f t="shared" ref="N22:N25" si="6">IFERROR(N21+1,1)</f>
        <v>20</v>
      </c>
      <c r="O22" s="53" t="s">
        <v>2402</v>
      </c>
      <c r="P22" s="52">
        <v>0</v>
      </c>
      <c r="Q22" s="52">
        <f t="shared" si="5"/>
        <v>20</v>
      </c>
      <c r="R22" s="52">
        <f t="shared" si="5"/>
        <v>20</v>
      </c>
      <c r="S22" s="52">
        <v>2</v>
      </c>
      <c r="T22" s="53">
        <v>10035</v>
      </c>
      <c r="U22" s="53">
        <v>1</v>
      </c>
      <c r="V22" s="52">
        <v>0</v>
      </c>
      <c r="W22" s="53">
        <v>0</v>
      </c>
      <c r="X22" s="50">
        <v>0</v>
      </c>
      <c r="Y22" s="50">
        <v>0</v>
      </c>
      <c r="Z22" s="50">
        <v>0</v>
      </c>
    </row>
    <row r="23" spans="1:26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M23" s="53"/>
      <c r="N23" s="52">
        <f t="shared" si="6"/>
        <v>21</v>
      </c>
      <c r="O23" s="53" t="s">
        <v>2403</v>
      </c>
      <c r="P23" s="52">
        <v>0</v>
      </c>
      <c r="Q23" s="52">
        <f t="shared" si="5"/>
        <v>21</v>
      </c>
      <c r="R23" s="52">
        <f t="shared" si="5"/>
        <v>21</v>
      </c>
      <c r="S23" s="52">
        <v>2</v>
      </c>
      <c r="T23" s="53">
        <v>10062</v>
      </c>
      <c r="U23" s="53">
        <v>1</v>
      </c>
      <c r="V23" s="52">
        <v>0</v>
      </c>
      <c r="W23" s="53">
        <v>0</v>
      </c>
      <c r="X23" s="50">
        <v>0</v>
      </c>
      <c r="Y23" s="50">
        <v>0</v>
      </c>
      <c r="Z23" s="50">
        <v>0</v>
      </c>
    </row>
    <row r="24" spans="1:26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M24" s="53"/>
      <c r="N24" s="52">
        <f t="shared" si="6"/>
        <v>22</v>
      </c>
      <c r="O24" s="53" t="s">
        <v>2404</v>
      </c>
      <c r="P24" s="53" t="s">
        <v>2404</v>
      </c>
      <c r="Q24" s="52">
        <f t="shared" si="5"/>
        <v>22</v>
      </c>
      <c r="R24" s="52">
        <f t="shared" si="5"/>
        <v>22</v>
      </c>
      <c r="S24" s="52">
        <v>1</v>
      </c>
      <c r="T24" s="53">
        <v>1</v>
      </c>
      <c r="U24" s="53">
        <v>1</v>
      </c>
      <c r="V24" s="52">
        <v>0</v>
      </c>
      <c r="W24" s="53">
        <v>0</v>
      </c>
      <c r="X24" s="50">
        <v>0</v>
      </c>
      <c r="Y24" s="50">
        <v>0</v>
      </c>
      <c r="Z24" s="50">
        <v>0</v>
      </c>
    </row>
    <row r="25" spans="1:26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M25" s="53"/>
      <c r="N25" s="52">
        <f t="shared" si="6"/>
        <v>23</v>
      </c>
      <c r="O25" s="53" t="s">
        <v>2405</v>
      </c>
      <c r="P25" s="53" t="s">
        <v>2405</v>
      </c>
      <c r="Q25" s="52">
        <f t="shared" si="5"/>
        <v>23</v>
      </c>
      <c r="R25" s="52">
        <f t="shared" si="5"/>
        <v>23</v>
      </c>
      <c r="S25" s="52">
        <v>2</v>
      </c>
      <c r="T25" s="53">
        <v>10020</v>
      </c>
      <c r="U25" s="53">
        <v>1</v>
      </c>
      <c r="V25" s="52">
        <v>0</v>
      </c>
      <c r="W25" s="53">
        <v>1</v>
      </c>
      <c r="X25" s="50">
        <v>0</v>
      </c>
      <c r="Y25" s="50">
        <v>0</v>
      </c>
      <c r="Z25" s="50">
        <v>0</v>
      </c>
    </row>
    <row r="26" spans="1:26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M26" s="53"/>
      <c r="N26" s="52">
        <f>IFERROR(N25+1,1)</f>
        <v>24</v>
      </c>
      <c r="O26" s="53" t="s">
        <v>2406</v>
      </c>
      <c r="P26" s="52">
        <v>0</v>
      </c>
      <c r="Q26" s="52">
        <f t="shared" ref="Q26:R29" si="7">IFERROR(Q25+1,1)</f>
        <v>24</v>
      </c>
      <c r="R26" s="52">
        <f t="shared" si="7"/>
        <v>24</v>
      </c>
      <c r="S26" s="52">
        <v>2</v>
      </c>
      <c r="T26" s="50">
        <v>10008</v>
      </c>
      <c r="U26" s="53">
        <v>0</v>
      </c>
      <c r="V26" s="52">
        <v>0</v>
      </c>
      <c r="W26" s="53">
        <v>0</v>
      </c>
      <c r="X26" s="50">
        <v>0</v>
      </c>
      <c r="Y26" s="50">
        <v>0</v>
      </c>
      <c r="Z26" s="50">
        <v>0</v>
      </c>
    </row>
    <row r="27" spans="1:26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M27" s="53"/>
      <c r="N27" s="52">
        <f>IFERROR(N26+1,1)</f>
        <v>25</v>
      </c>
      <c r="O27" s="53" t="s">
        <v>2407</v>
      </c>
      <c r="P27" s="52">
        <v>0</v>
      </c>
      <c r="Q27" s="52">
        <f t="shared" si="7"/>
        <v>25</v>
      </c>
      <c r="R27" s="52">
        <f t="shared" si="7"/>
        <v>25</v>
      </c>
      <c r="S27" s="52">
        <v>2</v>
      </c>
      <c r="T27" s="50">
        <v>10020</v>
      </c>
      <c r="U27" s="53">
        <v>0</v>
      </c>
      <c r="V27" s="52">
        <v>0</v>
      </c>
      <c r="W27" s="53">
        <v>1</v>
      </c>
      <c r="X27" s="50">
        <v>0</v>
      </c>
      <c r="Y27" s="50">
        <v>0</v>
      </c>
      <c r="Z27" s="50">
        <v>0</v>
      </c>
    </row>
    <row r="28" spans="1:26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M28" s="53"/>
      <c r="N28" s="52">
        <f>IFERROR(N27+1,1)</f>
        <v>26</v>
      </c>
      <c r="O28" s="53" t="s">
        <v>2408</v>
      </c>
      <c r="P28" s="52">
        <v>0</v>
      </c>
      <c r="Q28" s="52">
        <f t="shared" si="7"/>
        <v>26</v>
      </c>
      <c r="R28" s="52">
        <f t="shared" si="7"/>
        <v>26</v>
      </c>
      <c r="S28" s="52">
        <v>2</v>
      </c>
      <c r="T28" s="50">
        <v>10008</v>
      </c>
      <c r="U28" s="53">
        <v>0</v>
      </c>
      <c r="V28" s="52">
        <v>0</v>
      </c>
      <c r="W28" s="53">
        <v>0</v>
      </c>
      <c r="X28" s="50">
        <v>0</v>
      </c>
      <c r="Y28" s="50">
        <v>0</v>
      </c>
      <c r="Z28" s="50">
        <v>0</v>
      </c>
    </row>
    <row r="29" spans="1:26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M29" s="53"/>
      <c r="N29" s="53">
        <v>27</v>
      </c>
      <c r="O29" s="53" t="s">
        <v>2409</v>
      </c>
      <c r="P29" s="52">
        <v>0</v>
      </c>
      <c r="Q29" s="52">
        <f t="shared" si="7"/>
        <v>27</v>
      </c>
      <c r="R29" s="52">
        <f t="shared" si="7"/>
        <v>27</v>
      </c>
      <c r="S29" s="52">
        <v>1</v>
      </c>
      <c r="T29" s="50">
        <v>3</v>
      </c>
      <c r="U29" s="53">
        <v>0</v>
      </c>
      <c r="V29" s="52">
        <v>0</v>
      </c>
      <c r="W29" s="53">
        <v>1</v>
      </c>
      <c r="X29" s="50">
        <v>0</v>
      </c>
      <c r="Y29" s="50">
        <v>0</v>
      </c>
      <c r="Z29" s="50">
        <v>0</v>
      </c>
    </row>
    <row r="30" spans="1:26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M30" s="53"/>
      <c r="N30" s="53">
        <v>28</v>
      </c>
      <c r="O30" s="53" t="s">
        <v>2410</v>
      </c>
      <c r="P30" s="52" t="s">
        <v>2411</v>
      </c>
      <c r="Q30" s="52">
        <f t="shared" ref="Q30:R34" si="8">IFERROR(Q29+1,1)</f>
        <v>28</v>
      </c>
      <c r="R30" s="52">
        <f t="shared" si="8"/>
        <v>28</v>
      </c>
      <c r="S30" s="52">
        <v>2</v>
      </c>
      <c r="T30" s="50">
        <v>10026</v>
      </c>
      <c r="U30" s="53">
        <v>1</v>
      </c>
      <c r="V30" s="52">
        <v>0</v>
      </c>
      <c r="W30" s="53">
        <v>1</v>
      </c>
      <c r="X30" s="50">
        <v>0</v>
      </c>
      <c r="Y30" s="50">
        <v>0</v>
      </c>
      <c r="Z30" s="50">
        <v>0</v>
      </c>
    </row>
    <row r="31" spans="1:26" x14ac:dyDescent="0.2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M31" s="53"/>
      <c r="N31" s="53">
        <v>29</v>
      </c>
      <c r="O31" s="53" t="s">
        <v>2412</v>
      </c>
      <c r="P31" s="52" t="s">
        <v>2413</v>
      </c>
      <c r="Q31" s="52">
        <f t="shared" si="8"/>
        <v>29</v>
      </c>
      <c r="R31" s="52">
        <f t="shared" si="8"/>
        <v>29</v>
      </c>
      <c r="S31" s="52">
        <v>2</v>
      </c>
      <c r="T31" s="50">
        <v>10012</v>
      </c>
      <c r="U31" s="53">
        <v>0</v>
      </c>
      <c r="V31" s="52">
        <v>0</v>
      </c>
      <c r="W31" s="53">
        <v>0</v>
      </c>
      <c r="X31" s="50">
        <v>0</v>
      </c>
      <c r="Y31" s="50">
        <v>0</v>
      </c>
      <c r="Z31" s="50">
        <v>0</v>
      </c>
    </row>
    <row r="32" spans="1:26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M32" s="53"/>
      <c r="N32" s="53">
        <v>30</v>
      </c>
      <c r="O32" s="53" t="s">
        <v>2414</v>
      </c>
      <c r="P32" s="52">
        <v>0</v>
      </c>
      <c r="Q32" s="52">
        <f t="shared" si="8"/>
        <v>30</v>
      </c>
      <c r="R32" s="52">
        <f t="shared" si="8"/>
        <v>30</v>
      </c>
      <c r="S32" s="52">
        <v>1</v>
      </c>
      <c r="T32" s="50">
        <v>15</v>
      </c>
      <c r="U32" s="53">
        <v>0</v>
      </c>
      <c r="V32" s="52">
        <v>0</v>
      </c>
      <c r="W32" s="53">
        <v>0</v>
      </c>
      <c r="X32" s="50">
        <v>0</v>
      </c>
      <c r="Y32" s="50">
        <v>0</v>
      </c>
      <c r="Z32" s="50">
        <v>0</v>
      </c>
    </row>
    <row r="33" spans="1:26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N33" s="53">
        <v>31</v>
      </c>
      <c r="O33" s="53" t="s">
        <v>2415</v>
      </c>
      <c r="P33" s="52">
        <v>0</v>
      </c>
      <c r="Q33" s="52">
        <f t="shared" si="8"/>
        <v>31</v>
      </c>
      <c r="R33" s="52">
        <f t="shared" si="8"/>
        <v>31</v>
      </c>
      <c r="S33" s="52">
        <v>1</v>
      </c>
      <c r="T33" s="50">
        <v>30</v>
      </c>
      <c r="U33" s="53">
        <v>0</v>
      </c>
      <c r="V33" s="52">
        <v>0</v>
      </c>
      <c r="W33" s="53">
        <v>0</v>
      </c>
      <c r="X33" s="50">
        <v>0</v>
      </c>
      <c r="Y33" s="50">
        <v>0</v>
      </c>
      <c r="Z33" s="50">
        <v>0</v>
      </c>
    </row>
    <row r="34" spans="1:26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N34" s="53">
        <v>32</v>
      </c>
      <c r="O34" s="53" t="s">
        <v>2416</v>
      </c>
      <c r="P34" s="53" t="s">
        <v>2416</v>
      </c>
      <c r="Q34" s="52">
        <f t="shared" si="8"/>
        <v>32</v>
      </c>
      <c r="R34" s="52">
        <f t="shared" si="8"/>
        <v>32</v>
      </c>
      <c r="S34" s="52">
        <v>4</v>
      </c>
      <c r="T34" s="50">
        <v>1</v>
      </c>
      <c r="U34" s="53">
        <v>0</v>
      </c>
      <c r="V34" s="52">
        <v>0</v>
      </c>
      <c r="W34" s="53">
        <v>0</v>
      </c>
      <c r="X34" s="50">
        <v>0</v>
      </c>
      <c r="Y34" s="50">
        <v>0</v>
      </c>
      <c r="Z34" s="50">
        <v>0</v>
      </c>
    </row>
    <row r="35" spans="1:26" x14ac:dyDescent="0.2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N35" s="50">
        <v>33</v>
      </c>
      <c r="O35" s="53" t="s">
        <v>2417</v>
      </c>
      <c r="P35" s="52">
        <v>0</v>
      </c>
      <c r="Q35" s="52">
        <f>IFERROR(Q34+1,1)</f>
        <v>33</v>
      </c>
      <c r="R35" s="52">
        <f>IFERROR(R34+1,1)</f>
        <v>33</v>
      </c>
      <c r="S35" s="52">
        <v>1</v>
      </c>
      <c r="T35" s="50">
        <v>1</v>
      </c>
      <c r="U35" s="53">
        <v>0</v>
      </c>
      <c r="V35" s="52">
        <v>0</v>
      </c>
      <c r="W35" s="50">
        <v>0</v>
      </c>
      <c r="X35" s="50">
        <v>0</v>
      </c>
      <c r="Y35" s="50">
        <v>0</v>
      </c>
      <c r="Z35" s="50">
        <v>0</v>
      </c>
    </row>
    <row r="36" spans="1:26" x14ac:dyDescent="0.2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N36" s="50">
        <v>34</v>
      </c>
      <c r="O36" s="53" t="s">
        <v>2418</v>
      </c>
      <c r="P36" s="52">
        <v>0</v>
      </c>
      <c r="Q36" s="52">
        <f>IFERROR(Q35+1,1)</f>
        <v>34</v>
      </c>
      <c r="R36" s="52">
        <f>IFERROR(R35+1,1)</f>
        <v>34</v>
      </c>
      <c r="S36" s="52">
        <v>1</v>
      </c>
      <c r="T36" s="50">
        <v>1</v>
      </c>
      <c r="U36" s="53">
        <v>0</v>
      </c>
      <c r="V36" s="52">
        <v>0</v>
      </c>
      <c r="W36" s="50">
        <v>0</v>
      </c>
      <c r="X36" s="50">
        <v>0</v>
      </c>
      <c r="Y36" s="50">
        <v>0</v>
      </c>
      <c r="Z36" s="50">
        <v>0</v>
      </c>
    </row>
    <row r="37" spans="1:26" x14ac:dyDescent="0.2">
      <c r="A37" s="4">
        <v>1</v>
      </c>
      <c r="B37" s="5">
        <v>1</v>
      </c>
      <c r="C37" s="5">
        <v>1</v>
      </c>
      <c r="D37" s="5"/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N37" s="50">
        <v>35</v>
      </c>
      <c r="O37" s="53" t="s">
        <v>2419</v>
      </c>
      <c r="P37" s="52">
        <v>0</v>
      </c>
      <c r="Q37" s="52">
        <f t="shared" ref="Q37:Q56" si="9">N37</f>
        <v>35</v>
      </c>
      <c r="R37" s="52">
        <f t="shared" ref="R37:R56" si="10">N37</f>
        <v>35</v>
      </c>
      <c r="S37" s="52">
        <v>1</v>
      </c>
      <c r="T37" s="50">
        <v>1</v>
      </c>
      <c r="U37" s="53">
        <v>0</v>
      </c>
      <c r="V37" s="52">
        <v>0</v>
      </c>
      <c r="W37" s="50">
        <v>0</v>
      </c>
      <c r="X37" s="50">
        <v>0</v>
      </c>
      <c r="Y37" s="50">
        <v>0</v>
      </c>
      <c r="Z37" s="50">
        <v>0</v>
      </c>
    </row>
    <row r="38" spans="1:26" x14ac:dyDescent="0.2">
      <c r="A38" s="4">
        <v>1</v>
      </c>
      <c r="B38" s="5"/>
      <c r="C38" s="5"/>
      <c r="D38" s="5"/>
      <c r="E38" s="5"/>
      <c r="F38" s="5"/>
      <c r="G38" s="5"/>
      <c r="H38" s="5"/>
      <c r="I38" s="5"/>
      <c r="J38" s="5"/>
      <c r="N38" s="139">
        <v>36</v>
      </c>
      <c r="O38" s="138" t="s">
        <v>2420</v>
      </c>
      <c r="P38" s="52">
        <v>0</v>
      </c>
      <c r="Q38" s="52">
        <f t="shared" si="9"/>
        <v>36</v>
      </c>
      <c r="R38" s="52">
        <f t="shared" si="10"/>
        <v>36</v>
      </c>
      <c r="S38" s="52">
        <v>2</v>
      </c>
      <c r="T38" s="53">
        <v>10100</v>
      </c>
      <c r="U38" s="53">
        <v>1</v>
      </c>
      <c r="V38" s="52">
        <v>0</v>
      </c>
      <c r="W38" s="50">
        <v>1</v>
      </c>
      <c r="X38" s="50">
        <v>0</v>
      </c>
      <c r="Y38" s="50">
        <v>0</v>
      </c>
      <c r="Z38" s="50">
        <v>0</v>
      </c>
    </row>
    <row r="39" spans="1:26" x14ac:dyDescent="0.2">
      <c r="A39" s="4">
        <v>1</v>
      </c>
      <c r="B39" s="5">
        <v>1</v>
      </c>
      <c r="C39" s="5">
        <v>1</v>
      </c>
      <c r="D39" s="5"/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N39" s="50">
        <v>37</v>
      </c>
      <c r="O39" s="53" t="s">
        <v>2421</v>
      </c>
      <c r="P39" s="52">
        <v>0</v>
      </c>
      <c r="Q39" s="52">
        <f t="shared" si="9"/>
        <v>37</v>
      </c>
      <c r="R39" s="52">
        <f t="shared" si="10"/>
        <v>37</v>
      </c>
      <c r="S39" s="52">
        <v>1</v>
      </c>
      <c r="T39" s="50">
        <v>50</v>
      </c>
      <c r="U39" s="53">
        <v>0</v>
      </c>
      <c r="V39" s="52">
        <v>0</v>
      </c>
      <c r="W39" s="50">
        <v>0</v>
      </c>
      <c r="X39" s="50">
        <v>0</v>
      </c>
      <c r="Y39" s="50">
        <v>0</v>
      </c>
      <c r="Z39" s="50">
        <v>0</v>
      </c>
    </row>
    <row r="40" spans="1:26" x14ac:dyDescent="0.2">
      <c r="A40" s="4">
        <v>1</v>
      </c>
      <c r="B40" s="5"/>
      <c r="C40" s="5"/>
      <c r="D40" s="5"/>
      <c r="E40" s="5"/>
      <c r="F40" s="5"/>
      <c r="G40" s="5"/>
      <c r="H40" s="5"/>
      <c r="I40" s="5"/>
      <c r="J40" s="5"/>
      <c r="N40" s="139">
        <v>38</v>
      </c>
      <c r="O40" s="138" t="s">
        <v>2422</v>
      </c>
      <c r="P40" s="52">
        <v>0</v>
      </c>
      <c r="Q40" s="52">
        <f t="shared" si="9"/>
        <v>38</v>
      </c>
      <c r="R40" s="52">
        <f t="shared" si="10"/>
        <v>38</v>
      </c>
      <c r="S40" s="52" t="s">
        <v>2423</v>
      </c>
      <c r="T40" s="53" t="s">
        <v>2424</v>
      </c>
      <c r="U40" s="53">
        <v>0</v>
      </c>
      <c r="V40" s="52">
        <v>0</v>
      </c>
      <c r="W40" s="50">
        <v>0</v>
      </c>
      <c r="X40" s="50">
        <v>0</v>
      </c>
      <c r="Y40" s="50">
        <v>0</v>
      </c>
      <c r="Z40" s="50">
        <v>0</v>
      </c>
    </row>
    <row r="41" spans="1:26" x14ac:dyDescent="0.2">
      <c r="A41" s="4">
        <v>1</v>
      </c>
      <c r="B41" s="5"/>
      <c r="C41" s="5"/>
      <c r="D41" s="5"/>
      <c r="E41" s="5"/>
      <c r="F41" s="5"/>
      <c r="G41" s="5"/>
      <c r="H41" s="5"/>
      <c r="I41" s="5"/>
      <c r="J41" s="5"/>
      <c r="N41" s="139">
        <v>39</v>
      </c>
      <c r="O41" s="138" t="s">
        <v>2425</v>
      </c>
      <c r="P41" s="52">
        <v>0</v>
      </c>
      <c r="Q41" s="52">
        <f t="shared" ref="Q41:Q45" si="11">N41</f>
        <v>39</v>
      </c>
      <c r="R41" s="52">
        <f t="shared" ref="R41:R45" si="12">N41</f>
        <v>39</v>
      </c>
      <c r="S41" s="52">
        <v>4</v>
      </c>
      <c r="T41" s="53">
        <v>1</v>
      </c>
      <c r="U41" s="53">
        <v>0</v>
      </c>
      <c r="V41" s="52">
        <v>0</v>
      </c>
      <c r="W41" s="50">
        <v>0</v>
      </c>
      <c r="X41" s="50">
        <v>0</v>
      </c>
      <c r="Y41" s="50">
        <v>0</v>
      </c>
      <c r="Z41" s="50">
        <v>0</v>
      </c>
    </row>
    <row r="42" spans="1:26" x14ac:dyDescent="0.2">
      <c r="A42" s="4">
        <v>1</v>
      </c>
      <c r="B42" s="5"/>
      <c r="C42" s="5"/>
      <c r="D42" s="5"/>
      <c r="E42" s="5"/>
      <c r="F42" s="5"/>
      <c r="G42" s="5"/>
      <c r="H42" s="5"/>
      <c r="I42" s="5"/>
      <c r="J42" s="5"/>
      <c r="N42" s="139">
        <v>40</v>
      </c>
      <c r="O42" s="138" t="s">
        <v>2426</v>
      </c>
      <c r="P42" s="52">
        <v>0</v>
      </c>
      <c r="Q42" s="52">
        <f t="shared" si="11"/>
        <v>40</v>
      </c>
      <c r="R42" s="52">
        <f t="shared" si="12"/>
        <v>40</v>
      </c>
      <c r="S42" s="52">
        <v>5</v>
      </c>
      <c r="T42" s="53">
        <v>1</v>
      </c>
      <c r="U42" s="53">
        <v>0</v>
      </c>
      <c r="V42" s="52">
        <v>0</v>
      </c>
      <c r="W42" s="50">
        <v>0</v>
      </c>
      <c r="X42" s="50">
        <v>0</v>
      </c>
      <c r="Y42" s="50">
        <v>0</v>
      </c>
      <c r="Z42" s="50">
        <v>0</v>
      </c>
    </row>
    <row r="43" spans="1:26" x14ac:dyDescent="0.2">
      <c r="A43" s="4">
        <v>1</v>
      </c>
      <c r="B43" s="5"/>
      <c r="C43" s="5"/>
      <c r="D43" s="5"/>
      <c r="E43" s="5"/>
      <c r="F43" s="5"/>
      <c r="G43" s="5"/>
      <c r="H43" s="5"/>
      <c r="I43" s="5"/>
      <c r="J43" s="5"/>
      <c r="N43" s="139">
        <v>41</v>
      </c>
      <c r="O43" s="138" t="s">
        <v>2427</v>
      </c>
      <c r="P43" s="52">
        <v>0</v>
      </c>
      <c r="Q43" s="52">
        <f t="shared" si="11"/>
        <v>41</v>
      </c>
      <c r="R43" s="52">
        <f t="shared" si="12"/>
        <v>41</v>
      </c>
      <c r="S43" s="52">
        <v>6</v>
      </c>
      <c r="T43" s="53">
        <v>1</v>
      </c>
      <c r="U43" s="53">
        <v>0</v>
      </c>
      <c r="V43" s="52">
        <v>0</v>
      </c>
      <c r="W43" s="50">
        <v>0</v>
      </c>
      <c r="X43" s="50">
        <v>0</v>
      </c>
      <c r="Y43" s="50">
        <v>0</v>
      </c>
      <c r="Z43" s="50">
        <v>0</v>
      </c>
    </row>
    <row r="44" spans="1:26" x14ac:dyDescent="0.2">
      <c r="A44" s="4">
        <v>1</v>
      </c>
      <c r="B44" s="5"/>
      <c r="C44" s="5"/>
      <c r="D44" s="5"/>
      <c r="E44" s="5"/>
      <c r="F44" s="5"/>
      <c r="G44" s="5"/>
      <c r="H44" s="5"/>
      <c r="I44" s="5"/>
      <c r="J44" s="5"/>
      <c r="N44" s="139">
        <v>42</v>
      </c>
      <c r="O44" s="138" t="s">
        <v>2428</v>
      </c>
      <c r="P44" s="52">
        <v>0</v>
      </c>
      <c r="Q44" s="52">
        <f t="shared" si="11"/>
        <v>42</v>
      </c>
      <c r="R44" s="52">
        <f t="shared" si="12"/>
        <v>42</v>
      </c>
      <c r="S44" s="52">
        <v>7</v>
      </c>
      <c r="T44" s="53">
        <v>1</v>
      </c>
      <c r="U44" s="53">
        <v>0</v>
      </c>
      <c r="V44" s="52">
        <v>0</v>
      </c>
      <c r="W44" s="50">
        <v>0</v>
      </c>
      <c r="X44" s="50">
        <v>0</v>
      </c>
      <c r="Y44" s="50">
        <v>0</v>
      </c>
      <c r="Z44" s="50">
        <v>0</v>
      </c>
    </row>
    <row r="45" spans="1:26" x14ac:dyDescent="0.2">
      <c r="A45" s="4">
        <v>1</v>
      </c>
      <c r="B45" s="5"/>
      <c r="C45" s="5"/>
      <c r="D45" s="5"/>
      <c r="E45" s="5"/>
      <c r="F45" s="5"/>
      <c r="G45" s="5"/>
      <c r="H45" s="5"/>
      <c r="I45" s="5"/>
      <c r="J45" s="5"/>
      <c r="N45" s="139">
        <v>43</v>
      </c>
      <c r="O45" s="138" t="s">
        <v>2429</v>
      </c>
      <c r="P45" s="52">
        <v>0</v>
      </c>
      <c r="Q45" s="52">
        <f t="shared" si="11"/>
        <v>43</v>
      </c>
      <c r="R45" s="52">
        <f t="shared" si="12"/>
        <v>43</v>
      </c>
      <c r="S45" s="52">
        <v>9</v>
      </c>
      <c r="T45" s="53">
        <v>50</v>
      </c>
      <c r="U45" s="53">
        <v>0</v>
      </c>
      <c r="V45" s="52">
        <v>0</v>
      </c>
      <c r="W45" s="50">
        <v>0</v>
      </c>
      <c r="X45" s="50">
        <v>0</v>
      </c>
      <c r="Y45" s="50">
        <v>0</v>
      </c>
      <c r="Z45" s="50">
        <v>0</v>
      </c>
    </row>
    <row r="46" spans="1:26" x14ac:dyDescent="0.2">
      <c r="A46" s="4">
        <v>1</v>
      </c>
      <c r="B46" s="5"/>
      <c r="C46" s="5"/>
      <c r="D46" s="5"/>
      <c r="E46" s="5"/>
      <c r="F46" s="5"/>
      <c r="G46" s="5"/>
      <c r="H46" s="5"/>
      <c r="I46" s="5"/>
      <c r="J46" s="5"/>
      <c r="N46" s="139">
        <v>44</v>
      </c>
      <c r="O46" s="138" t="s">
        <v>2430</v>
      </c>
      <c r="P46" s="52">
        <v>0</v>
      </c>
      <c r="Q46" s="52">
        <f t="shared" ref="Q46" si="13">N46</f>
        <v>44</v>
      </c>
      <c r="R46" s="52">
        <f t="shared" ref="R46" si="14">N46</f>
        <v>44</v>
      </c>
      <c r="S46" s="52">
        <v>8</v>
      </c>
      <c r="T46" s="53" t="s">
        <v>2431</v>
      </c>
      <c r="U46" s="53">
        <v>0</v>
      </c>
      <c r="V46" s="52">
        <v>0</v>
      </c>
      <c r="W46" s="50">
        <v>0</v>
      </c>
      <c r="X46" s="50">
        <v>0</v>
      </c>
      <c r="Y46" s="50">
        <v>0</v>
      </c>
      <c r="Z46" s="50">
        <v>0</v>
      </c>
    </row>
    <row r="47" spans="1:26" x14ac:dyDescent="0.2">
      <c r="A47" s="4">
        <v>1</v>
      </c>
      <c r="B47" s="5"/>
      <c r="C47" s="5"/>
      <c r="D47" s="5"/>
      <c r="E47" s="5"/>
      <c r="F47" s="5"/>
      <c r="G47" s="5"/>
      <c r="H47" s="5"/>
      <c r="I47" s="5"/>
      <c r="J47" s="5"/>
      <c r="N47" s="139">
        <v>45</v>
      </c>
      <c r="O47" s="138" t="s">
        <v>2432</v>
      </c>
      <c r="P47" s="52">
        <v>0</v>
      </c>
      <c r="Q47" s="52">
        <f t="shared" ref="Q47" si="15">N47</f>
        <v>45</v>
      </c>
      <c r="R47" s="52">
        <f t="shared" ref="R47" si="16">N47</f>
        <v>45</v>
      </c>
      <c r="S47" s="52">
        <v>2</v>
      </c>
      <c r="T47" s="53">
        <v>10139</v>
      </c>
      <c r="U47" s="53">
        <v>1</v>
      </c>
      <c r="V47" s="52">
        <v>0</v>
      </c>
      <c r="W47" s="50">
        <v>0</v>
      </c>
      <c r="X47" s="50">
        <v>0</v>
      </c>
      <c r="Y47" s="50">
        <v>0</v>
      </c>
      <c r="Z47" s="50">
        <v>0</v>
      </c>
    </row>
    <row r="48" spans="1:26" x14ac:dyDescent="0.2">
      <c r="A48" s="4">
        <v>1</v>
      </c>
      <c r="B48" s="5">
        <v>1</v>
      </c>
      <c r="C48" s="5">
        <v>1</v>
      </c>
      <c r="D48" s="5"/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N48" s="50">
        <v>46</v>
      </c>
      <c r="O48" s="53" t="s">
        <v>2433</v>
      </c>
      <c r="P48" s="52">
        <v>0</v>
      </c>
      <c r="Q48" s="52">
        <f>N48</f>
        <v>46</v>
      </c>
      <c r="R48" s="52">
        <f>N48</f>
        <v>46</v>
      </c>
      <c r="S48" s="52">
        <v>2</v>
      </c>
      <c r="T48" s="50">
        <v>10021</v>
      </c>
      <c r="U48" s="53">
        <v>0</v>
      </c>
      <c r="V48" s="52">
        <v>0</v>
      </c>
      <c r="W48" s="50">
        <v>0</v>
      </c>
      <c r="X48" s="50">
        <v>0</v>
      </c>
      <c r="Y48" s="50">
        <v>0</v>
      </c>
      <c r="Z48" s="50">
        <v>0</v>
      </c>
    </row>
    <row r="49" spans="1:26" x14ac:dyDescent="0.2">
      <c r="A49" s="4">
        <v>1</v>
      </c>
      <c r="B49" s="5"/>
      <c r="C49" s="5"/>
      <c r="D49" s="5"/>
      <c r="E49" s="5"/>
      <c r="F49" s="5"/>
      <c r="G49" s="5"/>
      <c r="H49" s="5"/>
      <c r="I49" s="5"/>
      <c r="J49" s="5"/>
      <c r="K49"/>
      <c r="L49"/>
      <c r="M49"/>
      <c r="N49" s="139">
        <v>47</v>
      </c>
      <c r="O49" s="139" t="s">
        <v>2434</v>
      </c>
      <c r="P49" s="52">
        <v>0</v>
      </c>
      <c r="Q49" s="52">
        <f>N49</f>
        <v>47</v>
      </c>
      <c r="R49" s="52">
        <f>N49</f>
        <v>47</v>
      </c>
      <c r="S49" s="52">
        <v>2</v>
      </c>
      <c r="T49" s="50">
        <v>10002</v>
      </c>
      <c r="U49" s="50">
        <v>0</v>
      </c>
      <c r="V49" s="52">
        <v>0</v>
      </c>
      <c r="W49" s="50">
        <v>0</v>
      </c>
      <c r="X49" s="50">
        <v>0</v>
      </c>
      <c r="Y49" s="50">
        <v>0</v>
      </c>
      <c r="Z49" s="50">
        <v>0</v>
      </c>
    </row>
    <row r="50" spans="1:26" x14ac:dyDescent="0.2">
      <c r="A50" s="4">
        <v>1</v>
      </c>
      <c r="B50" s="5">
        <v>1</v>
      </c>
      <c r="C50" s="5">
        <v>1</v>
      </c>
      <c r="D50" s="5"/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/>
      <c r="L50"/>
      <c r="M50"/>
      <c r="N50" s="50">
        <v>48</v>
      </c>
      <c r="O50" s="50" t="s">
        <v>2435</v>
      </c>
      <c r="P50" s="52">
        <v>0</v>
      </c>
      <c r="Q50" s="52">
        <f>N50</f>
        <v>48</v>
      </c>
      <c r="R50" s="52">
        <f>N50</f>
        <v>48</v>
      </c>
      <c r="S50" s="52">
        <v>2</v>
      </c>
      <c r="T50" s="50">
        <v>10030</v>
      </c>
      <c r="U50" s="50">
        <v>0</v>
      </c>
      <c r="V50" s="52">
        <v>0</v>
      </c>
      <c r="W50" s="50">
        <v>0</v>
      </c>
      <c r="X50" s="50">
        <v>0</v>
      </c>
      <c r="Y50" s="50">
        <v>0</v>
      </c>
      <c r="Z50" s="50">
        <v>0</v>
      </c>
    </row>
    <row r="51" spans="1:26" x14ac:dyDescent="0.2">
      <c r="A51" s="4">
        <v>1</v>
      </c>
      <c r="B51" s="5">
        <v>1</v>
      </c>
      <c r="C51" s="5">
        <v>1</v>
      </c>
      <c r="D51" s="5"/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/>
      <c r="L51"/>
      <c r="M51"/>
      <c r="N51" s="50">
        <v>49</v>
      </c>
      <c r="O51" s="50" t="s">
        <v>2436</v>
      </c>
      <c r="P51" s="52">
        <v>0</v>
      </c>
      <c r="Q51" s="52">
        <f>N51</f>
        <v>49</v>
      </c>
      <c r="R51" s="52">
        <f>N51</f>
        <v>49</v>
      </c>
      <c r="S51" s="52">
        <v>2</v>
      </c>
      <c r="T51" s="53">
        <v>10008</v>
      </c>
      <c r="U51" s="50">
        <v>0</v>
      </c>
      <c r="V51" s="52" t="s">
        <v>2437</v>
      </c>
      <c r="W51" s="50">
        <v>1</v>
      </c>
      <c r="X51" s="50">
        <v>0</v>
      </c>
      <c r="Y51" s="50">
        <v>0</v>
      </c>
      <c r="Z51" s="50">
        <v>0</v>
      </c>
    </row>
    <row r="52" spans="1:26" x14ac:dyDescent="0.2">
      <c r="A52" s="4">
        <v>1</v>
      </c>
      <c r="B52" s="5">
        <v>1</v>
      </c>
      <c r="C52" s="5">
        <v>1</v>
      </c>
      <c r="D52" s="5"/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/>
      <c r="L52"/>
      <c r="M52"/>
      <c r="N52" s="50">
        <v>50</v>
      </c>
      <c r="O52" s="50" t="s">
        <v>2438</v>
      </c>
      <c r="P52" s="52">
        <v>0</v>
      </c>
      <c r="Q52" s="52">
        <v>50</v>
      </c>
      <c r="R52" s="52">
        <v>50</v>
      </c>
      <c r="S52" s="52">
        <v>1</v>
      </c>
      <c r="T52" s="50">
        <v>20</v>
      </c>
      <c r="U52" s="50">
        <v>0</v>
      </c>
      <c r="V52" s="52">
        <v>0</v>
      </c>
      <c r="W52" s="50">
        <v>0</v>
      </c>
      <c r="X52" s="50">
        <v>0</v>
      </c>
      <c r="Y52" s="50">
        <v>0</v>
      </c>
      <c r="Z52" s="50">
        <v>0</v>
      </c>
    </row>
    <row r="53" spans="1:26" x14ac:dyDescent="0.2">
      <c r="A53" s="4">
        <v>1</v>
      </c>
      <c r="B53" s="5">
        <v>1</v>
      </c>
      <c r="C53" s="5">
        <v>1</v>
      </c>
      <c r="D53" s="5"/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N53" s="50">
        <v>1001</v>
      </c>
      <c r="O53" s="107" t="s">
        <v>2439</v>
      </c>
      <c r="P53" s="52">
        <v>0</v>
      </c>
      <c r="Q53" s="52">
        <f t="shared" si="9"/>
        <v>1001</v>
      </c>
      <c r="R53" s="52">
        <f t="shared" si="10"/>
        <v>1001</v>
      </c>
      <c r="S53" s="52">
        <v>2</v>
      </c>
      <c r="T53" s="53">
        <v>10006</v>
      </c>
      <c r="U53" s="53">
        <v>0</v>
      </c>
      <c r="V53" s="52">
        <v>0</v>
      </c>
      <c r="W53" s="50">
        <v>0</v>
      </c>
      <c r="X53" s="50">
        <v>0</v>
      </c>
      <c r="Y53" s="50">
        <v>0</v>
      </c>
      <c r="Z53" s="50">
        <v>0</v>
      </c>
    </row>
    <row r="54" spans="1:26" x14ac:dyDescent="0.2">
      <c r="A54" s="4">
        <v>1</v>
      </c>
      <c r="B54" s="5">
        <v>1</v>
      </c>
      <c r="C54" s="5">
        <v>1</v>
      </c>
      <c r="D54" s="5"/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N54" s="50">
        <v>1002</v>
      </c>
      <c r="O54" s="107" t="s">
        <v>2440</v>
      </c>
      <c r="P54" s="52">
        <v>0</v>
      </c>
      <c r="Q54" s="52">
        <f t="shared" si="9"/>
        <v>1002</v>
      </c>
      <c r="R54" s="52">
        <f t="shared" si="10"/>
        <v>1002</v>
      </c>
      <c r="S54" s="52">
        <v>2</v>
      </c>
      <c r="T54" s="50">
        <v>10001</v>
      </c>
      <c r="U54" s="53">
        <v>0</v>
      </c>
      <c r="V54" s="52">
        <v>0</v>
      </c>
      <c r="W54" s="50">
        <v>0</v>
      </c>
      <c r="X54" s="50">
        <v>0</v>
      </c>
      <c r="Y54" s="50">
        <v>0</v>
      </c>
      <c r="Z54" s="50">
        <v>0</v>
      </c>
    </row>
    <row r="55" spans="1:26" x14ac:dyDescent="0.2">
      <c r="A55" s="4">
        <v>1</v>
      </c>
      <c r="B55" s="5">
        <v>1</v>
      </c>
      <c r="C55" s="5">
        <v>1</v>
      </c>
      <c r="D55" s="5"/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N55" s="50">
        <v>1003</v>
      </c>
      <c r="O55" s="107" t="s">
        <v>2441</v>
      </c>
      <c r="P55" s="52">
        <v>0</v>
      </c>
      <c r="Q55" s="52">
        <f>N55</f>
        <v>1003</v>
      </c>
      <c r="R55" s="52">
        <f>N55</f>
        <v>1003</v>
      </c>
      <c r="S55" s="52">
        <v>1</v>
      </c>
      <c r="T55" s="50">
        <v>10</v>
      </c>
      <c r="U55" s="53">
        <v>0</v>
      </c>
      <c r="V55" s="52">
        <v>0</v>
      </c>
      <c r="W55" s="50">
        <v>0</v>
      </c>
      <c r="X55" s="50">
        <v>0</v>
      </c>
      <c r="Y55" s="50">
        <v>0</v>
      </c>
      <c r="Z55" s="50">
        <v>0</v>
      </c>
    </row>
    <row r="56" spans="1:26" x14ac:dyDescent="0.2">
      <c r="A56" s="4">
        <v>1</v>
      </c>
      <c r="B56" s="5"/>
      <c r="C56" s="5"/>
      <c r="D56" s="5"/>
      <c r="E56" s="5"/>
      <c r="F56" s="5"/>
      <c r="G56" s="5"/>
      <c r="H56" s="5"/>
      <c r="I56" s="5"/>
      <c r="J56" s="5"/>
      <c r="N56" s="139">
        <v>2001</v>
      </c>
      <c r="O56" s="140" t="s">
        <v>2442</v>
      </c>
      <c r="P56" s="52">
        <v>0</v>
      </c>
      <c r="Q56" s="52">
        <f t="shared" si="9"/>
        <v>2001</v>
      </c>
      <c r="R56" s="52">
        <f t="shared" si="10"/>
        <v>2001</v>
      </c>
      <c r="S56" s="52">
        <v>1</v>
      </c>
      <c r="T56" s="50">
        <v>1</v>
      </c>
      <c r="U56" s="53">
        <v>0</v>
      </c>
      <c r="V56" s="52">
        <v>0</v>
      </c>
      <c r="W56" s="50">
        <v>1</v>
      </c>
      <c r="X56" s="50">
        <v>0</v>
      </c>
      <c r="Y56" s="50">
        <v>0</v>
      </c>
      <c r="Z56" s="50">
        <v>0</v>
      </c>
    </row>
    <row r="57" spans="1:26" x14ac:dyDescent="0.2">
      <c r="A57" s="4">
        <v>1</v>
      </c>
      <c r="B57" s="5"/>
      <c r="C57" s="5"/>
      <c r="D57" s="5"/>
      <c r="E57" s="5"/>
      <c r="F57" s="5"/>
      <c r="G57" s="5"/>
      <c r="H57" s="5"/>
      <c r="I57" s="5"/>
      <c r="J57" s="5"/>
      <c r="N57" s="139">
        <v>2002</v>
      </c>
      <c r="O57" s="140" t="s">
        <v>2443</v>
      </c>
      <c r="P57" s="52">
        <v>0</v>
      </c>
      <c r="Q57" s="52">
        <f t="shared" ref="Q57:Q63" si="17">N57</f>
        <v>2002</v>
      </c>
      <c r="R57" s="52">
        <f t="shared" ref="R57:R64" si="18">N57</f>
        <v>2002</v>
      </c>
      <c r="S57" s="52">
        <v>1</v>
      </c>
      <c r="T57" s="50">
        <v>1</v>
      </c>
      <c r="U57" s="53">
        <v>0</v>
      </c>
      <c r="V57" s="52">
        <v>0</v>
      </c>
      <c r="W57" s="50">
        <v>0</v>
      </c>
      <c r="X57" s="50">
        <v>0</v>
      </c>
      <c r="Y57" s="50">
        <v>0</v>
      </c>
      <c r="Z57" s="50">
        <v>0</v>
      </c>
    </row>
    <row r="58" spans="1:26" x14ac:dyDescent="0.2">
      <c r="A58" s="4">
        <v>1</v>
      </c>
      <c r="B58" s="5"/>
      <c r="C58" s="5"/>
      <c r="D58" s="5"/>
      <c r="E58" s="5"/>
      <c r="F58" s="5"/>
      <c r="G58" s="5"/>
      <c r="H58" s="5"/>
      <c r="I58" s="5"/>
      <c r="J58" s="5"/>
      <c r="N58" s="139">
        <v>2003</v>
      </c>
      <c r="O58" s="140" t="s">
        <v>2444</v>
      </c>
      <c r="P58" s="52">
        <v>0</v>
      </c>
      <c r="Q58" s="52">
        <f t="shared" si="17"/>
        <v>2003</v>
      </c>
      <c r="R58" s="52">
        <f t="shared" si="18"/>
        <v>2003</v>
      </c>
      <c r="S58" s="52">
        <v>1</v>
      </c>
      <c r="T58" s="50">
        <v>1</v>
      </c>
      <c r="U58" s="53">
        <v>0</v>
      </c>
      <c r="V58" s="52">
        <v>0</v>
      </c>
      <c r="W58" s="50">
        <v>0</v>
      </c>
      <c r="X58" s="50">
        <v>0</v>
      </c>
      <c r="Y58" s="50">
        <v>0</v>
      </c>
      <c r="Z58" s="50">
        <v>0</v>
      </c>
    </row>
    <row r="59" spans="1:26" x14ac:dyDescent="0.2">
      <c r="A59" s="4">
        <v>1</v>
      </c>
      <c r="B59" s="5"/>
      <c r="C59" s="5"/>
      <c r="D59" s="5"/>
      <c r="E59" s="5"/>
      <c r="F59" s="5"/>
      <c r="G59" s="5"/>
      <c r="H59" s="5"/>
      <c r="I59" s="5"/>
      <c r="J59" s="5"/>
      <c r="N59" s="139">
        <v>2004</v>
      </c>
      <c r="O59" s="140" t="s">
        <v>2445</v>
      </c>
      <c r="P59" s="52">
        <v>0</v>
      </c>
      <c r="Q59" s="52">
        <f t="shared" si="17"/>
        <v>2004</v>
      </c>
      <c r="R59" s="52">
        <f t="shared" si="18"/>
        <v>2004</v>
      </c>
      <c r="S59" s="52">
        <v>1</v>
      </c>
      <c r="T59" s="50">
        <v>1</v>
      </c>
      <c r="U59" s="53">
        <v>0</v>
      </c>
      <c r="V59" s="52">
        <v>0</v>
      </c>
      <c r="W59" s="50">
        <v>0</v>
      </c>
      <c r="X59" s="50">
        <v>0</v>
      </c>
      <c r="Y59" s="50">
        <v>0</v>
      </c>
      <c r="Z59" s="50">
        <v>0</v>
      </c>
    </row>
    <row r="60" spans="1:26" x14ac:dyDescent="0.2">
      <c r="A60" s="4">
        <v>1</v>
      </c>
      <c r="B60" s="5">
        <v>1</v>
      </c>
      <c r="C60" s="5">
        <v>1</v>
      </c>
      <c r="D60" s="5"/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N60" s="50">
        <v>2005</v>
      </c>
      <c r="O60" s="82" t="s">
        <v>2446</v>
      </c>
      <c r="P60" s="52">
        <v>0</v>
      </c>
      <c r="Q60" s="52">
        <f t="shared" si="17"/>
        <v>2005</v>
      </c>
      <c r="R60" s="52">
        <f t="shared" si="18"/>
        <v>2005</v>
      </c>
      <c r="S60" s="52">
        <v>1</v>
      </c>
      <c r="T60" s="50">
        <v>1</v>
      </c>
      <c r="U60" s="53">
        <v>0</v>
      </c>
      <c r="V60" s="52">
        <v>0</v>
      </c>
      <c r="W60" s="50">
        <v>0</v>
      </c>
      <c r="X60" s="50">
        <v>0</v>
      </c>
      <c r="Y60" s="50">
        <v>0</v>
      </c>
      <c r="Z60" s="50">
        <v>0</v>
      </c>
    </row>
    <row r="61" spans="1:26" x14ac:dyDescent="0.2">
      <c r="A61" s="4">
        <v>1</v>
      </c>
      <c r="B61" s="5">
        <v>1</v>
      </c>
      <c r="C61" s="5">
        <v>1</v>
      </c>
      <c r="D61" s="5"/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N61" s="50">
        <v>2006</v>
      </c>
      <c r="O61" s="82" t="s">
        <v>2447</v>
      </c>
      <c r="P61" s="52">
        <v>0</v>
      </c>
      <c r="Q61" s="52">
        <f t="shared" si="17"/>
        <v>2006</v>
      </c>
      <c r="R61" s="52">
        <f t="shared" si="18"/>
        <v>2006</v>
      </c>
      <c r="S61" s="52">
        <v>1</v>
      </c>
      <c r="T61" s="50">
        <v>1</v>
      </c>
      <c r="U61" s="53">
        <v>0</v>
      </c>
      <c r="V61" s="52">
        <v>0</v>
      </c>
      <c r="W61" s="50">
        <v>0</v>
      </c>
      <c r="X61" s="50">
        <v>0</v>
      </c>
      <c r="Y61" s="50">
        <v>0</v>
      </c>
      <c r="Z61" s="50">
        <v>0</v>
      </c>
    </row>
    <row r="62" spans="1:26" x14ac:dyDescent="0.2">
      <c r="A62" s="4">
        <v>1</v>
      </c>
      <c r="B62" s="5">
        <v>1</v>
      </c>
      <c r="C62" s="5">
        <v>1</v>
      </c>
      <c r="D62" s="5"/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N62" s="50">
        <v>2007</v>
      </c>
      <c r="O62" s="82" t="s">
        <v>2448</v>
      </c>
      <c r="P62" s="52">
        <v>0</v>
      </c>
      <c r="Q62" s="52">
        <f t="shared" si="17"/>
        <v>2007</v>
      </c>
      <c r="R62" s="52">
        <f t="shared" si="18"/>
        <v>2007</v>
      </c>
      <c r="S62" s="52">
        <v>1</v>
      </c>
      <c r="T62" s="50">
        <v>1</v>
      </c>
      <c r="U62" s="53">
        <v>0</v>
      </c>
      <c r="V62" s="52">
        <v>0</v>
      </c>
      <c r="W62" s="50">
        <v>0</v>
      </c>
      <c r="X62" s="50">
        <v>0</v>
      </c>
      <c r="Y62" s="50">
        <v>0</v>
      </c>
      <c r="Z62" s="50">
        <v>0</v>
      </c>
    </row>
    <row r="63" spans="1:26" x14ac:dyDescent="0.2">
      <c r="A63" s="4">
        <v>1</v>
      </c>
      <c r="B63" s="5">
        <v>1</v>
      </c>
      <c r="C63" s="5">
        <v>1</v>
      </c>
      <c r="D63" s="5"/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N63" s="50">
        <v>2008</v>
      </c>
      <c r="O63" s="82" t="s">
        <v>2449</v>
      </c>
      <c r="P63" s="52">
        <v>0</v>
      </c>
      <c r="Q63" s="52">
        <f t="shared" si="17"/>
        <v>2008</v>
      </c>
      <c r="R63" s="52">
        <f t="shared" si="18"/>
        <v>2008</v>
      </c>
      <c r="S63" s="52">
        <v>1</v>
      </c>
      <c r="T63" s="50">
        <v>1</v>
      </c>
      <c r="U63" s="53">
        <v>0</v>
      </c>
      <c r="V63" s="52">
        <v>0</v>
      </c>
      <c r="W63" s="50">
        <v>0</v>
      </c>
      <c r="X63" s="50">
        <v>0</v>
      </c>
      <c r="Y63" s="50">
        <v>0</v>
      </c>
      <c r="Z63" s="50">
        <v>0</v>
      </c>
    </row>
    <row r="64" spans="1:26" x14ac:dyDescent="0.2">
      <c r="A64" s="4">
        <v>1</v>
      </c>
      <c r="B64" s="5">
        <v>1</v>
      </c>
      <c r="C64" s="5">
        <v>1</v>
      </c>
      <c r="D64" s="5"/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N64" s="50">
        <v>2009</v>
      </c>
      <c r="O64" s="82" t="s">
        <v>2450</v>
      </c>
      <c r="P64" s="52">
        <v>0</v>
      </c>
      <c r="Q64" s="52">
        <f>N64</f>
        <v>2009</v>
      </c>
      <c r="R64" s="52">
        <f t="shared" si="18"/>
        <v>2009</v>
      </c>
      <c r="S64" s="52">
        <v>1</v>
      </c>
      <c r="T64" s="50">
        <v>1</v>
      </c>
      <c r="U64" s="53">
        <v>0</v>
      </c>
      <c r="V64" s="52">
        <v>0</v>
      </c>
      <c r="W64" s="50">
        <v>0</v>
      </c>
      <c r="X64" s="50">
        <v>0</v>
      </c>
      <c r="Y64" s="50">
        <v>0</v>
      </c>
      <c r="Z64" s="50">
        <v>0</v>
      </c>
    </row>
    <row r="65" spans="1:26" ht="42.75" x14ac:dyDescent="0.2">
      <c r="A65" s="4">
        <v>1</v>
      </c>
      <c r="B65" s="5">
        <v>1</v>
      </c>
      <c r="C65" s="5">
        <v>1</v>
      </c>
      <c r="D65" s="5"/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N65" s="50">
        <v>2010</v>
      </c>
      <c r="O65" s="82" t="s">
        <v>2451</v>
      </c>
      <c r="P65" s="52">
        <v>0</v>
      </c>
      <c r="Q65" s="52">
        <f>N65</f>
        <v>2010</v>
      </c>
      <c r="R65" s="52">
        <f>N65</f>
        <v>2010</v>
      </c>
      <c r="S65" s="52">
        <v>3</v>
      </c>
      <c r="T65" s="50">
        <v>4</v>
      </c>
      <c r="U65" s="53">
        <v>0</v>
      </c>
      <c r="V65" s="52">
        <v>0</v>
      </c>
      <c r="W65" s="50">
        <v>0</v>
      </c>
      <c r="X65" s="50">
        <v>1</v>
      </c>
      <c r="Y65" s="169" t="s">
        <v>2452</v>
      </c>
      <c r="Z65" s="50">
        <v>0</v>
      </c>
    </row>
    <row r="66" spans="1:26" x14ac:dyDescent="0.2">
      <c r="A66" s="4">
        <v>1</v>
      </c>
      <c r="B66" s="5">
        <v>1</v>
      </c>
      <c r="C66" s="5">
        <v>1</v>
      </c>
      <c r="D66" s="5"/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N66" s="50">
        <v>2011</v>
      </c>
      <c r="O66" s="82" t="s">
        <v>2453</v>
      </c>
      <c r="P66" s="52">
        <v>0</v>
      </c>
      <c r="Q66" s="52">
        <f>N66</f>
        <v>2011</v>
      </c>
      <c r="R66" s="52">
        <f t="shared" ref="R66" si="19">N66</f>
        <v>2011</v>
      </c>
      <c r="S66" s="52">
        <v>1</v>
      </c>
      <c r="T66" s="50">
        <v>1</v>
      </c>
      <c r="U66" s="53">
        <v>0</v>
      </c>
      <c r="V66" s="52">
        <v>0</v>
      </c>
      <c r="W66" s="50">
        <v>0</v>
      </c>
      <c r="X66" s="50">
        <v>0</v>
      </c>
      <c r="Y66" s="50">
        <v>0</v>
      </c>
      <c r="Z66" s="50">
        <v>0</v>
      </c>
    </row>
    <row r="67" spans="1:26" x14ac:dyDescent="0.2">
      <c r="A67" s="4">
        <v>1</v>
      </c>
      <c r="B67" s="5">
        <v>1</v>
      </c>
      <c r="C67" s="5">
        <v>1</v>
      </c>
      <c r="D67" s="5"/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N67" s="50">
        <v>2012</v>
      </c>
      <c r="O67" s="82" t="s">
        <v>2454</v>
      </c>
      <c r="P67" s="52">
        <v>0</v>
      </c>
      <c r="Q67" s="52">
        <f>N67</f>
        <v>2012</v>
      </c>
      <c r="R67" s="52">
        <f>N67</f>
        <v>2012</v>
      </c>
      <c r="S67" s="52">
        <v>1</v>
      </c>
      <c r="T67" s="50">
        <v>1</v>
      </c>
      <c r="U67" s="50">
        <v>0</v>
      </c>
      <c r="V67" s="52">
        <v>0</v>
      </c>
      <c r="W67" s="50">
        <v>0</v>
      </c>
      <c r="X67" s="50">
        <v>0</v>
      </c>
      <c r="Y67" s="50">
        <v>0</v>
      </c>
      <c r="Z67" s="50">
        <v>0</v>
      </c>
    </row>
  </sheetData>
  <autoFilter ref="N1:W65" xr:uid="{8CA09BD2-9BEB-4EBB-9075-A08D93B6F85B}"/>
  <phoneticPr fontId="2" type="noConversion"/>
  <conditionalFormatting sqref="S3:S67">
    <cfRule type="cellIs" dxfId="127" priority="14" operator="equal">
      <formula>1</formula>
    </cfRule>
    <cfRule type="cellIs" dxfId="126" priority="15" operator="equal">
      <formula>2</formula>
    </cfRule>
  </conditionalFormatting>
  <conditionalFormatting sqref="N3:N28">
    <cfRule type="duplicateValues" dxfId="125" priority="187"/>
  </conditionalFormatting>
  <conditionalFormatting sqref="Q9:Q36">
    <cfRule type="duplicateValues" dxfId="124" priority="189"/>
  </conditionalFormatting>
  <conditionalFormatting sqref="R9:R36">
    <cfRule type="duplicateValues" dxfId="123" priority="191"/>
  </conditionalFormatting>
  <conditionalFormatting sqref="P1:P23 P26:P33 P35:P1048576">
    <cfRule type="expression" dxfId="122" priority="2">
      <formula>ISNUMBER(FIND("。",1))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0DB03-AB8C-48C1-A34F-BAD905BCAE1F}">
  <sheetPr codeName="Sheet30">
    <tabColor rgb="FFFFC000"/>
  </sheetPr>
  <dimension ref="A1:W36"/>
  <sheetViews>
    <sheetView topLeftCell="A13" workbookViewId="0">
      <selection activeCell="O36" sqref="O36:P37"/>
    </sheetView>
  </sheetViews>
  <sheetFormatPr defaultRowHeight="14.25" x14ac:dyDescent="0.2"/>
  <cols>
    <col min="15" max="15" width="9" style="50"/>
    <col min="16" max="17" width="18.125" bestFit="1" customWidth="1"/>
    <col min="19" max="19" width="10.5" bestFit="1" customWidth="1"/>
    <col min="20" max="20" width="13" bestFit="1" customWidth="1"/>
  </cols>
  <sheetData>
    <row r="1" spans="1:23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N1" s="52" t="s">
        <v>2455</v>
      </c>
      <c r="O1" s="50" t="s">
        <v>2456</v>
      </c>
      <c r="P1" s="52" t="s">
        <v>2350</v>
      </c>
      <c r="Q1" s="52" t="s">
        <v>2351</v>
      </c>
      <c r="R1" s="52" t="s">
        <v>2457</v>
      </c>
      <c r="S1" s="52" t="s">
        <v>2458</v>
      </c>
      <c r="T1" t="s">
        <v>2459</v>
      </c>
    </row>
    <row r="2" spans="1:23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N2" s="50"/>
      <c r="O2" s="50" t="s">
        <v>2460</v>
      </c>
      <c r="P2" s="52" t="s">
        <v>2461</v>
      </c>
      <c r="Q2" s="52" t="s">
        <v>2462</v>
      </c>
      <c r="R2" s="52" t="s">
        <v>2463</v>
      </c>
      <c r="S2" s="52" t="s">
        <v>2464</v>
      </c>
      <c r="T2" s="52" t="s">
        <v>2465</v>
      </c>
    </row>
    <row r="3" spans="1:23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 s="50"/>
      <c r="O3" s="79">
        <v>1000</v>
      </c>
      <c r="P3" s="78" t="s">
        <v>2466</v>
      </c>
      <c r="Q3" s="49" t="s">
        <v>2467</v>
      </c>
      <c r="R3" s="78">
        <v>10000</v>
      </c>
      <c r="S3" s="78">
        <v>10</v>
      </c>
      <c r="T3" s="78">
        <v>0</v>
      </c>
    </row>
    <row r="4" spans="1:23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 s="50"/>
      <c r="O4" s="79">
        <v>1001</v>
      </c>
      <c r="P4" s="78" t="s">
        <v>2468</v>
      </c>
      <c r="Q4" s="78" t="s">
        <v>2469</v>
      </c>
      <c r="R4" s="78">
        <v>10001</v>
      </c>
      <c r="S4" s="78">
        <v>130000000</v>
      </c>
      <c r="T4" s="78">
        <v>1</v>
      </c>
    </row>
    <row r="5" spans="1:23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 s="50"/>
      <c r="O5" s="79">
        <v>1002</v>
      </c>
      <c r="P5" s="78" t="s">
        <v>2468</v>
      </c>
      <c r="Q5" s="78" t="s">
        <v>2470</v>
      </c>
      <c r="R5" s="78">
        <v>10000</v>
      </c>
      <c r="S5" s="78">
        <v>13</v>
      </c>
      <c r="T5" s="78">
        <v>0</v>
      </c>
    </row>
    <row r="6" spans="1:23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 s="50"/>
      <c r="O6" s="79">
        <v>1003</v>
      </c>
      <c r="P6" s="78" t="s">
        <v>2468</v>
      </c>
      <c r="Q6" s="78" t="s">
        <v>2471</v>
      </c>
      <c r="R6" s="78">
        <v>10000</v>
      </c>
      <c r="S6" s="78">
        <v>11</v>
      </c>
      <c r="T6" s="78">
        <v>0</v>
      </c>
    </row>
    <row r="7" spans="1:23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 s="50"/>
      <c r="O7" s="79">
        <v>1004</v>
      </c>
      <c r="P7" s="78" t="s">
        <v>2395</v>
      </c>
      <c r="Q7" s="78" t="s">
        <v>2472</v>
      </c>
      <c r="R7" s="78">
        <v>10002</v>
      </c>
      <c r="S7" s="78">
        <v>0</v>
      </c>
      <c r="T7" s="78">
        <v>0</v>
      </c>
    </row>
    <row r="8" spans="1:23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 s="50"/>
      <c r="O8" s="79">
        <v>1005</v>
      </c>
      <c r="P8" s="78" t="s">
        <v>2468</v>
      </c>
      <c r="Q8" s="78" t="s">
        <v>2473</v>
      </c>
      <c r="R8" s="78">
        <v>10001</v>
      </c>
      <c r="S8" s="78">
        <v>200000000</v>
      </c>
      <c r="T8" s="78">
        <v>1</v>
      </c>
    </row>
    <row r="9" spans="1:23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 s="50"/>
      <c r="O9" s="79">
        <v>1006</v>
      </c>
      <c r="P9" s="78" t="s">
        <v>2468</v>
      </c>
      <c r="Q9" s="78" t="s">
        <v>2474</v>
      </c>
      <c r="R9" s="78">
        <v>10000</v>
      </c>
      <c r="S9" s="78">
        <v>15</v>
      </c>
      <c r="T9" s="78">
        <v>0</v>
      </c>
    </row>
    <row r="10" spans="1:23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 s="50"/>
      <c r="O10" s="79">
        <v>1007</v>
      </c>
      <c r="P10" s="78" t="s">
        <v>2468</v>
      </c>
      <c r="Q10" s="78" t="s">
        <v>2475</v>
      </c>
      <c r="R10" s="78">
        <v>10001</v>
      </c>
      <c r="S10" s="78">
        <v>200000001</v>
      </c>
      <c r="T10" s="78">
        <v>1</v>
      </c>
    </row>
    <row r="11" spans="1:23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 s="50"/>
      <c r="O11" s="79">
        <v>1008</v>
      </c>
      <c r="P11" s="78" t="s">
        <v>2468</v>
      </c>
      <c r="Q11" s="78" t="s">
        <v>2476</v>
      </c>
      <c r="R11" s="78">
        <v>10000</v>
      </c>
      <c r="S11" s="78">
        <v>14</v>
      </c>
      <c r="T11" s="78">
        <v>0</v>
      </c>
    </row>
    <row r="12" spans="1:23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 s="50"/>
      <c r="O12" s="79">
        <v>1009</v>
      </c>
      <c r="P12" s="78" t="s">
        <v>2477</v>
      </c>
      <c r="Q12" s="78" t="s">
        <v>2478</v>
      </c>
      <c r="R12" s="78">
        <v>10003</v>
      </c>
      <c r="S12" s="78">
        <v>24</v>
      </c>
      <c r="T12" s="78">
        <v>0</v>
      </c>
    </row>
    <row r="13" spans="1:23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 s="50"/>
      <c r="O13" s="79">
        <v>1010</v>
      </c>
      <c r="P13" s="79" t="s">
        <v>2479</v>
      </c>
      <c r="Q13" s="79" t="s">
        <v>2480</v>
      </c>
      <c r="R13" s="78">
        <v>10003</v>
      </c>
      <c r="S13" s="79">
        <v>8</v>
      </c>
      <c r="T13" s="78">
        <v>0</v>
      </c>
      <c r="U13" s="79"/>
      <c r="V13" s="79"/>
      <c r="W13" s="79"/>
    </row>
    <row r="14" spans="1:23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 s="50"/>
      <c r="O14" s="79">
        <v>1011</v>
      </c>
      <c r="P14" s="79" t="s">
        <v>2378</v>
      </c>
      <c r="Q14" s="79" t="s">
        <v>2481</v>
      </c>
      <c r="R14" s="78">
        <v>10000</v>
      </c>
      <c r="S14" s="79">
        <v>16</v>
      </c>
      <c r="T14" s="78">
        <v>0</v>
      </c>
      <c r="U14" s="79"/>
      <c r="V14" s="79"/>
      <c r="W14" s="79"/>
    </row>
    <row r="15" spans="1:23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O15" s="141">
        <v>1012</v>
      </c>
      <c r="P15" s="141" t="s">
        <v>2482</v>
      </c>
      <c r="Q15" s="79" t="s">
        <v>2483</v>
      </c>
      <c r="R15" s="78">
        <v>10003</v>
      </c>
      <c r="S15" s="52">
        <v>23</v>
      </c>
      <c r="T15" s="78">
        <v>0</v>
      </c>
      <c r="U15" s="79"/>
      <c r="V15" s="79"/>
      <c r="W15" s="79"/>
    </row>
    <row r="16" spans="1:23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O16" s="79">
        <v>1013</v>
      </c>
      <c r="P16" s="79" t="s">
        <v>2393</v>
      </c>
      <c r="Q16" s="79" t="s">
        <v>2484</v>
      </c>
      <c r="R16" s="78">
        <v>10003</v>
      </c>
      <c r="S16" s="52">
        <v>14</v>
      </c>
      <c r="T16" s="78">
        <v>0</v>
      </c>
      <c r="U16" s="79"/>
      <c r="V16" s="79"/>
      <c r="W16" s="79"/>
    </row>
    <row r="17" spans="1:23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O17" s="141">
        <v>1014</v>
      </c>
      <c r="P17" s="141" t="s">
        <v>2485</v>
      </c>
      <c r="Q17" s="79" t="s">
        <v>2486</v>
      </c>
      <c r="R17" s="78">
        <v>10003</v>
      </c>
      <c r="S17" s="79">
        <v>36</v>
      </c>
      <c r="T17" s="78">
        <v>0</v>
      </c>
      <c r="U17" s="79"/>
      <c r="V17" s="79"/>
      <c r="W17" s="79"/>
    </row>
    <row r="18" spans="1:23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O18" s="79">
        <v>1015</v>
      </c>
      <c r="P18" s="79" t="s">
        <v>2382</v>
      </c>
      <c r="Q18" s="79" t="s">
        <v>2487</v>
      </c>
      <c r="R18" s="78">
        <v>10003</v>
      </c>
      <c r="S18" s="79">
        <v>7</v>
      </c>
      <c r="T18" s="78">
        <v>0</v>
      </c>
      <c r="U18" s="79"/>
      <c r="V18" s="79"/>
      <c r="W18" s="79"/>
    </row>
    <row r="19" spans="1:23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O19" s="141">
        <v>1016</v>
      </c>
      <c r="P19" s="141" t="s">
        <v>2422</v>
      </c>
      <c r="Q19" s="79" t="s">
        <v>2422</v>
      </c>
      <c r="R19" s="78">
        <v>10003</v>
      </c>
      <c r="S19" s="79">
        <v>38</v>
      </c>
      <c r="T19" s="78">
        <v>0</v>
      </c>
      <c r="U19" s="79"/>
      <c r="V19" s="79"/>
      <c r="W19" s="79"/>
    </row>
    <row r="20" spans="1:23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O20" s="79">
        <v>1017</v>
      </c>
      <c r="P20" s="79" t="s">
        <v>1936</v>
      </c>
      <c r="Q20" s="79" t="s">
        <v>2488</v>
      </c>
      <c r="R20" s="78">
        <v>10003</v>
      </c>
      <c r="S20" s="79">
        <v>12</v>
      </c>
      <c r="T20" s="78">
        <v>0</v>
      </c>
      <c r="U20" s="79"/>
      <c r="V20" s="79"/>
      <c r="W20" s="79"/>
    </row>
    <row r="21" spans="1:23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O21" s="79">
        <v>1018</v>
      </c>
      <c r="P21" s="79" t="s">
        <v>2489</v>
      </c>
      <c r="Q21" s="79" t="s">
        <v>2490</v>
      </c>
      <c r="R21" s="78">
        <v>10003</v>
      </c>
      <c r="S21" s="52">
        <v>32</v>
      </c>
      <c r="T21" s="78">
        <v>0</v>
      </c>
      <c r="U21" s="79"/>
      <c r="V21" s="79"/>
      <c r="W21" s="79"/>
    </row>
    <row r="22" spans="1:23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O22" s="79">
        <v>1019</v>
      </c>
      <c r="P22" s="79" t="s">
        <v>2491</v>
      </c>
      <c r="Q22" s="79" t="s">
        <v>2492</v>
      </c>
      <c r="R22" s="78">
        <v>10003</v>
      </c>
      <c r="S22" s="52">
        <v>16</v>
      </c>
      <c r="T22" s="78">
        <v>0</v>
      </c>
    </row>
    <row r="23" spans="1:23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O23" s="79">
        <v>1020</v>
      </c>
      <c r="P23" s="79" t="s">
        <v>2393</v>
      </c>
      <c r="Q23" s="79" t="s">
        <v>2393</v>
      </c>
      <c r="R23" s="78">
        <v>10003</v>
      </c>
      <c r="S23" s="52">
        <v>14</v>
      </c>
      <c r="T23" s="78">
        <v>0</v>
      </c>
      <c r="U23" s="79"/>
      <c r="V23" s="79"/>
      <c r="W23" s="79"/>
    </row>
    <row r="24" spans="1:23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O24" s="50">
        <v>1021</v>
      </c>
      <c r="P24" s="49" t="s">
        <v>2410</v>
      </c>
      <c r="Q24" s="49" t="s">
        <v>2410</v>
      </c>
      <c r="R24" s="49">
        <v>10003</v>
      </c>
      <c r="S24" s="49">
        <v>28</v>
      </c>
      <c r="T24" s="49">
        <v>0</v>
      </c>
    </row>
    <row r="25" spans="1:23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O25" s="79">
        <v>1022</v>
      </c>
      <c r="P25" s="78" t="s">
        <v>2395</v>
      </c>
      <c r="Q25" s="78" t="s">
        <v>2472</v>
      </c>
      <c r="R25" s="78">
        <v>10002</v>
      </c>
      <c r="S25" s="78">
        <v>10004</v>
      </c>
      <c r="T25" s="49">
        <v>0</v>
      </c>
    </row>
    <row r="26" spans="1:23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O26" s="50">
        <v>1023</v>
      </c>
      <c r="P26" s="78" t="s">
        <v>2395</v>
      </c>
      <c r="Q26" s="78" t="s">
        <v>2472</v>
      </c>
      <c r="R26" s="78">
        <v>10002</v>
      </c>
      <c r="S26" s="49">
        <v>10009</v>
      </c>
      <c r="T26" s="49">
        <v>0</v>
      </c>
    </row>
    <row r="27" spans="1:23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O27" s="79">
        <v>1024</v>
      </c>
      <c r="P27" s="78" t="s">
        <v>2395</v>
      </c>
      <c r="Q27" s="78" t="s">
        <v>2472</v>
      </c>
      <c r="R27" s="78">
        <v>10002</v>
      </c>
      <c r="S27" s="49">
        <v>10019</v>
      </c>
      <c r="T27" s="49">
        <v>0</v>
      </c>
    </row>
    <row r="28" spans="1:23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O28" s="50">
        <v>1025</v>
      </c>
      <c r="P28" s="78" t="s">
        <v>2395</v>
      </c>
      <c r="Q28" s="78" t="s">
        <v>2472</v>
      </c>
      <c r="R28" s="78">
        <v>10002</v>
      </c>
      <c r="S28" s="49">
        <v>10029</v>
      </c>
      <c r="T28" s="49">
        <v>0</v>
      </c>
    </row>
    <row r="29" spans="1:23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O29" s="79">
        <v>1026</v>
      </c>
      <c r="P29" s="78" t="s">
        <v>2395</v>
      </c>
      <c r="Q29" s="78" t="s">
        <v>2472</v>
      </c>
      <c r="R29" s="78">
        <v>10002</v>
      </c>
      <c r="S29" s="49">
        <v>10044</v>
      </c>
      <c r="T29" s="49">
        <v>0</v>
      </c>
    </row>
    <row r="30" spans="1:23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O30" s="50">
        <v>1027</v>
      </c>
      <c r="P30" s="78" t="s">
        <v>2395</v>
      </c>
      <c r="Q30" s="78" t="s">
        <v>2472</v>
      </c>
      <c r="R30" s="78">
        <v>10002</v>
      </c>
      <c r="S30" s="49">
        <v>10061</v>
      </c>
      <c r="T30" s="49">
        <v>0</v>
      </c>
    </row>
    <row r="31" spans="1:23" x14ac:dyDescent="0.2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O31" s="79">
        <v>1028</v>
      </c>
      <c r="P31" s="78" t="s">
        <v>2395</v>
      </c>
      <c r="Q31" s="78" t="s">
        <v>2472</v>
      </c>
      <c r="R31" s="78">
        <v>10002</v>
      </c>
      <c r="S31" s="49">
        <v>10078</v>
      </c>
      <c r="T31" s="49">
        <v>0</v>
      </c>
    </row>
    <row r="32" spans="1:23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O32" s="50">
        <v>1029</v>
      </c>
      <c r="P32" s="78" t="s">
        <v>2395</v>
      </c>
      <c r="Q32" s="78" t="s">
        <v>2472</v>
      </c>
      <c r="R32" s="78">
        <v>10002</v>
      </c>
      <c r="S32" s="49">
        <v>10095</v>
      </c>
      <c r="T32" s="49">
        <v>0</v>
      </c>
    </row>
    <row r="33" spans="1:20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O33" s="79">
        <v>1030</v>
      </c>
      <c r="P33" s="78" t="s">
        <v>2395</v>
      </c>
      <c r="Q33" s="78" t="s">
        <v>2472</v>
      </c>
      <c r="R33" s="78">
        <v>10002</v>
      </c>
      <c r="S33" s="49">
        <v>10113</v>
      </c>
      <c r="T33" s="49">
        <v>0</v>
      </c>
    </row>
    <row r="34" spans="1:20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O34" s="50">
        <v>1031</v>
      </c>
      <c r="P34" s="78" t="s">
        <v>2493</v>
      </c>
      <c r="Q34" s="78" t="s">
        <v>2472</v>
      </c>
      <c r="R34" s="78">
        <v>10002</v>
      </c>
      <c r="S34" s="49">
        <v>10133</v>
      </c>
      <c r="T34" s="49">
        <v>0</v>
      </c>
    </row>
    <row r="36" spans="1:20" x14ac:dyDescent="0.2">
      <c r="P36" s="78"/>
    </row>
  </sheetData>
  <phoneticPr fontId="2" type="noConversion"/>
  <conditionalFormatting sqref="S15">
    <cfRule type="duplicateValues" dxfId="121" priority="4"/>
  </conditionalFormatting>
  <conditionalFormatting sqref="S16">
    <cfRule type="duplicateValues" dxfId="120" priority="3"/>
  </conditionalFormatting>
  <conditionalFormatting sqref="S21:S22">
    <cfRule type="duplicateValues" dxfId="119" priority="2"/>
  </conditionalFormatting>
  <conditionalFormatting sqref="S23">
    <cfRule type="duplicateValues" dxfId="118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C4BEC-437E-4844-A0A0-B49E8F065C60}">
  <sheetPr codeName="Sheet4">
    <tabColor rgb="FF92D050"/>
  </sheetPr>
  <dimension ref="A1:AC191"/>
  <sheetViews>
    <sheetView topLeftCell="N55" workbookViewId="0">
      <selection activeCell="Q65" sqref="Q65"/>
    </sheetView>
  </sheetViews>
  <sheetFormatPr defaultRowHeight="14.25" x14ac:dyDescent="0.2"/>
  <cols>
    <col min="1" max="1" width="7.625" style="6" customWidth="1"/>
    <col min="2" max="15" width="9" style="6"/>
    <col min="16" max="16" width="51.875" style="6" customWidth="1"/>
    <col min="17" max="17" width="60.625" style="9" customWidth="1"/>
    <col min="18" max="19" width="9" style="6"/>
    <col min="20" max="20" width="82.375" style="6" customWidth="1"/>
    <col min="21" max="16384" width="9" style="6"/>
  </cols>
  <sheetData>
    <row r="1" spans="1:23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N1" s="7" t="s">
        <v>250</v>
      </c>
      <c r="O1" s="7" t="s">
        <v>2349</v>
      </c>
      <c r="P1" s="7" t="s">
        <v>2494</v>
      </c>
      <c r="Q1" s="8" t="s">
        <v>2495</v>
      </c>
    </row>
    <row r="2" spans="1:23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O2" s="7" t="s">
        <v>2496</v>
      </c>
      <c r="P2" s="7" t="s">
        <v>2497</v>
      </c>
      <c r="Q2" s="8" t="s">
        <v>2498</v>
      </c>
      <c r="T2" s="6" t="s">
        <v>138</v>
      </c>
    </row>
    <row r="3" spans="1:23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O3" s="7">
        <f t="shared" ref="O3:O42" si="0">IFERROR(IF(P3=P2,O2,O2+1),1)</f>
        <v>1</v>
      </c>
      <c r="P3" s="7" t="s">
        <v>2499</v>
      </c>
      <c r="Q3" s="8">
        <v>0</v>
      </c>
      <c r="T3" s="6" t="s">
        <v>2500</v>
      </c>
    </row>
    <row r="4" spans="1:23" s="172" customFormat="1" x14ac:dyDescent="0.2">
      <c r="A4" s="171">
        <v>1</v>
      </c>
      <c r="B4" s="171">
        <v>1</v>
      </c>
      <c r="C4" s="171">
        <v>1</v>
      </c>
      <c r="D4" s="171">
        <v>1</v>
      </c>
      <c r="E4" s="171">
        <v>1</v>
      </c>
      <c r="F4" s="171">
        <v>1</v>
      </c>
      <c r="G4" s="171">
        <v>1</v>
      </c>
      <c r="H4" s="171">
        <v>1</v>
      </c>
      <c r="I4" s="171">
        <v>1</v>
      </c>
      <c r="J4" s="171">
        <v>1</v>
      </c>
      <c r="O4" s="173">
        <f t="shared" si="0"/>
        <v>2</v>
      </c>
      <c r="P4" s="173" t="s">
        <v>2501</v>
      </c>
      <c r="Q4" s="174">
        <v>5</v>
      </c>
      <c r="R4" s="175"/>
      <c r="S4" s="175"/>
      <c r="T4" s="175" t="s">
        <v>2502</v>
      </c>
      <c r="U4" s="173"/>
      <c r="V4" s="173"/>
      <c r="W4" s="174"/>
    </row>
    <row r="5" spans="1:23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O5" s="7">
        <f t="shared" si="0"/>
        <v>3</v>
      </c>
      <c r="P5" s="7" t="s">
        <v>2503</v>
      </c>
      <c r="Q5" s="8">
        <v>0</v>
      </c>
      <c r="T5" s="6" t="s">
        <v>2504</v>
      </c>
      <c r="U5" s="7"/>
      <c r="V5" s="7"/>
      <c r="W5" s="8"/>
    </row>
    <row r="6" spans="1:23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O6" s="7">
        <f t="shared" si="0"/>
        <v>4</v>
      </c>
      <c r="P6" s="7" t="s">
        <v>2505</v>
      </c>
      <c r="Q6" s="8">
        <v>50</v>
      </c>
      <c r="T6" s="6" t="s">
        <v>2506</v>
      </c>
      <c r="U6" s="7"/>
      <c r="V6" s="7"/>
      <c r="W6" s="8"/>
    </row>
    <row r="7" spans="1:23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O7" s="7">
        <f t="shared" si="0"/>
        <v>5</v>
      </c>
      <c r="P7" s="7" t="s">
        <v>2507</v>
      </c>
      <c r="Q7" s="8">
        <v>30</v>
      </c>
      <c r="T7" s="6" t="s">
        <v>2508</v>
      </c>
      <c r="U7" s="7"/>
      <c r="V7" s="7"/>
      <c r="W7" s="8"/>
    </row>
    <row r="8" spans="1:23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O8" s="7">
        <f t="shared" si="0"/>
        <v>6</v>
      </c>
      <c r="P8" s="7" t="s">
        <v>2509</v>
      </c>
      <c r="Q8" s="8" t="s">
        <v>2510</v>
      </c>
      <c r="T8" s="6" t="s">
        <v>2511</v>
      </c>
      <c r="U8" s="7"/>
      <c r="V8" s="7"/>
      <c r="W8" s="8"/>
    </row>
    <row r="9" spans="1:23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O9" s="7">
        <f t="shared" si="0"/>
        <v>7</v>
      </c>
      <c r="P9" s="7" t="s">
        <v>2512</v>
      </c>
      <c r="Q9" s="8" t="s">
        <v>2513</v>
      </c>
      <c r="T9" s="6" t="s">
        <v>2514</v>
      </c>
      <c r="U9" s="7"/>
      <c r="V9" s="7"/>
      <c r="W9" s="8"/>
    </row>
    <row r="10" spans="1:23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O10" s="7">
        <f t="shared" si="0"/>
        <v>8</v>
      </c>
      <c r="P10" s="6" t="s">
        <v>2515</v>
      </c>
      <c r="Q10" s="9">
        <v>60</v>
      </c>
      <c r="T10" s="6" t="s">
        <v>2516</v>
      </c>
    </row>
    <row r="11" spans="1:23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O11" s="7">
        <f t="shared" si="0"/>
        <v>9</v>
      </c>
      <c r="P11" s="6" t="s">
        <v>2517</v>
      </c>
      <c r="Q11" s="9" t="s">
        <v>2518</v>
      </c>
      <c r="T11" s="6" t="s">
        <v>2519</v>
      </c>
    </row>
    <row r="12" spans="1:23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O12" s="7">
        <f t="shared" si="0"/>
        <v>10</v>
      </c>
      <c r="P12" s="6" t="s">
        <v>2520</v>
      </c>
      <c r="Q12" s="9" t="s">
        <v>2521</v>
      </c>
      <c r="T12" s="6" t="s">
        <v>2522</v>
      </c>
    </row>
    <row r="13" spans="1:23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O13" s="7">
        <f t="shared" si="0"/>
        <v>11</v>
      </c>
      <c r="P13" s="6" t="s">
        <v>2523</v>
      </c>
      <c r="Q13" s="9">
        <v>4</v>
      </c>
      <c r="T13" s="6" t="s">
        <v>2524</v>
      </c>
    </row>
    <row r="14" spans="1:23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O14" s="7">
        <f t="shared" si="0"/>
        <v>12</v>
      </c>
      <c r="P14" s="6" t="s">
        <v>2525</v>
      </c>
      <c r="Q14" s="9">
        <v>1</v>
      </c>
      <c r="T14" s="6" t="s">
        <v>2526</v>
      </c>
    </row>
    <row r="15" spans="1:23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O15" s="7">
        <f t="shared" si="0"/>
        <v>13</v>
      </c>
      <c r="P15" s="6" t="s">
        <v>2527</v>
      </c>
      <c r="Q15" s="9" t="s">
        <v>2528</v>
      </c>
      <c r="T15" s="6" t="s">
        <v>2529</v>
      </c>
    </row>
    <row r="16" spans="1:23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O16" s="7">
        <f t="shared" si="0"/>
        <v>14</v>
      </c>
      <c r="P16" s="6" t="s">
        <v>2530</v>
      </c>
      <c r="Q16" s="9" t="s">
        <v>2531</v>
      </c>
      <c r="T16" s="6" t="s">
        <v>2532</v>
      </c>
    </row>
    <row r="17" spans="1:20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O17" s="7">
        <f t="shared" si="0"/>
        <v>15</v>
      </c>
      <c r="P17" s="6" t="s">
        <v>2533</v>
      </c>
      <c r="Q17" s="9">
        <v>10800</v>
      </c>
      <c r="T17" s="6" t="s">
        <v>2534</v>
      </c>
    </row>
    <row r="18" spans="1:20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O18" s="7">
        <f t="shared" si="0"/>
        <v>16</v>
      </c>
      <c r="P18" s="6" t="s">
        <v>2535</v>
      </c>
      <c r="Q18" s="9" t="s">
        <v>2536</v>
      </c>
      <c r="T18" s="6" t="s">
        <v>2537</v>
      </c>
    </row>
    <row r="19" spans="1:20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O19" s="7">
        <f t="shared" si="0"/>
        <v>17</v>
      </c>
      <c r="P19" t="s">
        <v>2538</v>
      </c>
      <c r="Q19" s="9">
        <v>29</v>
      </c>
      <c r="T19" s="6" t="s">
        <v>2539</v>
      </c>
    </row>
    <row r="20" spans="1:20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O20" s="7">
        <f t="shared" si="0"/>
        <v>18</v>
      </c>
      <c r="P20" t="s">
        <v>2540</v>
      </c>
      <c r="Q20" s="9" t="s">
        <v>2541</v>
      </c>
      <c r="T20" s="6" t="s">
        <v>2542</v>
      </c>
    </row>
    <row r="21" spans="1:20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O21" s="7">
        <f t="shared" si="0"/>
        <v>19</v>
      </c>
      <c r="P21" t="s">
        <v>2543</v>
      </c>
      <c r="Q21" s="9" t="s">
        <v>2544</v>
      </c>
      <c r="R21"/>
      <c r="T21" s="6" t="s">
        <v>2545</v>
      </c>
    </row>
    <row r="22" spans="1:20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O22" s="7">
        <f t="shared" si="0"/>
        <v>20</v>
      </c>
      <c r="P22" t="s">
        <v>2546</v>
      </c>
      <c r="Q22" s="9">
        <v>60</v>
      </c>
      <c r="T22" s="6" t="s">
        <v>2547</v>
      </c>
    </row>
    <row r="23" spans="1:20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O23" s="7">
        <f t="shared" si="0"/>
        <v>21</v>
      </c>
      <c r="P23" t="s">
        <v>2548</v>
      </c>
      <c r="Q23" s="9">
        <v>1500</v>
      </c>
      <c r="T23" s="6" t="s">
        <v>2549</v>
      </c>
    </row>
    <row r="24" spans="1:20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O24" s="7">
        <f t="shared" si="0"/>
        <v>22</v>
      </c>
      <c r="P24" t="s">
        <v>2550</v>
      </c>
      <c r="Q24" s="9" t="s">
        <v>2551</v>
      </c>
      <c r="T24" s="6" t="s">
        <v>2552</v>
      </c>
    </row>
    <row r="25" spans="1:20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O25" s="7">
        <f t="shared" si="0"/>
        <v>23</v>
      </c>
      <c r="P25" s="6" t="s">
        <v>2553</v>
      </c>
      <c r="Q25" s="9">
        <v>250</v>
      </c>
      <c r="T25" s="6" t="s">
        <v>2554</v>
      </c>
    </row>
    <row r="26" spans="1:20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O26" s="7">
        <f t="shared" si="0"/>
        <v>24</v>
      </c>
      <c r="P26" s="6" t="s">
        <v>2555</v>
      </c>
      <c r="Q26" s="9" t="s">
        <v>2556</v>
      </c>
      <c r="T26" s="6" t="s">
        <v>2557</v>
      </c>
    </row>
    <row r="27" spans="1:20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O27" s="7">
        <f t="shared" si="0"/>
        <v>25</v>
      </c>
      <c r="P27" s="6" t="s">
        <v>2558</v>
      </c>
      <c r="Q27" s="9">
        <v>100</v>
      </c>
      <c r="T27" s="6" t="s">
        <v>2559</v>
      </c>
    </row>
    <row r="28" spans="1:20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O28" s="7">
        <f t="shared" si="0"/>
        <v>26</v>
      </c>
      <c r="P28" s="6" t="s">
        <v>2560</v>
      </c>
      <c r="Q28" s="9">
        <v>100</v>
      </c>
      <c r="T28" s="6" t="s">
        <v>2561</v>
      </c>
    </row>
    <row r="29" spans="1:20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O29" s="7">
        <f t="shared" si="0"/>
        <v>27</v>
      </c>
      <c r="P29" s="6" t="s">
        <v>2562</v>
      </c>
      <c r="Q29" s="9">
        <v>650</v>
      </c>
      <c r="T29" s="6" t="s">
        <v>2563</v>
      </c>
    </row>
    <row r="30" spans="1:20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O30" s="7">
        <f t="shared" si="0"/>
        <v>28</v>
      </c>
      <c r="P30" s="6" t="s">
        <v>2564</v>
      </c>
      <c r="Q30" s="9">
        <v>4500</v>
      </c>
      <c r="T30" s="6" t="s">
        <v>2565</v>
      </c>
    </row>
    <row r="31" spans="1:20" x14ac:dyDescent="0.2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O31" s="7">
        <f t="shared" si="0"/>
        <v>29</v>
      </c>
      <c r="P31" s="6" t="s">
        <v>2566</v>
      </c>
      <c r="Q31" s="9">
        <v>1000</v>
      </c>
      <c r="T31" s="6" t="s">
        <v>2567</v>
      </c>
    </row>
    <row r="32" spans="1:20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O32" s="7">
        <f t="shared" si="0"/>
        <v>30</v>
      </c>
      <c r="P32" s="6" t="s">
        <v>2568</v>
      </c>
      <c r="Q32" s="9" t="s">
        <v>2569</v>
      </c>
      <c r="T32" s="6" t="s">
        <v>2570</v>
      </c>
    </row>
    <row r="33" spans="1:29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O33" s="7">
        <f t="shared" si="0"/>
        <v>31</v>
      </c>
      <c r="P33" s="6" t="s">
        <v>2571</v>
      </c>
      <c r="Q33" s="9" t="s">
        <v>2572</v>
      </c>
      <c r="T33" s="6" t="s">
        <v>2573</v>
      </c>
    </row>
    <row r="34" spans="1:29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O34" s="7">
        <f t="shared" si="0"/>
        <v>32</v>
      </c>
      <c r="P34" s="6" t="s">
        <v>2574</v>
      </c>
      <c r="Q34" s="9" t="s">
        <v>2575</v>
      </c>
      <c r="T34" s="6" t="s">
        <v>2576</v>
      </c>
    </row>
    <row r="35" spans="1:29" x14ac:dyDescent="0.2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O35" s="7">
        <f t="shared" si="0"/>
        <v>33</v>
      </c>
      <c r="P35" s="6" t="s">
        <v>2577</v>
      </c>
      <c r="Q35" s="9">
        <v>50</v>
      </c>
      <c r="T35" s="6" t="s">
        <v>2578</v>
      </c>
    </row>
    <row r="36" spans="1:29" x14ac:dyDescent="0.2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O36" s="7">
        <f t="shared" si="0"/>
        <v>34</v>
      </c>
      <c r="P36" s="6" t="s">
        <v>2579</v>
      </c>
      <c r="Q36" s="9">
        <v>2</v>
      </c>
      <c r="T36" s="6" t="s">
        <v>2580</v>
      </c>
    </row>
    <row r="37" spans="1:29" x14ac:dyDescent="0.2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O37" s="7">
        <f t="shared" si="0"/>
        <v>35</v>
      </c>
      <c r="P37" s="6" t="s">
        <v>2581</v>
      </c>
      <c r="Q37" s="9">
        <v>40</v>
      </c>
      <c r="T37" s="6" t="s">
        <v>2582</v>
      </c>
    </row>
    <row r="38" spans="1:29" x14ac:dyDescent="0.2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O38" s="7">
        <f t="shared" si="0"/>
        <v>36</v>
      </c>
      <c r="P38" s="6" t="s">
        <v>2583</v>
      </c>
      <c r="Q38" s="9" t="s">
        <v>2584</v>
      </c>
      <c r="T38" s="6" t="s">
        <v>2585</v>
      </c>
    </row>
    <row r="39" spans="1:29" x14ac:dyDescent="0.2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O39" s="7">
        <f t="shared" si="0"/>
        <v>37</v>
      </c>
      <c r="P39" s="6" t="s">
        <v>2586</v>
      </c>
      <c r="Q39" s="9">
        <v>5</v>
      </c>
      <c r="T39" s="6" t="s">
        <v>2587</v>
      </c>
    </row>
    <row r="40" spans="1:29" x14ac:dyDescent="0.2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O40" s="7">
        <f t="shared" si="0"/>
        <v>38</v>
      </c>
      <c r="P40" s="6" t="s">
        <v>2588</v>
      </c>
      <c r="Q40" s="9">
        <v>3</v>
      </c>
      <c r="T40" s="6" t="s">
        <v>2589</v>
      </c>
    </row>
    <row r="41" spans="1:29" x14ac:dyDescent="0.2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O41" s="7">
        <f t="shared" si="0"/>
        <v>39</v>
      </c>
      <c r="P41" s="6" t="s">
        <v>2590</v>
      </c>
      <c r="Q41" s="9">
        <v>2000</v>
      </c>
      <c r="T41" s="6" t="s">
        <v>2591</v>
      </c>
    </row>
    <row r="42" spans="1:29" x14ac:dyDescent="0.2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O42" s="7">
        <f t="shared" si="0"/>
        <v>40</v>
      </c>
      <c r="P42" s="6" t="s">
        <v>2592</v>
      </c>
      <c r="Q42" s="9">
        <v>10</v>
      </c>
      <c r="T42" s="6" t="s">
        <v>2593</v>
      </c>
    </row>
    <row r="43" spans="1:29" x14ac:dyDescent="0.2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/>
      <c r="L43"/>
      <c r="M43"/>
      <c r="N43"/>
      <c r="O43" s="7">
        <f t="shared" ref="O43:O90" si="1">IFERROR(IF(P43=P42,O42,O42+1),1)</f>
        <v>41</v>
      </c>
      <c r="P43" t="s">
        <v>2594</v>
      </c>
      <c r="Q43" s="10" t="s">
        <v>2595</v>
      </c>
      <c r="R43"/>
      <c r="S43"/>
      <c r="T43" t="s">
        <v>2596</v>
      </c>
      <c r="U43"/>
      <c r="V43"/>
      <c r="W43"/>
      <c r="X43"/>
      <c r="Y43"/>
      <c r="Z43"/>
      <c r="AA43"/>
      <c r="AB43"/>
      <c r="AC43"/>
    </row>
    <row r="44" spans="1:29" x14ac:dyDescent="0.2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/>
      <c r="L44"/>
      <c r="M44"/>
      <c r="N44"/>
      <c r="O44" s="7">
        <f t="shared" si="1"/>
        <v>42</v>
      </c>
      <c r="P44" s="6" t="s">
        <v>2597</v>
      </c>
      <c r="Q44" s="9" t="s">
        <v>2598</v>
      </c>
      <c r="T44" s="6" t="s">
        <v>2599</v>
      </c>
    </row>
    <row r="45" spans="1:29" x14ac:dyDescent="0.2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/>
      <c r="L45"/>
      <c r="M45"/>
      <c r="N45"/>
      <c r="O45" s="7">
        <f t="shared" si="1"/>
        <v>43</v>
      </c>
      <c r="P45" s="6" t="s">
        <v>2600</v>
      </c>
      <c r="Q45" s="9" t="s">
        <v>2601</v>
      </c>
      <c r="T45" s="6" t="s">
        <v>2602</v>
      </c>
    </row>
    <row r="46" spans="1:29" x14ac:dyDescent="0.2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O46" s="7">
        <f t="shared" si="1"/>
        <v>44</v>
      </c>
      <c r="P46" s="6" t="s">
        <v>2603</v>
      </c>
      <c r="Q46" s="9" t="s">
        <v>2604</v>
      </c>
      <c r="T46" s="6" t="s">
        <v>2605</v>
      </c>
    </row>
    <row r="47" spans="1:29" x14ac:dyDescent="0.2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O47" s="7">
        <f t="shared" si="1"/>
        <v>45</v>
      </c>
      <c r="P47" s="6" t="s">
        <v>2606</v>
      </c>
      <c r="Q47" s="9" t="s">
        <v>2607</v>
      </c>
      <c r="T47" s="6" t="s">
        <v>2608</v>
      </c>
    </row>
    <row r="48" spans="1:29" s="89" customFormat="1" ht="15" customHeight="1" x14ac:dyDescent="0.2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O48" s="7">
        <f t="shared" si="1"/>
        <v>46</v>
      </c>
      <c r="P48" s="7" t="s">
        <v>2609</v>
      </c>
      <c r="Q48" s="8" t="s">
        <v>2610</v>
      </c>
      <c r="R48" s="6"/>
      <c r="S48" s="6"/>
      <c r="T48" s="6" t="s">
        <v>2611</v>
      </c>
      <c r="W48" s="54"/>
    </row>
    <row r="49" spans="1:29" ht="15" customHeight="1" x14ac:dyDescent="0.2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89"/>
      <c r="L49" s="89"/>
      <c r="M49" s="89"/>
      <c r="N49" s="89"/>
      <c r="O49" s="7">
        <f t="shared" si="1"/>
        <v>47</v>
      </c>
      <c r="P49" s="7" t="s">
        <v>2612</v>
      </c>
      <c r="Q49" s="8" t="s">
        <v>2613</v>
      </c>
      <c r="T49" s="6" t="s">
        <v>2614</v>
      </c>
      <c r="U49" s="89"/>
      <c r="V49" s="89"/>
      <c r="W49" s="54"/>
    </row>
    <row r="50" spans="1:29" x14ac:dyDescent="0.2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89"/>
      <c r="L50" s="89"/>
      <c r="M50" s="89"/>
      <c r="N50" s="89"/>
      <c r="O50" s="7">
        <f t="shared" si="1"/>
        <v>48</v>
      </c>
      <c r="P50" s="87" t="s">
        <v>2615</v>
      </c>
      <c r="Q50" s="9" t="s">
        <v>2616</v>
      </c>
      <c r="T50" s="6" t="s">
        <v>2617</v>
      </c>
    </row>
    <row r="51" spans="1:29" x14ac:dyDescent="0.2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89"/>
      <c r="L51" s="89"/>
      <c r="M51" s="89"/>
      <c r="N51" s="89"/>
      <c r="O51" s="7">
        <f t="shared" si="1"/>
        <v>49</v>
      </c>
      <c r="P51" s="87" t="s">
        <v>2618</v>
      </c>
      <c r="Q51" s="9" t="s">
        <v>2619</v>
      </c>
      <c r="T51" s="6" t="s">
        <v>2620</v>
      </c>
    </row>
    <row r="52" spans="1:29" x14ac:dyDescent="0.2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89"/>
      <c r="L52" s="89"/>
      <c r="M52" s="89"/>
      <c r="N52" s="89"/>
      <c r="O52" s="7">
        <f t="shared" si="1"/>
        <v>50</v>
      </c>
      <c r="P52" s="87" t="s">
        <v>2621</v>
      </c>
      <c r="Q52" s="9" t="s">
        <v>2622</v>
      </c>
      <c r="T52" s="6" t="s">
        <v>2623</v>
      </c>
    </row>
    <row r="53" spans="1:29" x14ac:dyDescent="0.2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O53" s="7">
        <f t="shared" si="1"/>
        <v>51</v>
      </c>
      <c r="P53" s="142" t="s">
        <v>2624</v>
      </c>
      <c r="Q53" s="10" t="s">
        <v>2625</v>
      </c>
      <c r="T53" s="6" t="s">
        <v>2626</v>
      </c>
    </row>
    <row r="54" spans="1:29" x14ac:dyDescent="0.2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O54" s="7">
        <f t="shared" si="1"/>
        <v>52</v>
      </c>
      <c r="P54" s="6" t="s">
        <v>2627</v>
      </c>
      <c r="Q54" s="9" t="s">
        <v>2628</v>
      </c>
      <c r="T54" s="6" t="s">
        <v>2629</v>
      </c>
    </row>
    <row r="55" spans="1:29" x14ac:dyDescent="0.2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O55" s="7">
        <f t="shared" si="1"/>
        <v>53</v>
      </c>
      <c r="P55" s="6" t="s">
        <v>2630</v>
      </c>
      <c r="Q55" s="9" t="s">
        <v>2631</v>
      </c>
      <c r="T55" s="6" t="s">
        <v>2632</v>
      </c>
    </row>
    <row r="56" spans="1:29" x14ac:dyDescent="0.2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O56" s="7">
        <f t="shared" si="1"/>
        <v>54</v>
      </c>
      <c r="P56" s="6" t="s">
        <v>2633</v>
      </c>
      <c r="Q56" s="9">
        <v>1</v>
      </c>
      <c r="T56" s="6" t="s">
        <v>2634</v>
      </c>
    </row>
    <row r="57" spans="1:29" x14ac:dyDescent="0.2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O57" s="7">
        <f t="shared" si="1"/>
        <v>55</v>
      </c>
      <c r="P57" s="6" t="s">
        <v>2635</v>
      </c>
      <c r="Q57" s="9">
        <v>999999</v>
      </c>
      <c r="T57" s="6" t="s">
        <v>2636</v>
      </c>
    </row>
    <row r="58" spans="1:29" x14ac:dyDescent="0.2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K58"/>
      <c r="L58"/>
      <c r="M58"/>
      <c r="N58"/>
      <c r="O58" s="7">
        <f t="shared" si="1"/>
        <v>56</v>
      </c>
      <c r="P58" t="s">
        <v>2637</v>
      </c>
      <c r="Q58" s="10">
        <v>20</v>
      </c>
      <c r="R58"/>
      <c r="S58"/>
      <c r="T58" t="s">
        <v>2638</v>
      </c>
      <c r="U58"/>
      <c r="V58"/>
      <c r="W58"/>
      <c r="X58"/>
      <c r="Y58"/>
      <c r="Z58"/>
      <c r="AA58"/>
      <c r="AB58"/>
      <c r="AC58"/>
    </row>
    <row r="59" spans="1:29" x14ac:dyDescent="0.2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/>
      <c r="L59"/>
      <c r="M59"/>
      <c r="N59"/>
      <c r="O59" s="7">
        <f t="shared" si="1"/>
        <v>57</v>
      </c>
      <c r="P59" s="87" t="s">
        <v>2639</v>
      </c>
      <c r="Q59" s="10" t="s">
        <v>2607</v>
      </c>
      <c r="R59"/>
      <c r="S59"/>
      <c r="T59" t="s">
        <v>2640</v>
      </c>
      <c r="U59"/>
      <c r="V59"/>
      <c r="W59"/>
      <c r="X59"/>
      <c r="Y59"/>
      <c r="Z59"/>
      <c r="AA59"/>
      <c r="AB59"/>
      <c r="AC59"/>
    </row>
    <row r="60" spans="1:29" x14ac:dyDescent="0.2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/>
      <c r="L60"/>
      <c r="M60"/>
      <c r="N60"/>
      <c r="O60" s="7">
        <f t="shared" si="1"/>
        <v>58</v>
      </c>
      <c r="P60" s="87" t="s">
        <v>2641</v>
      </c>
      <c r="Q60" s="10">
        <v>3</v>
      </c>
      <c r="R60"/>
      <c r="S60"/>
      <c r="T60" t="s">
        <v>2642</v>
      </c>
      <c r="U60"/>
      <c r="V60"/>
      <c r="W60"/>
      <c r="X60"/>
      <c r="Y60"/>
      <c r="Z60"/>
      <c r="AA60"/>
      <c r="AB60"/>
      <c r="AC60"/>
    </row>
    <row r="61" spans="1:29" x14ac:dyDescent="0.2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/>
      <c r="L61"/>
      <c r="M61"/>
      <c r="N61"/>
      <c r="O61" s="7">
        <f t="shared" si="1"/>
        <v>59</v>
      </c>
      <c r="P61" s="87" t="s">
        <v>2643</v>
      </c>
      <c r="Q61" s="10">
        <v>5</v>
      </c>
      <c r="R61"/>
      <c r="S61"/>
      <c r="T61" t="s">
        <v>2644</v>
      </c>
      <c r="U61"/>
      <c r="V61"/>
      <c r="W61"/>
      <c r="X61"/>
      <c r="Y61"/>
      <c r="Z61"/>
      <c r="AA61"/>
      <c r="AB61"/>
      <c r="AC61"/>
    </row>
    <row r="62" spans="1:29" x14ac:dyDescent="0.2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/>
      <c r="L62"/>
      <c r="M62"/>
      <c r="N62"/>
      <c r="O62" s="7">
        <f t="shared" si="1"/>
        <v>60</v>
      </c>
      <c r="P62" s="87" t="s">
        <v>2645</v>
      </c>
      <c r="Q62" s="10">
        <v>2</v>
      </c>
      <c r="R62"/>
      <c r="S62"/>
      <c r="T62" t="s">
        <v>2646</v>
      </c>
      <c r="U62"/>
      <c r="V62"/>
      <c r="W62"/>
      <c r="X62"/>
      <c r="Y62"/>
      <c r="Z62"/>
      <c r="AA62"/>
      <c r="AB62"/>
      <c r="AC62"/>
    </row>
    <row r="63" spans="1:29" x14ac:dyDescent="0.2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/>
      <c r="L63"/>
      <c r="M63"/>
      <c r="N63"/>
      <c r="O63" s="7">
        <f t="shared" si="1"/>
        <v>61</v>
      </c>
      <c r="P63" s="87" t="s">
        <v>2647</v>
      </c>
      <c r="Q63" s="10" t="s">
        <v>2648</v>
      </c>
      <c r="R63"/>
      <c r="S63"/>
      <c r="T63" t="s">
        <v>2649</v>
      </c>
      <c r="U63"/>
      <c r="V63"/>
      <c r="W63"/>
      <c r="X63"/>
      <c r="Y63"/>
      <c r="Z63"/>
      <c r="AA63"/>
      <c r="AB63"/>
      <c r="AC63"/>
    </row>
    <row r="64" spans="1:29" x14ac:dyDescent="0.2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O64" s="7">
        <f t="shared" si="1"/>
        <v>62</v>
      </c>
      <c r="P64" s="6" t="s">
        <v>2650</v>
      </c>
      <c r="Q64" s="9" t="s">
        <v>2651</v>
      </c>
      <c r="T64" s="6" t="s">
        <v>2652</v>
      </c>
    </row>
    <row r="65" spans="1:29" x14ac:dyDescent="0.2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O65" s="7">
        <f t="shared" si="1"/>
        <v>63</v>
      </c>
      <c r="P65" s="6" t="s">
        <v>2653</v>
      </c>
      <c r="Q65" s="9" t="str">
        <f>[1]玩家等级!$M$9</f>
        <v>1001|{1;{140;125;0}}-1002|{1;{2;1000;0}}</v>
      </c>
      <c r="T65" s="6" t="s">
        <v>2654</v>
      </c>
    </row>
    <row r="66" spans="1:29" x14ac:dyDescent="0.2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O66" s="7">
        <f t="shared" si="1"/>
        <v>64</v>
      </c>
      <c r="P66" s="6" t="s">
        <v>2655</v>
      </c>
      <c r="Q66" s="9" t="s">
        <v>2656</v>
      </c>
      <c r="T66" s="6" t="s">
        <v>2657</v>
      </c>
    </row>
    <row r="67" spans="1:29" x14ac:dyDescent="0.2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O67" s="7">
        <f t="shared" si="1"/>
        <v>65</v>
      </c>
      <c r="P67" s="6" t="s">
        <v>2658</v>
      </c>
      <c r="Q67" s="9" t="s">
        <v>2659</v>
      </c>
      <c r="T67" s="6" t="s">
        <v>2660</v>
      </c>
    </row>
    <row r="68" spans="1:29" x14ac:dyDescent="0.2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O68" s="7">
        <f t="shared" si="1"/>
        <v>66</v>
      </c>
      <c r="P68" s="6" t="s">
        <v>2661</v>
      </c>
      <c r="Q68" s="9" t="str">
        <f>[1]玩家等级!$N$17</f>
        <v>1001|10|0;1002|5|0;1007|4|50;1008|16|50;1005|4|50;1006|2|50;1009|3|50;1010|3|50;1019|4|50;1018|4|50</v>
      </c>
      <c r="T68" s="6" t="s">
        <v>2662</v>
      </c>
    </row>
    <row r="69" spans="1:29" x14ac:dyDescent="0.2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O69" s="7">
        <f t="shared" si="1"/>
        <v>67</v>
      </c>
      <c r="P69" s="6" t="s">
        <v>2663</v>
      </c>
      <c r="Q69" s="10" t="s">
        <v>2664</v>
      </c>
      <c r="T69" s="6" t="s">
        <v>2665</v>
      </c>
    </row>
    <row r="70" spans="1:29" x14ac:dyDescent="0.2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O70" s="7">
        <f t="shared" si="1"/>
        <v>68</v>
      </c>
      <c r="P70" s="6" t="s">
        <v>2666</v>
      </c>
      <c r="Q70" s="9" t="s">
        <v>2667</v>
      </c>
      <c r="T70" s="6" t="s">
        <v>2668</v>
      </c>
    </row>
    <row r="71" spans="1:29" x14ac:dyDescent="0.2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O71" s="7">
        <f t="shared" si="1"/>
        <v>69</v>
      </c>
      <c r="P71" s="6" t="s">
        <v>2669</v>
      </c>
      <c r="Q71" s="9" t="s">
        <v>2670</v>
      </c>
      <c r="T71" s="6" t="s">
        <v>2671</v>
      </c>
    </row>
    <row r="72" spans="1:29" x14ac:dyDescent="0.2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O72" s="7">
        <f t="shared" si="1"/>
        <v>70</v>
      </c>
      <c r="P72" s="6" t="s">
        <v>2672</v>
      </c>
      <c r="Q72" s="191" t="s">
        <v>2673</v>
      </c>
      <c r="T72" s="6" t="s">
        <v>2674</v>
      </c>
    </row>
    <row r="73" spans="1:29" x14ac:dyDescent="0.2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O73" s="7">
        <f t="shared" si="1"/>
        <v>71</v>
      </c>
      <c r="P73" s="6" t="s">
        <v>2675</v>
      </c>
      <c r="Q73" s="9" t="s">
        <v>2676</v>
      </c>
      <c r="T73" s="6" t="s">
        <v>2677</v>
      </c>
    </row>
    <row r="74" spans="1:29" x14ac:dyDescent="0.2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/>
      <c r="L74"/>
      <c r="M74"/>
      <c r="N74"/>
      <c r="O74" s="7">
        <f t="shared" si="1"/>
        <v>72</v>
      </c>
      <c r="P74" t="s">
        <v>2678</v>
      </c>
      <c r="Q74" s="10" t="s">
        <v>2679</v>
      </c>
      <c r="R74"/>
      <c r="S74"/>
      <c r="T74" t="s">
        <v>2680</v>
      </c>
      <c r="U74"/>
      <c r="V74"/>
      <c r="W74"/>
      <c r="X74"/>
      <c r="Y74"/>
      <c r="Z74"/>
      <c r="AA74"/>
      <c r="AB74"/>
      <c r="AC74"/>
    </row>
    <row r="75" spans="1:29" x14ac:dyDescent="0.2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O75" s="7">
        <f t="shared" si="1"/>
        <v>73</v>
      </c>
      <c r="P75" s="6" t="s">
        <v>2681</v>
      </c>
      <c r="Q75" s="9" t="s">
        <v>2682</v>
      </c>
      <c r="T75" s="6" t="s">
        <v>2683</v>
      </c>
      <c r="X75" s="53"/>
      <c r="Y75" s="53"/>
      <c r="Z75" s="53"/>
      <c r="AA75" s="53"/>
      <c r="AB75" s="53"/>
    </row>
    <row r="76" spans="1:29" x14ac:dyDescent="0.2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O76" s="7">
        <f t="shared" si="1"/>
        <v>74</v>
      </c>
      <c r="P76" s="6" t="s">
        <v>2684</v>
      </c>
      <c r="Q76" s="9" t="s">
        <v>2685</v>
      </c>
      <c r="T76" s="6" t="s">
        <v>2686</v>
      </c>
    </row>
    <row r="77" spans="1:29" x14ac:dyDescent="0.2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O77" s="7">
        <f t="shared" si="1"/>
        <v>75</v>
      </c>
      <c r="P77" s="6" t="s">
        <v>2687</v>
      </c>
      <c r="Q77" s="9" t="str">
        <f>[1]宠物系统!$N$46</f>
        <v>1001|{1;{16;1000;0}}-1002|{1;{8;1000;0}}</v>
      </c>
      <c r="T77" s="6" t="s">
        <v>2688</v>
      </c>
      <c r="U77"/>
    </row>
    <row r="78" spans="1:29" x14ac:dyDescent="0.2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O78" s="7">
        <f t="shared" si="1"/>
        <v>76</v>
      </c>
      <c r="P78" t="s">
        <v>2689</v>
      </c>
      <c r="Q78" s="9">
        <v>6</v>
      </c>
      <c r="T78" s="6" t="s">
        <v>2690</v>
      </c>
    </row>
    <row r="79" spans="1:29" x14ac:dyDescent="0.2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O79" s="7">
        <f t="shared" si="1"/>
        <v>77</v>
      </c>
      <c r="P79" s="93" t="s">
        <v>2691</v>
      </c>
      <c r="Q79" s="97" t="s">
        <v>2692</v>
      </c>
      <c r="R79" s="93"/>
      <c r="S79" s="93"/>
      <c r="T79" s="93" t="s">
        <v>2693</v>
      </c>
    </row>
    <row r="80" spans="1:29" x14ac:dyDescent="0.2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O80" s="7">
        <f t="shared" si="1"/>
        <v>78</v>
      </c>
      <c r="P80" s="6" t="s">
        <v>2694</v>
      </c>
      <c r="Q80" s="9" t="str">
        <f>[1]宠物系统!$N$48</f>
        <v>1021|{1;{20;1000;0}}</v>
      </c>
      <c r="T80" s="6" t="s">
        <v>2695</v>
      </c>
    </row>
    <row r="81" spans="1:29" x14ac:dyDescent="0.2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O81" s="7">
        <f t="shared" si="1"/>
        <v>79</v>
      </c>
      <c r="P81" s="6" t="s">
        <v>2696</v>
      </c>
      <c r="Q81" s="9" t="s">
        <v>2697</v>
      </c>
      <c r="T81" s="6" t="s">
        <v>2698</v>
      </c>
    </row>
    <row r="82" spans="1:29" x14ac:dyDescent="0.2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O82" s="7">
        <f t="shared" si="1"/>
        <v>80</v>
      </c>
      <c r="P82" s="6" t="s">
        <v>2699</v>
      </c>
      <c r="Q82" s="9" t="s">
        <v>2700</v>
      </c>
      <c r="T82" s="6" t="s">
        <v>2701</v>
      </c>
    </row>
    <row r="83" spans="1:29" x14ac:dyDescent="0.2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/>
      <c r="L83"/>
      <c r="M83"/>
      <c r="N83"/>
      <c r="O83" s="7">
        <f t="shared" si="1"/>
        <v>81</v>
      </c>
      <c r="P83" s="88" t="s">
        <v>2702</v>
      </c>
      <c r="Q83" s="137" t="s">
        <v>2703</v>
      </c>
      <c r="R83" s="88"/>
      <c r="S83" s="88"/>
      <c r="T83" s="88" t="s">
        <v>2704</v>
      </c>
      <c r="U83"/>
      <c r="V83"/>
      <c r="W83"/>
      <c r="X83"/>
      <c r="Y83"/>
      <c r="Z83"/>
      <c r="AA83"/>
      <c r="AB83"/>
      <c r="AC83"/>
    </row>
    <row r="84" spans="1:29" x14ac:dyDescent="0.2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/>
      <c r="L84"/>
      <c r="M84"/>
      <c r="N84"/>
      <c r="O84" s="7">
        <f t="shared" si="1"/>
        <v>82</v>
      </c>
      <c r="P84" t="s">
        <v>2705</v>
      </c>
      <c r="Q84" s="10">
        <v>6000</v>
      </c>
      <c r="R84"/>
      <c r="S84"/>
      <c r="T84" t="s">
        <v>2706</v>
      </c>
      <c r="U84"/>
      <c r="V84"/>
      <c r="W84"/>
      <c r="X84"/>
      <c r="Y84"/>
      <c r="Z84"/>
      <c r="AA84"/>
      <c r="AB84"/>
      <c r="AC84"/>
    </row>
    <row r="85" spans="1:29" x14ac:dyDescent="0.2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O85" s="7">
        <f t="shared" si="1"/>
        <v>83</v>
      </c>
      <c r="P85" s="6" t="s">
        <v>2707</v>
      </c>
      <c r="Q85" s="9" t="s">
        <v>2708</v>
      </c>
      <c r="T85" s="6" t="s">
        <v>2709</v>
      </c>
    </row>
    <row r="86" spans="1:29" x14ac:dyDescent="0.2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O86" s="7">
        <f t="shared" si="1"/>
        <v>84</v>
      </c>
      <c r="P86" s="6" t="s">
        <v>2710</v>
      </c>
      <c r="Q86" s="9" t="s">
        <v>2711</v>
      </c>
      <c r="T86" s="6" t="s">
        <v>2712</v>
      </c>
    </row>
    <row r="87" spans="1:29" x14ac:dyDescent="0.2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O87" s="7">
        <f t="shared" si="1"/>
        <v>85</v>
      </c>
      <c r="P87" s="6" t="s">
        <v>2713</v>
      </c>
      <c r="Q87" s="9">
        <v>10</v>
      </c>
      <c r="T87" s="6" t="s">
        <v>2714</v>
      </c>
    </row>
    <row r="88" spans="1:29" x14ac:dyDescent="0.2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O88" s="7">
        <f t="shared" si="1"/>
        <v>86</v>
      </c>
      <c r="P88" s="6" t="s">
        <v>2715</v>
      </c>
      <c r="Q88" s="9" t="s">
        <v>2716</v>
      </c>
      <c r="T88" s="6" t="s">
        <v>2717</v>
      </c>
    </row>
    <row r="89" spans="1:29" x14ac:dyDescent="0.2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O89" s="7">
        <f t="shared" si="1"/>
        <v>87</v>
      </c>
      <c r="P89" s="6" t="s">
        <v>2718</v>
      </c>
      <c r="Q89" s="9" t="s">
        <v>2719</v>
      </c>
      <c r="T89" s="6" t="s">
        <v>2720</v>
      </c>
    </row>
    <row r="90" spans="1:29" x14ac:dyDescent="0.2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O90" s="7">
        <f t="shared" si="1"/>
        <v>88</v>
      </c>
      <c r="P90" s="6" t="s">
        <v>2721</v>
      </c>
      <c r="Q90" s="9" t="s">
        <v>2722</v>
      </c>
      <c r="T90" s="6" t="s">
        <v>2723</v>
      </c>
    </row>
    <row r="91" spans="1:29" x14ac:dyDescent="0.2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O91" s="7">
        <f t="shared" ref="O91:O122" si="2">IFERROR(IF(P91=P90,O90,O90+1),1)</f>
        <v>89</v>
      </c>
      <c r="P91" t="s">
        <v>2724</v>
      </c>
      <c r="Q91" s="9" t="s">
        <v>2725</v>
      </c>
      <c r="T91" s="6" t="s">
        <v>2726</v>
      </c>
    </row>
    <row r="92" spans="1:29" x14ac:dyDescent="0.2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O92" s="7">
        <f t="shared" si="2"/>
        <v>90</v>
      </c>
      <c r="P92" s="6" t="s">
        <v>2727</v>
      </c>
      <c r="Q92" s="9">
        <v>300</v>
      </c>
      <c r="T92" s="6" t="s">
        <v>2728</v>
      </c>
    </row>
    <row r="93" spans="1:29" x14ac:dyDescent="0.2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O93" s="7">
        <f t="shared" si="2"/>
        <v>91</v>
      </c>
      <c r="P93" s="6" t="s">
        <v>2729</v>
      </c>
      <c r="Q93" s="9" t="s">
        <v>2730</v>
      </c>
      <c r="T93" s="6" t="s">
        <v>2731</v>
      </c>
    </row>
    <row r="94" spans="1:29" x14ac:dyDescent="0.2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O94" s="7">
        <f t="shared" si="2"/>
        <v>92</v>
      </c>
      <c r="P94" s="6" t="s">
        <v>2732</v>
      </c>
      <c r="Q94" s="9">
        <v>30</v>
      </c>
      <c r="T94" s="6" t="s">
        <v>2733</v>
      </c>
    </row>
    <row r="95" spans="1:29" x14ac:dyDescent="0.2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O95" s="7">
        <f t="shared" si="2"/>
        <v>93</v>
      </c>
      <c r="P95" s="6" t="s">
        <v>2734</v>
      </c>
      <c r="Q95" s="9" t="s">
        <v>2735</v>
      </c>
      <c r="T95" s="6" t="s">
        <v>2736</v>
      </c>
    </row>
    <row r="96" spans="1:29" x14ac:dyDescent="0.2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O96" s="7">
        <f t="shared" si="2"/>
        <v>94</v>
      </c>
      <c r="P96" s="6" t="s">
        <v>2737</v>
      </c>
      <c r="Q96" s="9">
        <v>100</v>
      </c>
      <c r="T96" s="6" t="s">
        <v>2738</v>
      </c>
    </row>
    <row r="97" spans="1:29" x14ac:dyDescent="0.2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O97" s="7">
        <f t="shared" si="2"/>
        <v>95</v>
      </c>
      <c r="P97" s="6" t="s">
        <v>2739</v>
      </c>
      <c r="Q97" s="9" t="s">
        <v>2740</v>
      </c>
      <c r="T97" s="6" t="s">
        <v>2741</v>
      </c>
    </row>
    <row r="98" spans="1:29" x14ac:dyDescent="0.2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O98" s="7">
        <f t="shared" si="2"/>
        <v>96</v>
      </c>
      <c r="P98" s="6" t="s">
        <v>2742</v>
      </c>
      <c r="Q98" s="9" t="s">
        <v>2743</v>
      </c>
      <c r="T98" s="6" t="s">
        <v>2744</v>
      </c>
    </row>
    <row r="99" spans="1:29" x14ac:dyDescent="0.2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O99" s="7">
        <f t="shared" si="2"/>
        <v>97</v>
      </c>
      <c r="P99" s="6" t="s">
        <v>2745</v>
      </c>
      <c r="Q99" s="9" t="s">
        <v>2740</v>
      </c>
      <c r="T99" s="6" t="s">
        <v>2746</v>
      </c>
    </row>
    <row r="100" spans="1:29" x14ac:dyDescent="0.2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O100" s="7">
        <f t="shared" si="2"/>
        <v>98</v>
      </c>
      <c r="P100" s="6" t="s">
        <v>2747</v>
      </c>
      <c r="Q100" s="9" t="s">
        <v>2748</v>
      </c>
      <c r="T100" s="6" t="s">
        <v>2749</v>
      </c>
    </row>
    <row r="101" spans="1:29" x14ac:dyDescent="0.2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O101" s="7">
        <f t="shared" si="2"/>
        <v>99</v>
      </c>
      <c r="P101" s="6" t="s">
        <v>2750</v>
      </c>
      <c r="Q101" s="9" t="s">
        <v>2751</v>
      </c>
      <c r="T101" s="6" t="s">
        <v>2752</v>
      </c>
    </row>
    <row r="102" spans="1:29" x14ac:dyDescent="0.2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O102" s="7">
        <f t="shared" si="2"/>
        <v>100</v>
      </c>
      <c r="P102" s="6" t="s">
        <v>2753</v>
      </c>
      <c r="Q102" s="9">
        <v>200</v>
      </c>
      <c r="T102" s="6" t="s">
        <v>2754</v>
      </c>
    </row>
    <row r="103" spans="1:29" x14ac:dyDescent="0.2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O103" s="7">
        <f t="shared" si="2"/>
        <v>101</v>
      </c>
      <c r="P103" t="s">
        <v>2755</v>
      </c>
      <c r="Q103" s="10" t="s">
        <v>2756</v>
      </c>
      <c r="R103"/>
      <c r="S103"/>
      <c r="T103" t="s">
        <v>2757</v>
      </c>
      <c r="U103"/>
      <c r="V103"/>
      <c r="W103"/>
      <c r="X103"/>
      <c r="AC103"/>
    </row>
    <row r="104" spans="1:29" x14ac:dyDescent="0.2">
      <c r="A104" s="4">
        <v>1</v>
      </c>
      <c r="B104" s="5">
        <v>1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N104"/>
      <c r="O104" s="7">
        <f t="shared" si="2"/>
        <v>102</v>
      </c>
      <c r="P104" t="s">
        <v>2758</v>
      </c>
      <c r="Q104" s="9" t="s">
        <v>2759</v>
      </c>
      <c r="T104" s="6" t="s">
        <v>2760</v>
      </c>
    </row>
    <row r="105" spans="1:29" x14ac:dyDescent="0.2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N105"/>
      <c r="O105" s="7">
        <f t="shared" si="2"/>
        <v>103</v>
      </c>
      <c r="P105" t="s">
        <v>2761</v>
      </c>
      <c r="Q105" s="9">
        <v>10</v>
      </c>
      <c r="T105" s="6" t="s">
        <v>2762</v>
      </c>
    </row>
    <row r="106" spans="1:29" x14ac:dyDescent="0.2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N106"/>
      <c r="O106" s="7">
        <f t="shared" si="2"/>
        <v>104</v>
      </c>
      <c r="P106" t="s">
        <v>2763</v>
      </c>
      <c r="Q106" s="9">
        <v>50</v>
      </c>
      <c r="T106" s="6" t="s">
        <v>2764</v>
      </c>
    </row>
    <row r="107" spans="1:29" x14ac:dyDescent="0.2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N107"/>
      <c r="O107" s="7">
        <f t="shared" si="2"/>
        <v>105</v>
      </c>
      <c r="P107" t="s">
        <v>2765</v>
      </c>
      <c r="Q107" s="9" t="s">
        <v>2766</v>
      </c>
      <c r="T107" s="6" t="s">
        <v>2767</v>
      </c>
    </row>
    <row r="108" spans="1:29" x14ac:dyDescent="0.2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N108"/>
      <c r="O108" s="7">
        <f t="shared" si="2"/>
        <v>106</v>
      </c>
      <c r="P108" t="s">
        <v>2768</v>
      </c>
      <c r="Q108" s="9" t="s">
        <v>2769</v>
      </c>
      <c r="T108" s="6" t="s">
        <v>2770</v>
      </c>
    </row>
    <row r="109" spans="1:29" x14ac:dyDescent="0.2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N109"/>
      <c r="O109" s="7">
        <f t="shared" si="2"/>
        <v>107</v>
      </c>
      <c r="P109" t="s">
        <v>2771</v>
      </c>
      <c r="Q109" s="191" t="s">
        <v>2772</v>
      </c>
      <c r="T109" s="6" t="s">
        <v>2773</v>
      </c>
    </row>
    <row r="110" spans="1:29" x14ac:dyDescent="0.2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N110"/>
      <c r="O110" s="7">
        <f t="shared" si="2"/>
        <v>108</v>
      </c>
      <c r="P110" t="s">
        <v>2774</v>
      </c>
      <c r="Q110" s="9" t="str">
        <f>[1]装备系统!$R$108</f>
        <v>0|34|40|50|700|3000</v>
      </c>
      <c r="T110" s="6" t="s">
        <v>2775</v>
      </c>
    </row>
    <row r="111" spans="1:29" x14ac:dyDescent="0.2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N111"/>
      <c r="O111" s="7">
        <f t="shared" si="2"/>
        <v>109</v>
      </c>
      <c r="P111" t="s">
        <v>2776</v>
      </c>
      <c r="Q111" s="9" t="str">
        <f>[1]装备系统!$R$112</f>
        <v>0|850|750|650|550|450;0|900|800|700|600|500;0|950|850|750|650|550;0|1000|900|800|700|600</v>
      </c>
      <c r="T111" s="6" t="s">
        <v>2777</v>
      </c>
    </row>
    <row r="112" spans="1:29" x14ac:dyDescent="0.2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N112"/>
      <c r="O112" s="7">
        <f t="shared" si="2"/>
        <v>110</v>
      </c>
      <c r="P112" t="s">
        <v>2778</v>
      </c>
      <c r="Q112" s="9" t="str">
        <f>[1]装备系统!$R$109</f>
        <v>0|600|400|250|200|150</v>
      </c>
      <c r="T112" s="6" t="s">
        <v>2779</v>
      </c>
    </row>
    <row r="113" spans="1:29" x14ac:dyDescent="0.2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N113"/>
      <c r="O113" s="7">
        <f t="shared" si="2"/>
        <v>111</v>
      </c>
      <c r="P113" t="s">
        <v>2780</v>
      </c>
      <c r="Q113" s="9" t="str">
        <f>[1]装备系统!$R$110</f>
        <v>0|6000|5000|4000|2000|1500</v>
      </c>
      <c r="T113" s="6" t="s">
        <v>2781</v>
      </c>
    </row>
    <row r="114" spans="1:29" x14ac:dyDescent="0.2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N114"/>
      <c r="O114" s="7">
        <f t="shared" si="2"/>
        <v>112</v>
      </c>
      <c r="P114" t="s">
        <v>2782</v>
      </c>
      <c r="Q114" s="9" t="str">
        <f>[1]装备系统!$R$111</f>
        <v>0|11|11|11|11|11</v>
      </c>
      <c r="T114" s="6" t="s">
        <v>2783</v>
      </c>
    </row>
    <row r="115" spans="1:29" x14ac:dyDescent="0.2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N115"/>
      <c r="O115" s="7">
        <f t="shared" si="2"/>
        <v>113</v>
      </c>
      <c r="P115" t="s">
        <v>2784</v>
      </c>
      <c r="Q115" s="9">
        <v>6</v>
      </c>
      <c r="T115" s="6" t="s">
        <v>2785</v>
      </c>
    </row>
    <row r="116" spans="1:29" x14ac:dyDescent="0.2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N116"/>
      <c r="O116" s="7">
        <f t="shared" si="2"/>
        <v>114</v>
      </c>
      <c r="P116" t="s">
        <v>2786</v>
      </c>
      <c r="Q116" s="166" t="s">
        <v>2787</v>
      </c>
      <c r="T116" s="6" t="s">
        <v>2788</v>
      </c>
    </row>
    <row r="117" spans="1:29" x14ac:dyDescent="0.2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N117"/>
      <c r="O117" s="7">
        <f t="shared" si="2"/>
        <v>115</v>
      </c>
      <c r="P117" s="6" t="s">
        <v>2789</v>
      </c>
      <c r="Q117" s="9">
        <v>128</v>
      </c>
      <c r="T117" s="6" t="s">
        <v>2790</v>
      </c>
    </row>
    <row r="118" spans="1:29" x14ac:dyDescent="0.2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N118"/>
      <c r="O118" s="7">
        <f t="shared" si="2"/>
        <v>116</v>
      </c>
      <c r="P118" s="6" t="s">
        <v>2791</v>
      </c>
      <c r="Q118" s="9">
        <v>100003</v>
      </c>
      <c r="T118" s="6" t="s">
        <v>2792</v>
      </c>
    </row>
    <row r="119" spans="1:29" x14ac:dyDescent="0.2">
      <c r="A119" s="4">
        <v>1</v>
      </c>
      <c r="B119" s="5">
        <v>1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O119" s="7">
        <f t="shared" si="2"/>
        <v>117</v>
      </c>
      <c r="P119" t="s">
        <v>2793</v>
      </c>
      <c r="Q119" s="9" t="s">
        <v>2794</v>
      </c>
      <c r="T119" s="6" t="s">
        <v>2795</v>
      </c>
    </row>
    <row r="120" spans="1:29" x14ac:dyDescent="0.2">
      <c r="A120" s="4">
        <v>1</v>
      </c>
      <c r="B120" s="5">
        <v>1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O120" s="7">
        <f t="shared" si="2"/>
        <v>118</v>
      </c>
      <c r="P120" s="48" t="s">
        <v>2796</v>
      </c>
      <c r="Q120" s="176" t="s">
        <v>2797</v>
      </c>
      <c r="R120" s="177"/>
      <c r="S120" s="177"/>
      <c r="T120" s="177" t="s">
        <v>2798</v>
      </c>
    </row>
    <row r="121" spans="1:29" x14ac:dyDescent="0.2">
      <c r="A121" s="4">
        <v>1</v>
      </c>
      <c r="B121" s="5">
        <v>1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O121" s="7">
        <f t="shared" si="2"/>
        <v>119</v>
      </c>
      <c r="P121" s="6" t="s">
        <v>2799</v>
      </c>
      <c r="Q121" s="9" t="s">
        <v>2800</v>
      </c>
      <c r="T121" s="6" t="s">
        <v>2801</v>
      </c>
    </row>
    <row r="122" spans="1:29" x14ac:dyDescent="0.2">
      <c r="A122" s="4">
        <v>1</v>
      </c>
      <c r="B122" s="5">
        <v>1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O122" s="7">
        <f t="shared" si="2"/>
        <v>120</v>
      </c>
      <c r="P122" s="122" t="s">
        <v>2802</v>
      </c>
      <c r="Q122" s="165" t="s">
        <v>2803</v>
      </c>
      <c r="R122" s="122"/>
      <c r="S122" s="122"/>
      <c r="T122" s="122" t="s">
        <v>2804</v>
      </c>
    </row>
    <row r="123" spans="1:29" x14ac:dyDescent="0.2">
      <c r="A123" s="4">
        <v>1</v>
      </c>
      <c r="B123" s="5">
        <v>1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O123" s="7">
        <f t="shared" ref="O123:O154" si="3">IFERROR(IF(P123=P122,O122,O122+1),1)</f>
        <v>121</v>
      </c>
      <c r="P123" s="142" t="s">
        <v>2805</v>
      </c>
      <c r="Q123" s="9">
        <v>137</v>
      </c>
      <c r="T123" s="6" t="s">
        <v>2806</v>
      </c>
    </row>
    <row r="124" spans="1:29" x14ac:dyDescent="0.2">
      <c r="A124" s="4">
        <v>1</v>
      </c>
      <c r="B124" s="5">
        <v>1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/>
      <c r="L124"/>
      <c r="M124"/>
      <c r="N124"/>
      <c r="O124" s="7">
        <f t="shared" si="3"/>
        <v>122</v>
      </c>
      <c r="P124" s="88" t="s">
        <v>2807</v>
      </c>
      <c r="Q124" s="10" t="s">
        <v>2808</v>
      </c>
      <c r="R124"/>
      <c r="S124"/>
      <c r="T124" t="s">
        <v>2809</v>
      </c>
      <c r="U124"/>
      <c r="V124"/>
      <c r="W124"/>
      <c r="X124"/>
      <c r="Y124"/>
      <c r="Z124"/>
      <c r="AA124"/>
      <c r="AB124"/>
      <c r="AC124"/>
    </row>
    <row r="125" spans="1:29" customFormat="1" x14ac:dyDescent="0.2">
      <c r="A125" s="4">
        <v>1</v>
      </c>
      <c r="B125" s="5">
        <v>1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O125" s="7">
        <f t="shared" si="3"/>
        <v>123</v>
      </c>
      <c r="P125" t="s">
        <v>2810</v>
      </c>
      <c r="Q125" s="10">
        <v>900</v>
      </c>
      <c r="T125" t="s">
        <v>2811</v>
      </c>
    </row>
    <row r="126" spans="1:29" x14ac:dyDescent="0.2">
      <c r="A126" s="4">
        <v>1</v>
      </c>
      <c r="B126" s="5">
        <v>1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O126" s="7">
        <f t="shared" si="3"/>
        <v>124</v>
      </c>
      <c r="P126" t="s">
        <v>2812</v>
      </c>
      <c r="Q126" s="9" t="s">
        <v>2813</v>
      </c>
      <c r="T126" t="s">
        <v>2814</v>
      </c>
    </row>
    <row r="127" spans="1:29" x14ac:dyDescent="0.2">
      <c r="A127" s="4">
        <v>1</v>
      </c>
      <c r="B127" s="5">
        <v>1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O127" s="7">
        <f t="shared" si="3"/>
        <v>125</v>
      </c>
      <c r="P127" t="s">
        <v>2815</v>
      </c>
      <c r="Q127" s="9" t="s">
        <v>2816</v>
      </c>
      <c r="T127" t="s">
        <v>2817</v>
      </c>
    </row>
    <row r="128" spans="1:29" x14ac:dyDescent="0.2">
      <c r="A128" s="4">
        <v>1</v>
      </c>
      <c r="B128" s="5">
        <v>1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/>
      <c r="L128"/>
      <c r="M128"/>
      <c r="N128"/>
      <c r="O128" s="7">
        <f t="shared" si="3"/>
        <v>126</v>
      </c>
      <c r="P128" t="s">
        <v>2818</v>
      </c>
      <c r="Q128" s="10" t="s">
        <v>2819</v>
      </c>
      <c r="R128"/>
      <c r="S128"/>
      <c r="T128" t="s">
        <v>2820</v>
      </c>
      <c r="U128"/>
      <c r="V128"/>
      <c r="W128"/>
      <c r="X128"/>
      <c r="Y128"/>
      <c r="Z128"/>
      <c r="AA128"/>
      <c r="AB128"/>
      <c r="AC128"/>
    </row>
    <row r="129" spans="1:20" x14ac:dyDescent="0.2">
      <c r="A129" s="4">
        <v>1</v>
      </c>
      <c r="B129" s="5">
        <v>1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O129" s="7">
        <f t="shared" si="3"/>
        <v>127</v>
      </c>
      <c r="P129" s="6" t="s">
        <v>2821</v>
      </c>
      <c r="Q129" s="9" t="s">
        <v>2822</v>
      </c>
      <c r="T129" s="6" t="s">
        <v>2823</v>
      </c>
    </row>
    <row r="130" spans="1:20" x14ac:dyDescent="0.2">
      <c r="A130" s="4">
        <v>1</v>
      </c>
      <c r="B130" s="5">
        <v>1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O130" s="7">
        <f t="shared" si="3"/>
        <v>128</v>
      </c>
      <c r="P130" s="6" t="s">
        <v>2824</v>
      </c>
      <c r="Q130" s="9" t="s">
        <v>2825</v>
      </c>
      <c r="T130" s="6" t="s">
        <v>2826</v>
      </c>
    </row>
    <row r="131" spans="1:20" x14ac:dyDescent="0.2">
      <c r="A131" s="4">
        <v>1</v>
      </c>
      <c r="B131" s="5">
        <v>1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/>
      <c r="L131"/>
      <c r="M131"/>
      <c r="N131"/>
      <c r="O131" s="7">
        <f t="shared" si="3"/>
        <v>129</v>
      </c>
      <c r="P131" s="93" t="s">
        <v>2827</v>
      </c>
      <c r="Q131" s="97" t="s">
        <v>2828</v>
      </c>
      <c r="R131" s="93"/>
      <c r="S131" s="93"/>
      <c r="T131" s="93" t="s">
        <v>2829</v>
      </c>
    </row>
    <row r="132" spans="1:20" x14ac:dyDescent="0.2">
      <c r="A132" s="4">
        <v>1</v>
      </c>
      <c r="B132" s="5">
        <v>1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O132" s="7">
        <f t="shared" si="3"/>
        <v>130</v>
      </c>
      <c r="P132" s="93" t="s">
        <v>2830</v>
      </c>
      <c r="Q132" s="97" t="s">
        <v>2831</v>
      </c>
      <c r="R132" s="93"/>
      <c r="S132" s="93"/>
      <c r="T132" s="93" t="s">
        <v>2832</v>
      </c>
    </row>
    <row r="133" spans="1:20" x14ac:dyDescent="0.2">
      <c r="A133" s="4">
        <v>1</v>
      </c>
      <c r="B133" s="5">
        <v>1</v>
      </c>
      <c r="C133" s="5">
        <v>1</v>
      </c>
      <c r="D133" s="5">
        <v>1</v>
      </c>
      <c r="E133" s="5">
        <v>1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O133" s="7">
        <f t="shared" si="3"/>
        <v>131</v>
      </c>
      <c r="P133" s="93" t="s">
        <v>2833</v>
      </c>
      <c r="Q133" s="97" t="s">
        <v>2834</v>
      </c>
      <c r="R133" s="93"/>
      <c r="S133" s="93"/>
      <c r="T133" s="93" t="s">
        <v>2835</v>
      </c>
    </row>
    <row r="134" spans="1:20" x14ac:dyDescent="0.2">
      <c r="A134" s="4">
        <v>1</v>
      </c>
      <c r="B134" s="5">
        <v>1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O134" s="7">
        <f t="shared" si="3"/>
        <v>132</v>
      </c>
      <c r="P134" s="93" t="s">
        <v>2836</v>
      </c>
      <c r="Q134" s="97">
        <v>30</v>
      </c>
      <c r="R134" s="93"/>
      <c r="S134" s="93"/>
      <c r="T134" s="93" t="s">
        <v>2837</v>
      </c>
    </row>
    <row r="135" spans="1:20" x14ac:dyDescent="0.2">
      <c r="A135" s="4">
        <v>1</v>
      </c>
      <c r="B135" s="5">
        <v>1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O135" s="7">
        <f t="shared" si="3"/>
        <v>133</v>
      </c>
      <c r="P135" s="93" t="s">
        <v>2838</v>
      </c>
      <c r="Q135" s="97" t="s">
        <v>2839</v>
      </c>
      <c r="R135" s="93"/>
      <c r="S135" s="93"/>
      <c r="T135" s="93" t="s">
        <v>2840</v>
      </c>
    </row>
    <row r="136" spans="1:20" x14ac:dyDescent="0.2">
      <c r="A136" s="4">
        <v>1</v>
      </c>
      <c r="B136" s="5">
        <v>1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O136" s="7">
        <f t="shared" si="3"/>
        <v>134</v>
      </c>
      <c r="P136" s="88" t="s">
        <v>2841</v>
      </c>
      <c r="Q136" s="97" t="s">
        <v>2842</v>
      </c>
      <c r="R136" s="93"/>
      <c r="S136" s="93"/>
      <c r="T136" s="93" t="s">
        <v>2843</v>
      </c>
    </row>
    <row r="137" spans="1:20" x14ac:dyDescent="0.2">
      <c r="A137" s="4">
        <v>1</v>
      </c>
      <c r="B137" s="5">
        <v>1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O137" s="7">
        <f t="shared" si="3"/>
        <v>135</v>
      </c>
      <c r="P137" s="93" t="s">
        <v>2844</v>
      </c>
      <c r="Q137" s="136" t="s">
        <v>2845</v>
      </c>
      <c r="R137" s="93"/>
      <c r="S137" s="93"/>
      <c r="T137" s="93" t="s">
        <v>2846</v>
      </c>
    </row>
    <row r="138" spans="1:20" x14ac:dyDescent="0.2">
      <c r="A138" s="4">
        <v>1</v>
      </c>
      <c r="B138" s="5">
        <v>1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O138" s="7">
        <f t="shared" si="3"/>
        <v>136</v>
      </c>
      <c r="P138" s="88" t="s">
        <v>2847</v>
      </c>
      <c r="Q138" s="97" t="s">
        <v>2848</v>
      </c>
      <c r="R138" s="93"/>
      <c r="S138" s="93"/>
      <c r="T138" s="93" t="s">
        <v>2849</v>
      </c>
    </row>
    <row r="139" spans="1:20" x14ac:dyDescent="0.2">
      <c r="A139" s="4">
        <v>1</v>
      </c>
      <c r="B139" s="5">
        <v>1</v>
      </c>
      <c r="C139" s="5">
        <v>1</v>
      </c>
      <c r="D139" s="5">
        <v>1</v>
      </c>
      <c r="E139" s="5">
        <v>1</v>
      </c>
      <c r="F139" s="5">
        <v>1</v>
      </c>
      <c r="G139" s="5">
        <v>1</v>
      </c>
      <c r="H139" s="5">
        <v>1</v>
      </c>
      <c r="I139" s="5">
        <v>1</v>
      </c>
      <c r="J139" s="5">
        <v>1</v>
      </c>
      <c r="O139" s="7">
        <f t="shared" si="3"/>
        <v>137</v>
      </c>
      <c r="P139" s="6" t="s">
        <v>2850</v>
      </c>
      <c r="Q139" s="9">
        <v>5</v>
      </c>
      <c r="T139" s="6" t="s">
        <v>2851</v>
      </c>
    </row>
    <row r="140" spans="1:20" x14ac:dyDescent="0.2">
      <c r="A140" s="4">
        <v>1</v>
      </c>
      <c r="B140" s="5">
        <v>1</v>
      </c>
      <c r="C140" s="5">
        <v>1</v>
      </c>
      <c r="D140" s="5">
        <v>1</v>
      </c>
      <c r="E140" s="5">
        <v>1</v>
      </c>
      <c r="F140" s="5">
        <v>1</v>
      </c>
      <c r="G140" s="5">
        <v>1</v>
      </c>
      <c r="H140" s="5">
        <v>1</v>
      </c>
      <c r="I140" s="5">
        <v>1</v>
      </c>
      <c r="J140" s="5">
        <v>1</v>
      </c>
      <c r="O140" s="7">
        <f t="shared" si="3"/>
        <v>138</v>
      </c>
      <c r="P140" s="6" t="s">
        <v>2852</v>
      </c>
      <c r="Q140" s="9" t="s">
        <v>2853</v>
      </c>
      <c r="T140" s="6" t="s">
        <v>2854</v>
      </c>
    </row>
    <row r="141" spans="1:20" x14ac:dyDescent="0.2">
      <c r="A141" s="4">
        <v>1</v>
      </c>
      <c r="B141" s="5">
        <v>1</v>
      </c>
      <c r="C141" s="5">
        <v>1</v>
      </c>
      <c r="D141" s="5">
        <v>1</v>
      </c>
      <c r="E141" s="5">
        <v>1</v>
      </c>
      <c r="F141" s="5">
        <v>1</v>
      </c>
      <c r="G141" s="5">
        <v>1</v>
      </c>
      <c r="H141" s="5">
        <v>1</v>
      </c>
      <c r="I141" s="5">
        <v>1</v>
      </c>
      <c r="J141" s="5">
        <v>1</v>
      </c>
      <c r="O141" s="7">
        <f t="shared" si="3"/>
        <v>139</v>
      </c>
      <c r="P141" s="6" t="s">
        <v>2855</v>
      </c>
      <c r="Q141" s="9" t="s">
        <v>2856</v>
      </c>
      <c r="T141" s="6" t="s">
        <v>2857</v>
      </c>
    </row>
    <row r="142" spans="1:20" x14ac:dyDescent="0.2">
      <c r="A142" s="4">
        <v>1</v>
      </c>
      <c r="B142" s="5">
        <v>1</v>
      </c>
      <c r="C142" s="5">
        <v>1</v>
      </c>
      <c r="D142" s="5">
        <v>1</v>
      </c>
      <c r="E142" s="5">
        <v>1</v>
      </c>
      <c r="F142" s="5">
        <v>1</v>
      </c>
      <c r="G142" s="5">
        <v>1</v>
      </c>
      <c r="H142" s="5">
        <v>1</v>
      </c>
      <c r="I142" s="5">
        <v>1</v>
      </c>
      <c r="J142" s="5">
        <v>1</v>
      </c>
      <c r="O142" s="7">
        <f t="shared" si="3"/>
        <v>140</v>
      </c>
      <c r="P142" s="7" t="s">
        <v>2858</v>
      </c>
      <c r="Q142" s="8" t="s">
        <v>2859</v>
      </c>
      <c r="R142" s="7"/>
      <c r="S142" s="7"/>
      <c r="T142" s="7" t="s">
        <v>2860</v>
      </c>
    </row>
    <row r="143" spans="1:20" x14ac:dyDescent="0.2">
      <c r="A143" s="4">
        <v>1</v>
      </c>
      <c r="B143" s="5">
        <v>1</v>
      </c>
      <c r="C143" s="5">
        <v>1</v>
      </c>
      <c r="D143" s="5">
        <v>1</v>
      </c>
      <c r="E143" s="5">
        <v>1</v>
      </c>
      <c r="F143" s="5">
        <v>1</v>
      </c>
      <c r="G143" s="5">
        <v>1</v>
      </c>
      <c r="H143" s="5">
        <v>1</v>
      </c>
      <c r="I143" s="5">
        <v>1</v>
      </c>
      <c r="J143" s="5">
        <v>1</v>
      </c>
      <c r="O143" s="7">
        <f t="shared" si="3"/>
        <v>141</v>
      </c>
      <c r="P143" s="93" t="s">
        <v>2861</v>
      </c>
      <c r="Q143" s="97" t="s">
        <v>2862</v>
      </c>
      <c r="R143" s="93"/>
      <c r="S143" s="93"/>
      <c r="T143" s="93" t="s">
        <v>2863</v>
      </c>
    </row>
    <row r="144" spans="1:20" x14ac:dyDescent="0.2">
      <c r="A144" s="4">
        <v>1</v>
      </c>
      <c r="B144" s="5">
        <v>1</v>
      </c>
      <c r="C144" s="5">
        <v>1</v>
      </c>
      <c r="D144" s="5">
        <v>1</v>
      </c>
      <c r="E144" s="5">
        <v>1</v>
      </c>
      <c r="F144" s="5">
        <v>1</v>
      </c>
      <c r="G144" s="5">
        <v>1</v>
      </c>
      <c r="H144" s="5">
        <v>1</v>
      </c>
      <c r="I144" s="5">
        <v>1</v>
      </c>
      <c r="J144" s="5">
        <v>1</v>
      </c>
      <c r="O144" s="7">
        <f t="shared" si="3"/>
        <v>142</v>
      </c>
      <c r="P144" s="93" t="s">
        <v>2864</v>
      </c>
      <c r="Q144" s="97" t="s">
        <v>2865</v>
      </c>
      <c r="R144" s="93"/>
      <c r="S144" s="93"/>
      <c r="T144" s="93" t="s">
        <v>2866</v>
      </c>
    </row>
    <row r="145" spans="1:29" x14ac:dyDescent="0.2">
      <c r="A145" s="4">
        <v>1</v>
      </c>
      <c r="B145" s="5">
        <v>1</v>
      </c>
      <c r="C145" s="5">
        <v>1</v>
      </c>
      <c r="D145" s="5">
        <v>1</v>
      </c>
      <c r="E145" s="5">
        <v>1</v>
      </c>
      <c r="F145" s="5">
        <v>1</v>
      </c>
      <c r="G145" s="5">
        <v>1</v>
      </c>
      <c r="H145" s="5">
        <v>1</v>
      </c>
      <c r="I145" s="5">
        <v>1</v>
      </c>
      <c r="J145" s="5">
        <v>1</v>
      </c>
      <c r="O145" s="7">
        <f t="shared" si="3"/>
        <v>143</v>
      </c>
      <c r="P145" s="93" t="s">
        <v>2867</v>
      </c>
      <c r="Q145" s="97" t="s">
        <v>2868</v>
      </c>
      <c r="R145" s="93"/>
      <c r="S145" s="93"/>
      <c r="T145" s="93" t="s">
        <v>2869</v>
      </c>
    </row>
    <row r="146" spans="1:29" x14ac:dyDescent="0.2">
      <c r="A146" s="4">
        <v>1</v>
      </c>
      <c r="B146" s="5">
        <v>1</v>
      </c>
      <c r="C146" s="5">
        <v>1</v>
      </c>
      <c r="D146" s="5">
        <v>1</v>
      </c>
      <c r="E146" s="5">
        <v>1</v>
      </c>
      <c r="F146" s="5">
        <v>1</v>
      </c>
      <c r="G146" s="5">
        <v>1</v>
      </c>
      <c r="H146" s="5">
        <v>1</v>
      </c>
      <c r="I146" s="5">
        <v>1</v>
      </c>
      <c r="J146" s="5">
        <v>1</v>
      </c>
      <c r="O146" s="7">
        <f t="shared" si="3"/>
        <v>144</v>
      </c>
      <c r="P146" s="6" t="s">
        <v>2870</v>
      </c>
      <c r="Q146" s="9">
        <v>100002</v>
      </c>
      <c r="T146" s="6" t="s">
        <v>2871</v>
      </c>
    </row>
    <row r="147" spans="1:29" x14ac:dyDescent="0.2">
      <c r="A147" s="4">
        <v>1</v>
      </c>
      <c r="B147" s="5">
        <v>1</v>
      </c>
      <c r="C147" s="5">
        <v>1</v>
      </c>
      <c r="D147" s="5">
        <v>1</v>
      </c>
      <c r="E147" s="5">
        <v>1</v>
      </c>
      <c r="F147" s="5">
        <v>1</v>
      </c>
      <c r="G147" s="5">
        <v>1</v>
      </c>
      <c r="H147" s="5">
        <v>1</v>
      </c>
      <c r="I147" s="5">
        <v>1</v>
      </c>
      <c r="J147" s="5">
        <v>1</v>
      </c>
      <c r="O147" s="7">
        <f t="shared" si="3"/>
        <v>145</v>
      </c>
      <c r="P147" s="6" t="s">
        <v>2872</v>
      </c>
      <c r="Q147" s="6" t="s">
        <v>2873</v>
      </c>
      <c r="T147" s="6" t="s">
        <v>2874</v>
      </c>
    </row>
    <row r="148" spans="1:29" x14ac:dyDescent="0.2">
      <c r="A148" s="4">
        <v>1</v>
      </c>
      <c r="B148" s="5">
        <v>1</v>
      </c>
      <c r="C148" s="5">
        <v>1</v>
      </c>
      <c r="D148" s="5">
        <v>1</v>
      </c>
      <c r="E148" s="5">
        <v>1</v>
      </c>
      <c r="F148" s="5">
        <v>1</v>
      </c>
      <c r="G148" s="5">
        <v>1</v>
      </c>
      <c r="H148" s="5">
        <v>1</v>
      </c>
      <c r="I148" s="5">
        <v>1</v>
      </c>
      <c r="J148" s="5">
        <v>1</v>
      </c>
      <c r="K148"/>
      <c r="L148"/>
      <c r="M148"/>
      <c r="N148"/>
      <c r="O148" s="7">
        <f t="shared" si="3"/>
        <v>146</v>
      </c>
      <c r="P148" t="s">
        <v>2875</v>
      </c>
      <c r="Q148" s="80" t="s">
        <v>2876</v>
      </c>
      <c r="R148"/>
      <c r="S148"/>
      <c r="T148" t="s">
        <v>2877</v>
      </c>
      <c r="U148"/>
      <c r="V148"/>
      <c r="W148"/>
      <c r="X148"/>
      <c r="Y148"/>
      <c r="Z148"/>
      <c r="AA148"/>
      <c r="AB148"/>
      <c r="AC148"/>
    </row>
    <row r="149" spans="1:29" x14ac:dyDescent="0.2">
      <c r="A149" s="4">
        <v>1</v>
      </c>
      <c r="B149" s="5">
        <v>1</v>
      </c>
      <c r="C149" s="5">
        <v>1</v>
      </c>
      <c r="D149" s="5">
        <v>1</v>
      </c>
      <c r="E149" s="5">
        <v>1</v>
      </c>
      <c r="F149" s="5">
        <v>1</v>
      </c>
      <c r="G149" s="5">
        <v>1</v>
      </c>
      <c r="H149" s="5">
        <v>1</v>
      </c>
      <c r="I149" s="5">
        <v>1</v>
      </c>
      <c r="J149" s="5">
        <v>1</v>
      </c>
      <c r="K149"/>
      <c r="L149"/>
      <c r="M149"/>
      <c r="N149"/>
      <c r="O149" s="7">
        <f t="shared" si="3"/>
        <v>147</v>
      </c>
      <c r="P149" t="s">
        <v>2878</v>
      </c>
      <c r="Q149" s="80">
        <v>1</v>
      </c>
      <c r="R149"/>
      <c r="S149"/>
      <c r="T149" t="s">
        <v>2879</v>
      </c>
      <c r="U149"/>
      <c r="V149"/>
      <c r="W149"/>
      <c r="X149"/>
      <c r="Y149"/>
      <c r="Z149"/>
      <c r="AA149"/>
      <c r="AB149"/>
      <c r="AC149"/>
    </row>
    <row r="150" spans="1:29" x14ac:dyDescent="0.2">
      <c r="A150" s="4">
        <v>1</v>
      </c>
      <c r="B150" s="5">
        <v>1</v>
      </c>
      <c r="C150" s="5">
        <v>1</v>
      </c>
      <c r="D150" s="5">
        <v>1</v>
      </c>
      <c r="E150" s="5">
        <v>1</v>
      </c>
      <c r="F150" s="5">
        <v>1</v>
      </c>
      <c r="G150" s="5">
        <v>1</v>
      </c>
      <c r="H150" s="5">
        <v>1</v>
      </c>
      <c r="I150" s="5">
        <v>1</v>
      </c>
      <c r="J150" s="5">
        <v>1</v>
      </c>
      <c r="O150" s="7">
        <f t="shared" si="3"/>
        <v>148</v>
      </c>
      <c r="P150" t="s">
        <v>2880</v>
      </c>
      <c r="Q150" s="10">
        <v>5</v>
      </c>
      <c r="R150"/>
      <c r="S150"/>
      <c r="T150" s="6" t="s">
        <v>2881</v>
      </c>
    </row>
    <row r="151" spans="1:29" x14ac:dyDescent="0.2">
      <c r="A151" s="4">
        <v>1</v>
      </c>
      <c r="B151" s="5">
        <v>1</v>
      </c>
      <c r="C151" s="5">
        <v>1</v>
      </c>
      <c r="D151" s="5">
        <v>1</v>
      </c>
      <c r="E151" s="5">
        <v>1</v>
      </c>
      <c r="F151" s="5">
        <v>1</v>
      </c>
      <c r="G151" s="5">
        <v>1</v>
      </c>
      <c r="H151" s="5">
        <v>1</v>
      </c>
      <c r="I151" s="5">
        <v>1</v>
      </c>
      <c r="J151" s="5">
        <v>1</v>
      </c>
      <c r="O151" s="7">
        <f t="shared" si="3"/>
        <v>149</v>
      </c>
      <c r="P151" s="6" t="s">
        <v>2882</v>
      </c>
      <c r="Q151" s="10">
        <v>15</v>
      </c>
      <c r="T151" s="6" t="s">
        <v>2883</v>
      </c>
    </row>
    <row r="152" spans="1:29" x14ac:dyDescent="0.2">
      <c r="A152" s="4">
        <v>1</v>
      </c>
      <c r="B152" s="5">
        <v>1</v>
      </c>
      <c r="C152" s="5">
        <v>1</v>
      </c>
      <c r="D152" s="5">
        <v>1</v>
      </c>
      <c r="E152" s="5">
        <v>1</v>
      </c>
      <c r="F152" s="5">
        <v>1</v>
      </c>
      <c r="G152" s="5">
        <v>1</v>
      </c>
      <c r="H152" s="5">
        <v>1</v>
      </c>
      <c r="I152" s="5">
        <v>1</v>
      </c>
      <c r="J152" s="5">
        <v>1</v>
      </c>
      <c r="O152" s="7">
        <f t="shared" si="3"/>
        <v>150</v>
      </c>
      <c r="P152" s="6" t="s">
        <v>2884</v>
      </c>
      <c r="Q152" s="10" t="s">
        <v>2885</v>
      </c>
      <c r="T152" s="6" t="s">
        <v>2886</v>
      </c>
    </row>
    <row r="153" spans="1:29" x14ac:dyDescent="0.2">
      <c r="A153" s="4">
        <v>1</v>
      </c>
      <c r="B153" s="5">
        <v>1</v>
      </c>
      <c r="C153" s="5">
        <v>1</v>
      </c>
      <c r="D153" s="5">
        <v>1</v>
      </c>
      <c r="E153" s="5">
        <v>1</v>
      </c>
      <c r="F153" s="5">
        <v>1</v>
      </c>
      <c r="G153" s="5">
        <v>1</v>
      </c>
      <c r="H153" s="5">
        <v>1</v>
      </c>
      <c r="I153" s="5">
        <v>1</v>
      </c>
      <c r="J153" s="5">
        <v>1</v>
      </c>
      <c r="O153" s="7">
        <f t="shared" si="3"/>
        <v>151</v>
      </c>
      <c r="P153" t="s">
        <v>2887</v>
      </c>
      <c r="Q153" s="9" t="s">
        <v>2888</v>
      </c>
      <c r="R153" s="9"/>
      <c r="S153" s="9"/>
      <c r="T153" s="9" t="s">
        <v>2889</v>
      </c>
    </row>
    <row r="154" spans="1:29" x14ac:dyDescent="0.2">
      <c r="A154" s="4">
        <v>1</v>
      </c>
      <c r="B154" s="5">
        <v>1</v>
      </c>
      <c r="C154" s="5">
        <v>1</v>
      </c>
      <c r="D154" s="5">
        <v>1</v>
      </c>
      <c r="E154" s="5">
        <v>1</v>
      </c>
      <c r="F154" s="5">
        <v>1</v>
      </c>
      <c r="G154" s="5">
        <v>1</v>
      </c>
      <c r="H154" s="5">
        <v>1</v>
      </c>
      <c r="I154" s="5">
        <v>1</v>
      </c>
      <c r="J154" s="5">
        <v>1</v>
      </c>
      <c r="O154" s="7">
        <f t="shared" si="3"/>
        <v>152</v>
      </c>
      <c r="P154" s="6" t="s">
        <v>2890</v>
      </c>
      <c r="Q154" s="9" t="s">
        <v>2891</v>
      </c>
      <c r="R154" s="9"/>
      <c r="S154" s="9"/>
      <c r="T154" s="9" t="s">
        <v>2892</v>
      </c>
    </row>
    <row r="155" spans="1:29" x14ac:dyDescent="0.2">
      <c r="A155" s="4">
        <v>1</v>
      </c>
      <c r="B155" s="5">
        <v>1</v>
      </c>
      <c r="C155" s="5">
        <v>1</v>
      </c>
      <c r="D155" s="5">
        <v>1</v>
      </c>
      <c r="E155" s="5">
        <v>1</v>
      </c>
      <c r="F155" s="5">
        <v>1</v>
      </c>
      <c r="G155" s="5">
        <v>1</v>
      </c>
      <c r="H155" s="5">
        <v>1</v>
      </c>
      <c r="I155" s="5">
        <v>1</v>
      </c>
      <c r="J155" s="5">
        <v>1</v>
      </c>
      <c r="O155" s="7">
        <f t="shared" ref="O155:O186" si="4">IFERROR(IF(P155=P154,O154,O154+1),1)</f>
        <v>153</v>
      </c>
      <c r="P155" s="6" t="s">
        <v>2893</v>
      </c>
      <c r="Q155" s="9" t="s">
        <v>2894</v>
      </c>
      <c r="R155" s="9"/>
      <c r="S155" s="9"/>
      <c r="T155" s="9" t="s">
        <v>2895</v>
      </c>
    </row>
    <row r="156" spans="1:29" x14ac:dyDescent="0.2">
      <c r="A156" s="4">
        <v>1</v>
      </c>
      <c r="B156" s="5">
        <v>1</v>
      </c>
      <c r="C156" s="5">
        <v>1</v>
      </c>
      <c r="D156" s="5">
        <v>1</v>
      </c>
      <c r="E156" s="5">
        <v>1</v>
      </c>
      <c r="F156" s="5">
        <v>1</v>
      </c>
      <c r="G156" s="5">
        <v>1</v>
      </c>
      <c r="H156" s="5">
        <v>1</v>
      </c>
      <c r="I156" s="5">
        <v>1</v>
      </c>
      <c r="J156" s="5">
        <v>1</v>
      </c>
      <c r="O156" s="7">
        <f t="shared" si="4"/>
        <v>154</v>
      </c>
      <c r="P156" s="93" t="s">
        <v>2896</v>
      </c>
      <c r="Q156" s="97">
        <v>100018</v>
      </c>
      <c r="R156" s="93"/>
      <c r="S156" s="93"/>
      <c r="T156" s="97" t="s">
        <v>2897</v>
      </c>
    </row>
    <row r="157" spans="1:29" x14ac:dyDescent="0.2">
      <c r="A157" s="4">
        <v>1</v>
      </c>
      <c r="B157" s="5">
        <v>1</v>
      </c>
      <c r="C157" s="5">
        <v>1</v>
      </c>
      <c r="D157" s="5">
        <v>1</v>
      </c>
      <c r="E157" s="5">
        <v>1</v>
      </c>
      <c r="F157" s="5">
        <v>1</v>
      </c>
      <c r="G157" s="5">
        <v>1</v>
      </c>
      <c r="H157" s="5">
        <v>1</v>
      </c>
      <c r="I157" s="5">
        <v>1</v>
      </c>
      <c r="J157" s="5">
        <v>1</v>
      </c>
      <c r="O157" s="7">
        <f t="shared" si="4"/>
        <v>155</v>
      </c>
      <c r="P157" s="6" t="s">
        <v>2898</v>
      </c>
      <c r="Q157" s="9">
        <v>5</v>
      </c>
      <c r="T157" s="9" t="s">
        <v>2899</v>
      </c>
    </row>
    <row r="158" spans="1:29" x14ac:dyDescent="0.2">
      <c r="A158" s="4">
        <v>1</v>
      </c>
      <c r="B158" s="5">
        <v>1</v>
      </c>
      <c r="C158" s="5">
        <v>1</v>
      </c>
      <c r="D158" s="5">
        <v>1</v>
      </c>
      <c r="E158" s="5">
        <v>1</v>
      </c>
      <c r="F158" s="5">
        <v>1</v>
      </c>
      <c r="G158" s="5">
        <v>1</v>
      </c>
      <c r="H158" s="5">
        <v>1</v>
      </c>
      <c r="I158" s="5">
        <v>1</v>
      </c>
      <c r="J158" s="5">
        <v>1</v>
      </c>
      <c r="O158" s="7">
        <f t="shared" si="4"/>
        <v>156</v>
      </c>
      <c r="P158" s="6" t="s">
        <v>2900</v>
      </c>
      <c r="Q158" s="9">
        <v>30</v>
      </c>
      <c r="T158" s="9" t="s">
        <v>2901</v>
      </c>
    </row>
    <row r="159" spans="1:29" x14ac:dyDescent="0.2">
      <c r="A159" s="4">
        <v>1</v>
      </c>
      <c r="B159" s="5">
        <v>1</v>
      </c>
      <c r="C159" s="5">
        <v>1</v>
      </c>
      <c r="D159" s="5">
        <v>1</v>
      </c>
      <c r="E159" s="5">
        <v>1</v>
      </c>
      <c r="F159" s="5">
        <v>1</v>
      </c>
      <c r="G159" s="5">
        <v>1</v>
      </c>
      <c r="H159" s="5">
        <v>1</v>
      </c>
      <c r="I159" s="5">
        <v>1</v>
      </c>
      <c r="J159" s="5">
        <v>1</v>
      </c>
      <c r="O159" s="7">
        <f t="shared" si="4"/>
        <v>157</v>
      </c>
      <c r="P159" s="6" t="s">
        <v>2902</v>
      </c>
      <c r="Q159" s="9" t="s">
        <v>2903</v>
      </c>
      <c r="T159" s="9" t="s">
        <v>2904</v>
      </c>
    </row>
    <row r="160" spans="1:29" x14ac:dyDescent="0.2">
      <c r="A160" s="4">
        <v>1</v>
      </c>
      <c r="B160" s="5">
        <v>1</v>
      </c>
      <c r="C160" s="5">
        <v>1</v>
      </c>
      <c r="D160" s="5">
        <v>1</v>
      </c>
      <c r="E160" s="5">
        <v>1</v>
      </c>
      <c r="F160" s="5">
        <v>1</v>
      </c>
      <c r="G160" s="5">
        <v>1</v>
      </c>
      <c r="H160" s="5">
        <v>1</v>
      </c>
      <c r="I160" s="5">
        <v>1</v>
      </c>
      <c r="J160" s="5">
        <v>1</v>
      </c>
      <c r="O160" s="7">
        <f t="shared" si="4"/>
        <v>158</v>
      </c>
      <c r="P160" t="s">
        <v>2905</v>
      </c>
      <c r="Q160" s="9" t="s">
        <v>2906</v>
      </c>
      <c r="T160" s="10" t="s">
        <v>2907</v>
      </c>
    </row>
    <row r="161" spans="1:20" x14ac:dyDescent="0.2">
      <c r="A161" s="4">
        <v>1</v>
      </c>
      <c r="B161" s="5">
        <v>1</v>
      </c>
      <c r="C161" s="5">
        <v>1</v>
      </c>
      <c r="D161" s="5">
        <v>1</v>
      </c>
      <c r="E161" s="5">
        <v>1</v>
      </c>
      <c r="F161" s="5">
        <v>1</v>
      </c>
      <c r="G161" s="5">
        <v>1</v>
      </c>
      <c r="H161" s="5">
        <v>1</v>
      </c>
      <c r="I161" s="5">
        <v>1</v>
      </c>
      <c r="J161" s="5">
        <v>1</v>
      </c>
      <c r="O161" s="7">
        <f t="shared" si="4"/>
        <v>159</v>
      </c>
      <c r="P161" s="6" t="s">
        <v>2908</v>
      </c>
      <c r="Q161" s="9" t="s">
        <v>2909</v>
      </c>
      <c r="T161" s="10" t="s">
        <v>2910</v>
      </c>
    </row>
    <row r="162" spans="1:20" x14ac:dyDescent="0.2">
      <c r="A162" s="4">
        <v>1</v>
      </c>
      <c r="B162" s="5">
        <v>1</v>
      </c>
      <c r="C162" s="5">
        <v>1</v>
      </c>
      <c r="D162" s="5">
        <v>1</v>
      </c>
      <c r="E162" s="5">
        <v>1</v>
      </c>
      <c r="F162" s="5">
        <v>1</v>
      </c>
      <c r="G162" s="5">
        <v>1</v>
      </c>
      <c r="H162" s="5">
        <v>1</v>
      </c>
      <c r="I162" s="5">
        <v>1</v>
      </c>
      <c r="J162" s="5">
        <v>1</v>
      </c>
      <c r="O162" s="7">
        <f t="shared" si="4"/>
        <v>160</v>
      </c>
      <c r="P162" s="6" t="s">
        <v>2911</v>
      </c>
      <c r="Q162" s="9" t="s">
        <v>2912</v>
      </c>
      <c r="T162" s="10" t="s">
        <v>2913</v>
      </c>
    </row>
    <row r="163" spans="1:20" x14ac:dyDescent="0.2">
      <c r="A163" s="4">
        <v>1</v>
      </c>
      <c r="B163" s="5">
        <v>1</v>
      </c>
      <c r="C163" s="5">
        <v>1</v>
      </c>
      <c r="D163" s="5">
        <v>1</v>
      </c>
      <c r="E163" s="5">
        <v>1</v>
      </c>
      <c r="F163" s="5">
        <v>1</v>
      </c>
      <c r="G163" s="5">
        <v>1</v>
      </c>
      <c r="H163" s="5">
        <v>1</v>
      </c>
      <c r="I163" s="5">
        <v>1</v>
      </c>
      <c r="J163" s="5">
        <v>1</v>
      </c>
      <c r="O163" s="7">
        <f t="shared" si="4"/>
        <v>161</v>
      </c>
      <c r="P163" s="6" t="s">
        <v>2914</v>
      </c>
      <c r="Q163" s="9" t="s">
        <v>2915</v>
      </c>
      <c r="T163" s="10" t="s">
        <v>2916</v>
      </c>
    </row>
    <row r="164" spans="1:20" x14ac:dyDescent="0.2">
      <c r="A164" s="4">
        <v>1</v>
      </c>
      <c r="B164" s="5">
        <v>1</v>
      </c>
      <c r="C164" s="5">
        <v>1</v>
      </c>
      <c r="D164" s="5">
        <v>1</v>
      </c>
      <c r="E164" s="5">
        <v>1</v>
      </c>
      <c r="F164" s="5">
        <v>1</v>
      </c>
      <c r="G164" s="5">
        <v>1</v>
      </c>
      <c r="H164" s="5">
        <v>1</v>
      </c>
      <c r="I164" s="5">
        <v>1</v>
      </c>
      <c r="J164" s="5">
        <v>1</v>
      </c>
      <c r="O164" s="7">
        <f t="shared" si="4"/>
        <v>162</v>
      </c>
      <c r="P164" s="55" t="s">
        <v>2917</v>
      </c>
      <c r="Q164" s="9" t="s">
        <v>2918</v>
      </c>
      <c r="T164" s="10" t="s">
        <v>2919</v>
      </c>
    </row>
    <row r="165" spans="1:20" x14ac:dyDescent="0.2">
      <c r="A165" s="4">
        <v>1</v>
      </c>
      <c r="B165" s="5">
        <v>1</v>
      </c>
      <c r="C165" s="5">
        <v>1</v>
      </c>
      <c r="D165" s="5">
        <v>1</v>
      </c>
      <c r="E165" s="5">
        <v>1</v>
      </c>
      <c r="F165" s="5">
        <v>1</v>
      </c>
      <c r="G165" s="5">
        <v>1</v>
      </c>
      <c r="H165" s="5">
        <v>1</v>
      </c>
      <c r="I165" s="5">
        <v>1</v>
      </c>
      <c r="J165" s="5">
        <v>1</v>
      </c>
      <c r="O165" s="7">
        <f t="shared" si="4"/>
        <v>163</v>
      </c>
      <c r="P165" s="6" t="s">
        <v>2920</v>
      </c>
      <c r="Q165" s="9" t="s">
        <v>2921</v>
      </c>
      <c r="T165" s="10" t="s">
        <v>2922</v>
      </c>
    </row>
    <row r="166" spans="1:20" x14ac:dyDescent="0.2">
      <c r="A166" s="4">
        <v>1</v>
      </c>
      <c r="B166" s="5">
        <v>1</v>
      </c>
      <c r="C166" s="5">
        <v>1</v>
      </c>
      <c r="D166" s="5">
        <v>1</v>
      </c>
      <c r="E166" s="5">
        <v>1</v>
      </c>
      <c r="F166" s="5">
        <v>1</v>
      </c>
      <c r="G166" s="5">
        <v>1</v>
      </c>
      <c r="H166" s="5">
        <v>1</v>
      </c>
      <c r="I166" s="5">
        <v>1</v>
      </c>
      <c r="J166" s="5">
        <v>1</v>
      </c>
      <c r="O166" s="7">
        <f t="shared" si="4"/>
        <v>164</v>
      </c>
      <c r="P166" t="s">
        <v>2923</v>
      </c>
      <c r="Q166" s="10" t="s">
        <v>2924</v>
      </c>
      <c r="T166" s="10" t="s">
        <v>2925</v>
      </c>
    </row>
    <row r="167" spans="1:20" x14ac:dyDescent="0.2">
      <c r="A167" s="4">
        <v>1</v>
      </c>
      <c r="B167" s="5">
        <v>1</v>
      </c>
      <c r="C167" s="5">
        <v>1</v>
      </c>
      <c r="D167" s="5">
        <v>1</v>
      </c>
      <c r="E167" s="5">
        <v>1</v>
      </c>
      <c r="F167" s="5">
        <v>1</v>
      </c>
      <c r="G167" s="5">
        <v>1</v>
      </c>
      <c r="H167" s="5">
        <v>1</v>
      </c>
      <c r="I167" s="5">
        <v>1</v>
      </c>
      <c r="J167" s="5">
        <v>1</v>
      </c>
      <c r="O167" s="7">
        <f t="shared" si="4"/>
        <v>165</v>
      </c>
      <c r="P167" t="s">
        <v>2926</v>
      </c>
      <c r="Q167" s="10" t="s">
        <v>2927</v>
      </c>
      <c r="T167" s="10" t="s">
        <v>2928</v>
      </c>
    </row>
    <row r="168" spans="1:20" x14ac:dyDescent="0.2">
      <c r="A168" s="4">
        <v>1</v>
      </c>
      <c r="B168" s="5">
        <v>1</v>
      </c>
      <c r="C168" s="5">
        <v>1</v>
      </c>
      <c r="D168" s="5">
        <v>1</v>
      </c>
      <c r="E168" s="5">
        <v>1</v>
      </c>
      <c r="F168" s="5">
        <v>1</v>
      </c>
      <c r="G168" s="5">
        <v>1</v>
      </c>
      <c r="H168" s="5">
        <v>1</v>
      </c>
      <c r="I168" s="5">
        <v>1</v>
      </c>
      <c r="J168" s="5">
        <v>1</v>
      </c>
      <c r="O168" s="7">
        <f t="shared" si="4"/>
        <v>166</v>
      </c>
      <c r="P168" s="6" t="s">
        <v>2929</v>
      </c>
      <c r="Q168" s="10">
        <v>5</v>
      </c>
      <c r="T168" s="10" t="s">
        <v>2930</v>
      </c>
    </row>
    <row r="169" spans="1:20" s="47" customFormat="1" x14ac:dyDescent="0.2">
      <c r="A169" s="4">
        <v>1</v>
      </c>
      <c r="B169" s="5">
        <v>1</v>
      </c>
      <c r="C169" s="5">
        <v>1</v>
      </c>
      <c r="D169" s="5">
        <v>1</v>
      </c>
      <c r="E169" s="5">
        <v>1</v>
      </c>
      <c r="F169" s="5">
        <v>1</v>
      </c>
      <c r="G169" s="5">
        <v>1</v>
      </c>
      <c r="H169" s="5">
        <v>1</v>
      </c>
      <c r="I169" s="5">
        <v>1</v>
      </c>
      <c r="J169" s="5">
        <v>1</v>
      </c>
      <c r="K169" s="6"/>
      <c r="L169" s="6"/>
      <c r="M169" s="6"/>
      <c r="N169" s="6"/>
      <c r="O169" s="7">
        <f t="shared" si="4"/>
        <v>167</v>
      </c>
      <c r="P169" s="47" t="s">
        <v>2931</v>
      </c>
      <c r="Q169" s="188" t="s">
        <v>2932</v>
      </c>
      <c r="T169" s="188" t="s">
        <v>2933</v>
      </c>
    </row>
    <row r="170" spans="1:20" x14ac:dyDescent="0.2">
      <c r="A170" s="4">
        <v>1</v>
      </c>
      <c r="B170" s="5">
        <v>1</v>
      </c>
      <c r="C170" s="5">
        <v>1</v>
      </c>
      <c r="D170" s="5">
        <v>1</v>
      </c>
      <c r="E170" s="5">
        <v>1</v>
      </c>
      <c r="F170" s="5">
        <v>1</v>
      </c>
      <c r="G170" s="5">
        <v>1</v>
      </c>
      <c r="H170" s="5">
        <v>1</v>
      </c>
      <c r="I170" s="5">
        <v>1</v>
      </c>
      <c r="J170" s="5">
        <v>1</v>
      </c>
      <c r="O170" s="7">
        <f t="shared" si="4"/>
        <v>168</v>
      </c>
      <c r="P170" s="6" t="s">
        <v>2934</v>
      </c>
      <c r="Q170" s="9" t="s">
        <v>2935</v>
      </c>
      <c r="T170" s="10" t="s">
        <v>2936</v>
      </c>
    </row>
    <row r="171" spans="1:20" x14ac:dyDescent="0.2">
      <c r="A171" s="4">
        <v>1</v>
      </c>
      <c r="B171" s="5">
        <v>1</v>
      </c>
      <c r="C171" s="5">
        <v>1</v>
      </c>
      <c r="D171" s="5">
        <v>1</v>
      </c>
      <c r="E171" s="5">
        <v>1</v>
      </c>
      <c r="F171" s="5">
        <v>1</v>
      </c>
      <c r="G171" s="5">
        <v>1</v>
      </c>
      <c r="H171" s="5">
        <v>1</v>
      </c>
      <c r="I171" s="5">
        <v>1</v>
      </c>
      <c r="J171" s="5">
        <v>1</v>
      </c>
      <c r="O171" s="7">
        <f t="shared" si="4"/>
        <v>169</v>
      </c>
      <c r="P171" s="6" t="s">
        <v>2937</v>
      </c>
      <c r="Q171" s="9">
        <v>10</v>
      </c>
      <c r="T171" t="s">
        <v>2938</v>
      </c>
    </row>
    <row r="172" spans="1:20" x14ac:dyDescent="0.2">
      <c r="A172" s="4">
        <v>1</v>
      </c>
      <c r="B172" s="5">
        <v>1</v>
      </c>
      <c r="C172" s="5">
        <v>1</v>
      </c>
      <c r="D172" s="5">
        <v>1</v>
      </c>
      <c r="E172" s="5">
        <v>1</v>
      </c>
      <c r="F172" s="5">
        <v>1</v>
      </c>
      <c r="G172" s="5">
        <v>1</v>
      </c>
      <c r="H172" s="5">
        <v>1</v>
      </c>
      <c r="I172" s="5">
        <v>1</v>
      </c>
      <c r="J172" s="5">
        <v>1</v>
      </c>
      <c r="O172" s="7">
        <f t="shared" si="4"/>
        <v>170</v>
      </c>
      <c r="P172" s="6" t="s">
        <v>2939</v>
      </c>
      <c r="Q172" s="9">
        <v>2003000</v>
      </c>
      <c r="T172" t="s">
        <v>2940</v>
      </c>
    </row>
    <row r="173" spans="1:20" x14ac:dyDescent="0.2">
      <c r="A173" s="4">
        <v>1</v>
      </c>
      <c r="B173" s="5">
        <v>1</v>
      </c>
      <c r="C173" s="5">
        <v>1</v>
      </c>
      <c r="D173" s="5">
        <v>1</v>
      </c>
      <c r="E173" s="5">
        <v>1</v>
      </c>
      <c r="F173" s="5">
        <v>1</v>
      </c>
      <c r="G173" s="5">
        <v>1</v>
      </c>
      <c r="H173" s="5">
        <v>1</v>
      </c>
      <c r="I173" s="5">
        <v>1</v>
      </c>
      <c r="J173" s="5">
        <v>1</v>
      </c>
      <c r="O173" s="7">
        <f t="shared" si="4"/>
        <v>171</v>
      </c>
      <c r="P173" s="6" t="s">
        <v>2941</v>
      </c>
      <c r="Q173" s="9" t="s">
        <v>2748</v>
      </c>
      <c r="T173" s="10" t="s">
        <v>2942</v>
      </c>
    </row>
    <row r="174" spans="1:20" x14ac:dyDescent="0.2">
      <c r="A174" s="4">
        <v>1</v>
      </c>
      <c r="B174" s="5">
        <v>1</v>
      </c>
      <c r="C174" s="5">
        <v>1</v>
      </c>
      <c r="D174" s="5">
        <v>1</v>
      </c>
      <c r="E174" s="5">
        <v>1</v>
      </c>
      <c r="F174" s="5">
        <v>1</v>
      </c>
      <c r="G174" s="5">
        <v>1</v>
      </c>
      <c r="H174" s="5">
        <v>1</v>
      </c>
      <c r="I174" s="5">
        <v>1</v>
      </c>
      <c r="J174" s="5">
        <v>1</v>
      </c>
      <c r="O174" s="7">
        <f t="shared" si="4"/>
        <v>172</v>
      </c>
      <c r="P174" s="6" t="s">
        <v>2943</v>
      </c>
      <c r="Q174" s="9" t="s">
        <v>2944</v>
      </c>
      <c r="T174" s="10" t="s">
        <v>2945</v>
      </c>
    </row>
    <row r="175" spans="1:20" x14ac:dyDescent="0.2">
      <c r="A175" s="4">
        <v>1</v>
      </c>
      <c r="B175" s="5">
        <v>1</v>
      </c>
      <c r="C175" s="5">
        <v>1</v>
      </c>
      <c r="D175" s="5">
        <v>1</v>
      </c>
      <c r="E175" s="5">
        <v>1</v>
      </c>
      <c r="F175" s="5">
        <v>1</v>
      </c>
      <c r="G175" s="5">
        <v>1</v>
      </c>
      <c r="H175" s="5">
        <v>1</v>
      </c>
      <c r="I175" s="5">
        <v>1</v>
      </c>
      <c r="J175" s="5">
        <v>1</v>
      </c>
      <c r="O175" s="7">
        <f t="shared" si="4"/>
        <v>173</v>
      </c>
      <c r="P175" s="6" t="s">
        <v>2946</v>
      </c>
      <c r="Q175" s="9">
        <v>2</v>
      </c>
      <c r="T175" s="10" t="s">
        <v>2947</v>
      </c>
    </row>
    <row r="176" spans="1:20" x14ac:dyDescent="0.2">
      <c r="A176" s="4">
        <v>1</v>
      </c>
      <c r="B176" s="5">
        <v>1</v>
      </c>
      <c r="C176" s="5">
        <v>1</v>
      </c>
      <c r="D176" s="5">
        <v>1</v>
      </c>
      <c r="E176" s="5">
        <v>1</v>
      </c>
      <c r="F176" s="5">
        <v>1</v>
      </c>
      <c r="G176" s="5">
        <v>1</v>
      </c>
      <c r="H176" s="5">
        <v>1</v>
      </c>
      <c r="I176" s="5">
        <v>1</v>
      </c>
      <c r="J176" s="5">
        <v>1</v>
      </c>
      <c r="O176" s="7">
        <f t="shared" si="4"/>
        <v>174</v>
      </c>
      <c r="P176" s="6" t="s">
        <v>2948</v>
      </c>
      <c r="Q176" s="9">
        <v>7</v>
      </c>
      <c r="T176" s="10" t="s">
        <v>2949</v>
      </c>
    </row>
    <row r="177" spans="1:29" x14ac:dyDescent="0.2">
      <c r="A177" s="4">
        <v>1</v>
      </c>
      <c r="B177" s="5">
        <v>1</v>
      </c>
      <c r="C177" s="5">
        <v>1</v>
      </c>
      <c r="D177" s="5">
        <v>1</v>
      </c>
      <c r="E177" s="5">
        <v>1</v>
      </c>
      <c r="F177" s="5">
        <v>1</v>
      </c>
      <c r="G177" s="5">
        <v>1</v>
      </c>
      <c r="H177" s="5">
        <v>1</v>
      </c>
      <c r="I177" s="5">
        <v>1</v>
      </c>
      <c r="J177" s="5">
        <v>1</v>
      </c>
      <c r="O177" s="7">
        <f t="shared" si="4"/>
        <v>175</v>
      </c>
      <c r="P177" s="6" t="s">
        <v>2950</v>
      </c>
      <c r="Q177" s="9" t="s">
        <v>2951</v>
      </c>
      <c r="T177" s="10" t="s">
        <v>2952</v>
      </c>
    </row>
    <row r="178" spans="1:29" x14ac:dyDescent="0.2">
      <c r="A178" s="4">
        <v>1</v>
      </c>
      <c r="B178" s="5">
        <v>1</v>
      </c>
      <c r="C178" s="5">
        <v>1</v>
      </c>
      <c r="D178" s="5">
        <v>1</v>
      </c>
      <c r="E178" s="5">
        <v>1</v>
      </c>
      <c r="F178" s="5">
        <v>1</v>
      </c>
      <c r="G178" s="5">
        <v>1</v>
      </c>
      <c r="H178" s="5">
        <v>1</v>
      </c>
      <c r="I178" s="5">
        <v>1</v>
      </c>
      <c r="J178" s="5">
        <v>1</v>
      </c>
      <c r="O178" s="7">
        <f t="shared" si="4"/>
        <v>176</v>
      </c>
      <c r="P178" s="6" t="s">
        <v>2953</v>
      </c>
      <c r="Q178" s="9" t="s">
        <v>2954</v>
      </c>
      <c r="T178" s="10" t="s">
        <v>2955</v>
      </c>
    </row>
    <row r="179" spans="1:29" x14ac:dyDescent="0.2">
      <c r="A179" s="4">
        <v>1</v>
      </c>
      <c r="B179" s="5">
        <v>1</v>
      </c>
      <c r="C179" s="5">
        <v>1</v>
      </c>
      <c r="D179" s="5">
        <v>1</v>
      </c>
      <c r="E179" s="5">
        <v>1</v>
      </c>
      <c r="F179" s="5">
        <v>1</v>
      </c>
      <c r="G179" s="5">
        <v>1</v>
      </c>
      <c r="H179" s="5">
        <v>1</v>
      </c>
      <c r="I179" s="5">
        <v>1</v>
      </c>
      <c r="J179" s="5">
        <v>1</v>
      </c>
      <c r="O179" s="7">
        <f t="shared" si="4"/>
        <v>177</v>
      </c>
      <c r="P179" s="6" t="s">
        <v>2956</v>
      </c>
      <c r="Q179" s="9" t="s">
        <v>2957</v>
      </c>
      <c r="T179" s="10" t="s">
        <v>2958</v>
      </c>
    </row>
    <row r="180" spans="1:29" x14ac:dyDescent="0.2">
      <c r="A180" s="4">
        <v>1</v>
      </c>
      <c r="B180" s="5">
        <v>1</v>
      </c>
      <c r="C180" s="5">
        <v>1</v>
      </c>
      <c r="D180" s="5">
        <v>1</v>
      </c>
      <c r="E180" s="5">
        <v>1</v>
      </c>
      <c r="F180" s="5">
        <v>1</v>
      </c>
      <c r="G180" s="5">
        <v>1</v>
      </c>
      <c r="H180" s="5">
        <v>1</v>
      </c>
      <c r="I180" s="5">
        <v>1</v>
      </c>
      <c r="J180" s="5">
        <v>1</v>
      </c>
      <c r="O180" s="7">
        <f t="shared" si="4"/>
        <v>178</v>
      </c>
      <c r="P180" t="s">
        <v>2959</v>
      </c>
      <c r="Q180" s="80">
        <v>10002</v>
      </c>
      <c r="R180"/>
      <c r="S180"/>
      <c r="T180" s="10" t="s">
        <v>2960</v>
      </c>
      <c r="U180"/>
      <c r="V180"/>
      <c r="W180"/>
      <c r="X180"/>
      <c r="AC180"/>
    </row>
    <row r="181" spans="1:29" x14ac:dyDescent="0.2">
      <c r="A181" s="4">
        <v>1</v>
      </c>
      <c r="B181" s="5">
        <v>1</v>
      </c>
      <c r="C181" s="5">
        <v>1</v>
      </c>
      <c r="D181" s="5">
        <v>1</v>
      </c>
      <c r="E181" s="5">
        <v>1</v>
      </c>
      <c r="F181" s="5">
        <v>1</v>
      </c>
      <c r="G181" s="5">
        <v>1</v>
      </c>
      <c r="H181" s="5">
        <v>1</v>
      </c>
      <c r="I181" s="5">
        <v>1</v>
      </c>
      <c r="J181" s="5">
        <v>1</v>
      </c>
      <c r="O181" s="7">
        <f t="shared" si="4"/>
        <v>179</v>
      </c>
      <c r="P181" s="6" t="s">
        <v>2961</v>
      </c>
      <c r="Q181" s="9" t="s">
        <v>2962</v>
      </c>
      <c r="T181" s="10" t="s">
        <v>2963</v>
      </c>
    </row>
    <row r="182" spans="1:29" x14ac:dyDescent="0.2">
      <c r="A182" s="4">
        <v>1</v>
      </c>
      <c r="B182" s="5">
        <v>1</v>
      </c>
      <c r="C182" s="5">
        <v>1</v>
      </c>
      <c r="D182" s="5">
        <v>1</v>
      </c>
      <c r="E182" s="5">
        <v>1</v>
      </c>
      <c r="F182" s="5">
        <v>1</v>
      </c>
      <c r="G182" s="5">
        <v>1</v>
      </c>
      <c r="H182" s="5">
        <v>1</v>
      </c>
      <c r="I182" s="5">
        <v>1</v>
      </c>
      <c r="J182" s="5">
        <v>1</v>
      </c>
      <c r="O182" s="7">
        <f t="shared" si="4"/>
        <v>180</v>
      </c>
      <c r="P182" s="6" t="s">
        <v>2964</v>
      </c>
      <c r="Q182" s="9">
        <v>4</v>
      </c>
      <c r="T182" s="10" t="s">
        <v>2965</v>
      </c>
    </row>
    <row r="183" spans="1:29" x14ac:dyDescent="0.2">
      <c r="A183" s="4">
        <v>1</v>
      </c>
      <c r="B183" s="5">
        <v>1</v>
      </c>
      <c r="C183" s="5">
        <v>1</v>
      </c>
      <c r="D183" s="5">
        <v>1</v>
      </c>
      <c r="E183" s="5">
        <v>1</v>
      </c>
      <c r="F183" s="5">
        <v>1</v>
      </c>
      <c r="G183" s="5">
        <v>1</v>
      </c>
      <c r="H183" s="5">
        <v>1</v>
      </c>
      <c r="I183" s="5">
        <v>1</v>
      </c>
      <c r="J183" s="5">
        <v>1</v>
      </c>
      <c r="O183" s="7">
        <f t="shared" si="4"/>
        <v>181</v>
      </c>
      <c r="P183" s="6" t="s">
        <v>2966</v>
      </c>
      <c r="Q183" s="9" t="s">
        <v>2967</v>
      </c>
      <c r="T183" s="10" t="s">
        <v>2968</v>
      </c>
    </row>
    <row r="184" spans="1:29" x14ac:dyDescent="0.2">
      <c r="A184" s="4">
        <v>1</v>
      </c>
      <c r="B184" s="5">
        <v>1</v>
      </c>
      <c r="C184" s="5">
        <v>1</v>
      </c>
      <c r="D184" s="5">
        <v>1</v>
      </c>
      <c r="E184" s="5">
        <v>1</v>
      </c>
      <c r="F184" s="5">
        <v>1</v>
      </c>
      <c r="G184" s="5">
        <v>1</v>
      </c>
      <c r="H184" s="5">
        <v>1</v>
      </c>
      <c r="I184" s="5">
        <v>1</v>
      </c>
      <c r="J184" s="5">
        <v>1</v>
      </c>
      <c r="O184" s="7">
        <f t="shared" si="4"/>
        <v>182</v>
      </c>
      <c r="P184" s="6" t="s">
        <v>2969</v>
      </c>
      <c r="Q184" s="9" t="s">
        <v>2970</v>
      </c>
      <c r="T184" s="10" t="s">
        <v>2971</v>
      </c>
    </row>
    <row r="185" spans="1:29" x14ac:dyDescent="0.2">
      <c r="A185" s="4">
        <v>1</v>
      </c>
      <c r="B185" s="5">
        <v>1</v>
      </c>
      <c r="C185" s="5">
        <v>1</v>
      </c>
      <c r="D185" s="5">
        <v>1</v>
      </c>
      <c r="E185" s="5">
        <v>1</v>
      </c>
      <c r="F185" s="5">
        <v>1</v>
      </c>
      <c r="G185" s="5">
        <v>1</v>
      </c>
      <c r="H185" s="5">
        <v>1</v>
      </c>
      <c r="I185" s="5">
        <v>1</v>
      </c>
      <c r="J185" s="5">
        <v>1</v>
      </c>
      <c r="O185" s="7">
        <f t="shared" si="4"/>
        <v>183</v>
      </c>
      <c r="P185" t="s">
        <v>2972</v>
      </c>
      <c r="Q185" s="9" t="s">
        <v>2973</v>
      </c>
      <c r="T185" s="10" t="s">
        <v>2974</v>
      </c>
    </row>
    <row r="186" spans="1:29" x14ac:dyDescent="0.2">
      <c r="A186" s="4">
        <v>1</v>
      </c>
      <c r="B186" s="5">
        <v>1</v>
      </c>
      <c r="C186" s="5">
        <v>1</v>
      </c>
      <c r="D186" s="5">
        <v>1</v>
      </c>
      <c r="E186" s="5">
        <v>1</v>
      </c>
      <c r="F186" s="5">
        <v>1</v>
      </c>
      <c r="G186" s="5">
        <v>1</v>
      </c>
      <c r="H186" s="5">
        <v>1</v>
      </c>
      <c r="I186" s="5">
        <v>1</v>
      </c>
      <c r="J186" s="5">
        <v>1</v>
      </c>
      <c r="O186" s="7">
        <f t="shared" si="4"/>
        <v>184</v>
      </c>
      <c r="P186" s="6" t="s">
        <v>2975</v>
      </c>
      <c r="Q186" s="9" t="s">
        <v>2976</v>
      </c>
      <c r="T186" s="10" t="s">
        <v>2977</v>
      </c>
    </row>
    <row r="187" spans="1:29" x14ac:dyDescent="0.2">
      <c r="A187" s="4">
        <v>1</v>
      </c>
      <c r="B187" s="5">
        <v>1</v>
      </c>
      <c r="C187" s="5">
        <v>1</v>
      </c>
      <c r="D187" s="5">
        <v>1</v>
      </c>
      <c r="E187" s="5">
        <v>1</v>
      </c>
      <c r="F187" s="5">
        <v>1</v>
      </c>
      <c r="G187" s="5">
        <v>1</v>
      </c>
      <c r="H187" s="5">
        <v>1</v>
      </c>
      <c r="I187" s="5">
        <v>1</v>
      </c>
      <c r="J187" s="5">
        <v>1</v>
      </c>
      <c r="O187" s="7">
        <f t="shared" ref="O187:O191" si="5">IFERROR(IF(P187=P186,O186,O186+1),1)</f>
        <v>185</v>
      </c>
      <c r="P187" s="6" t="s">
        <v>2978</v>
      </c>
      <c r="Q187" s="9">
        <v>1</v>
      </c>
      <c r="T187" s="10" t="s">
        <v>2979</v>
      </c>
    </row>
    <row r="188" spans="1:29" x14ac:dyDescent="0.2">
      <c r="A188" s="4">
        <v>1</v>
      </c>
      <c r="B188" s="5">
        <v>1</v>
      </c>
      <c r="C188" s="5">
        <v>1</v>
      </c>
      <c r="D188" s="5">
        <v>1</v>
      </c>
      <c r="E188" s="5">
        <v>1</v>
      </c>
      <c r="F188" s="5">
        <v>1</v>
      </c>
      <c r="G188" s="5">
        <v>1</v>
      </c>
      <c r="H188" s="5">
        <v>1</v>
      </c>
      <c r="I188" s="5">
        <v>1</v>
      </c>
      <c r="J188" s="5">
        <v>1</v>
      </c>
      <c r="O188" s="7">
        <f t="shared" si="5"/>
        <v>186</v>
      </c>
      <c r="P188" s="6" t="s">
        <v>2980</v>
      </c>
      <c r="Q188" s="9">
        <v>3</v>
      </c>
      <c r="T188" s="10" t="s">
        <v>2981</v>
      </c>
    </row>
    <row r="189" spans="1:29" x14ac:dyDescent="0.2">
      <c r="A189" s="4">
        <v>1</v>
      </c>
      <c r="B189" s="5">
        <v>1</v>
      </c>
      <c r="C189" s="5">
        <v>1</v>
      </c>
      <c r="D189" s="5">
        <v>1</v>
      </c>
      <c r="E189" s="5">
        <v>1</v>
      </c>
      <c r="F189" s="5">
        <v>1</v>
      </c>
      <c r="G189" s="5">
        <v>1</v>
      </c>
      <c r="H189" s="5">
        <v>1</v>
      </c>
      <c r="I189" s="5">
        <v>1</v>
      </c>
      <c r="J189" s="5">
        <v>1</v>
      </c>
      <c r="O189" s="7">
        <f t="shared" si="5"/>
        <v>187</v>
      </c>
      <c r="P189" s="6" t="s">
        <v>2982</v>
      </c>
      <c r="Q189" s="9">
        <v>2</v>
      </c>
      <c r="T189" s="6" t="s">
        <v>2983</v>
      </c>
    </row>
    <row r="190" spans="1:29" x14ac:dyDescent="0.2">
      <c r="A190" s="4">
        <v>1</v>
      </c>
      <c r="B190" s="5">
        <v>1</v>
      </c>
      <c r="C190" s="5">
        <v>1</v>
      </c>
      <c r="D190" s="5">
        <v>1</v>
      </c>
      <c r="E190" s="5">
        <v>1</v>
      </c>
      <c r="F190" s="5">
        <v>1</v>
      </c>
      <c r="G190" s="5">
        <v>1</v>
      </c>
      <c r="H190" s="5">
        <v>1</v>
      </c>
      <c r="I190" s="5">
        <v>1</v>
      </c>
      <c r="J190" s="5">
        <v>1</v>
      </c>
      <c r="O190" s="7">
        <f t="shared" si="5"/>
        <v>188</v>
      </c>
      <c r="P190" s="6" t="s">
        <v>2984</v>
      </c>
      <c r="Q190" s="9">
        <v>40</v>
      </c>
      <c r="T190" s="6" t="s">
        <v>2985</v>
      </c>
    </row>
    <row r="191" spans="1:29" x14ac:dyDescent="0.2">
      <c r="A191" s="4">
        <v>1</v>
      </c>
      <c r="B191" s="5">
        <v>1</v>
      </c>
      <c r="C191" s="5">
        <v>1</v>
      </c>
      <c r="D191" s="5">
        <v>1</v>
      </c>
      <c r="E191" s="5">
        <v>1</v>
      </c>
      <c r="F191" s="5">
        <v>1</v>
      </c>
      <c r="G191" s="5">
        <v>1</v>
      </c>
      <c r="H191" s="5">
        <v>1</v>
      </c>
      <c r="I191" s="5">
        <v>1</v>
      </c>
      <c r="J191" s="5">
        <v>1</v>
      </c>
      <c r="O191" s="7">
        <f t="shared" si="5"/>
        <v>189</v>
      </c>
      <c r="P191" s="6" t="s">
        <v>2986</v>
      </c>
      <c r="Q191" s="9">
        <v>60</v>
      </c>
      <c r="T191" s="6" t="s">
        <v>2987</v>
      </c>
    </row>
  </sheetData>
  <phoneticPr fontId="2" type="noConversion"/>
  <conditionalFormatting sqref="O1:O1048576">
    <cfRule type="duplicateValues" dxfId="117" priority="372"/>
  </conditionalFormatting>
  <pageMargins left="0.7" right="0.7" top="0.75" bottom="0.75" header="0.3" footer="0.3"/>
  <pageSetup paperSize="9" orientation="portrait" horizontalDpi="150" verticalDpi="15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A963C-001C-43E7-8D15-C13DA07D36B2}">
  <sheetPr codeName="Sheet10">
    <tabColor rgb="FF92D050"/>
  </sheetPr>
  <dimension ref="A1:AK234"/>
  <sheetViews>
    <sheetView zoomScaleNormal="100" workbookViewId="0">
      <pane ySplit="2" topLeftCell="A15" activePane="bottomLeft" state="frozen"/>
      <selection activeCell="R1" sqref="R1"/>
      <selection pane="bottomLeft" activeCell="E30" sqref="E30"/>
    </sheetView>
  </sheetViews>
  <sheetFormatPr defaultRowHeight="14.25" x14ac:dyDescent="0.2"/>
  <cols>
    <col min="1" max="1" width="7.625" style="6" customWidth="1"/>
    <col min="2" max="10" width="9" style="6"/>
    <col min="12" max="14" width="9" style="6"/>
    <col min="15" max="15" width="8.5" style="6" bestFit="1" customWidth="1"/>
    <col min="16" max="16" width="22.5" style="6" bestFit="1" customWidth="1"/>
    <col min="17" max="17" width="57.25" style="6" customWidth="1"/>
    <col min="18" max="18" width="14.375" style="6" bestFit="1" customWidth="1"/>
    <col min="19" max="19" width="10.125" style="76" bestFit="1" customWidth="1"/>
    <col min="20" max="20" width="16.5" style="76" bestFit="1" customWidth="1"/>
    <col min="21" max="21" width="9" style="76"/>
    <col min="22" max="22" width="13.75" style="76" bestFit="1" customWidth="1"/>
    <col min="23" max="23" width="18" style="76" customWidth="1"/>
    <col min="24" max="24" width="14.375" style="76" bestFit="1" customWidth="1"/>
    <col min="25" max="25" width="18.625" style="76" bestFit="1" customWidth="1"/>
    <col min="26" max="26" width="15.375" style="76" bestFit="1" customWidth="1"/>
    <col min="27" max="27" width="15.375" style="76" customWidth="1"/>
    <col min="28" max="28" width="26.875" style="76" bestFit="1" customWidth="1"/>
    <col min="29" max="29" width="10.25" style="76" bestFit="1" customWidth="1"/>
    <col min="30" max="30" width="13" style="76" bestFit="1" customWidth="1"/>
    <col min="31" max="31" width="14.125" style="6" customWidth="1"/>
    <col min="32" max="32" width="13.625" style="6" bestFit="1" customWidth="1"/>
    <col min="33" max="33" width="15.125" bestFit="1" customWidth="1"/>
    <col min="36" max="36" width="11.5" style="6" bestFit="1" customWidth="1"/>
    <col min="37" max="37" width="16.5" style="76" bestFit="1" customWidth="1"/>
    <col min="38" max="16384" width="9" style="6"/>
  </cols>
  <sheetData>
    <row r="1" spans="1:37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N1" s="7" t="s">
        <v>250</v>
      </c>
      <c r="O1" s="52" t="s">
        <v>2349</v>
      </c>
      <c r="P1" s="52" t="s">
        <v>251</v>
      </c>
      <c r="Q1" s="52" t="s">
        <v>2988</v>
      </c>
      <c r="R1" s="52" t="s">
        <v>2989</v>
      </c>
      <c r="S1" s="52" t="s">
        <v>2457</v>
      </c>
      <c r="T1" s="52" t="s">
        <v>2990</v>
      </c>
      <c r="U1" s="52" t="s">
        <v>2991</v>
      </c>
      <c r="V1" s="52" t="s">
        <v>2992</v>
      </c>
      <c r="W1" s="52" t="s">
        <v>2993</v>
      </c>
      <c r="X1" s="5" t="s">
        <v>2994</v>
      </c>
      <c r="Y1" s="52" t="s">
        <v>2995</v>
      </c>
      <c r="Z1" s="49" t="s">
        <v>2996</v>
      </c>
      <c r="AA1" s="49" t="s">
        <v>2997</v>
      </c>
      <c r="AB1" s="52" t="s">
        <v>2998</v>
      </c>
      <c r="AC1" s="52" t="s">
        <v>2999</v>
      </c>
      <c r="AD1" s="52" t="s">
        <v>3000</v>
      </c>
      <c r="AE1" s="52" t="s">
        <v>3001</v>
      </c>
      <c r="AF1" s="50" t="s">
        <v>3002</v>
      </c>
      <c r="AG1" s="52" t="s">
        <v>3003</v>
      </c>
      <c r="AJ1" s="6" t="s">
        <v>3004</v>
      </c>
      <c r="AK1" s="52" t="s">
        <v>2990</v>
      </c>
    </row>
    <row r="2" spans="1:37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O2" s="52" t="s">
        <v>3005</v>
      </c>
      <c r="P2" s="52" t="s">
        <v>3006</v>
      </c>
      <c r="Q2" s="52" t="s">
        <v>3007</v>
      </c>
      <c r="R2" s="52" t="s">
        <v>3008</v>
      </c>
      <c r="S2" s="52" t="s">
        <v>3009</v>
      </c>
      <c r="T2" s="52" t="s">
        <v>3010</v>
      </c>
      <c r="U2" s="52" t="s">
        <v>3011</v>
      </c>
      <c r="V2" s="52" t="s">
        <v>3012</v>
      </c>
      <c r="W2" s="52" t="s">
        <v>3013</v>
      </c>
      <c r="X2" s="5" t="s">
        <v>3014</v>
      </c>
      <c r="Y2" s="52" t="s">
        <v>3015</v>
      </c>
      <c r="Z2" s="52" t="s">
        <v>3016</v>
      </c>
      <c r="AA2" s="52" t="s">
        <v>3017</v>
      </c>
      <c r="AB2" s="52" t="s">
        <v>3018</v>
      </c>
      <c r="AC2" s="52" t="s">
        <v>3019</v>
      </c>
      <c r="AD2" s="52" t="s">
        <v>3020</v>
      </c>
      <c r="AE2" s="52" t="s">
        <v>3021</v>
      </c>
      <c r="AF2" s="50" t="s">
        <v>3022</v>
      </c>
      <c r="AG2" s="52" t="s">
        <v>3023</v>
      </c>
      <c r="AJ2" s="6" t="s">
        <v>3024</v>
      </c>
      <c r="AK2" s="52" t="s">
        <v>3025</v>
      </c>
    </row>
    <row r="3" spans="1:37" x14ac:dyDescent="0.2">
      <c r="A3" s="4">
        <v>1</v>
      </c>
      <c r="B3" s="5">
        <v>1</v>
      </c>
      <c r="C3" s="5">
        <v>1</v>
      </c>
      <c r="D3" s="5"/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L3"/>
      <c r="N3"/>
      <c r="O3" s="129">
        <v>100000</v>
      </c>
      <c r="P3" s="130" t="s">
        <v>3026</v>
      </c>
      <c r="Q3" s="130" t="s">
        <v>3027</v>
      </c>
      <c r="R3" s="129">
        <f t="shared" ref="R3:R4" si="0">O3</f>
        <v>100000</v>
      </c>
      <c r="S3" s="71">
        <v>1</v>
      </c>
      <c r="T3" s="71">
        <v>0</v>
      </c>
      <c r="U3" s="77">
        <v>4</v>
      </c>
      <c r="V3" s="71">
        <v>0</v>
      </c>
      <c r="W3" s="71">
        <v>0</v>
      </c>
      <c r="X3" s="71">
        <v>0</v>
      </c>
      <c r="Y3" s="71">
        <v>1</v>
      </c>
      <c r="Z3" s="71">
        <v>0</v>
      </c>
      <c r="AA3" s="71">
        <v>0</v>
      </c>
      <c r="AB3" s="71">
        <v>0</v>
      </c>
      <c r="AC3" s="75">
        <v>0</v>
      </c>
      <c r="AD3" s="71">
        <v>0</v>
      </c>
      <c r="AE3" s="71">
        <v>0</v>
      </c>
      <c r="AF3" s="71">
        <v>0</v>
      </c>
      <c r="AG3" s="75">
        <v>0</v>
      </c>
      <c r="AJ3" s="71">
        <v>0</v>
      </c>
      <c r="AK3" s="71">
        <v>0</v>
      </c>
    </row>
    <row r="4" spans="1:37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L4"/>
      <c r="N4"/>
      <c r="O4" s="129">
        <v>100001</v>
      </c>
      <c r="P4" s="130" t="s">
        <v>1930</v>
      </c>
      <c r="Q4" s="130" t="s">
        <v>3028</v>
      </c>
      <c r="R4" s="129">
        <f t="shared" si="0"/>
        <v>100001</v>
      </c>
      <c r="S4" s="71">
        <v>1</v>
      </c>
      <c r="T4" s="71">
        <v>0</v>
      </c>
      <c r="U4" s="77">
        <v>3</v>
      </c>
      <c r="V4" s="71">
        <v>0</v>
      </c>
      <c r="W4" s="71">
        <v>0</v>
      </c>
      <c r="X4" s="71">
        <v>1000</v>
      </c>
      <c r="Y4" s="71">
        <v>0</v>
      </c>
      <c r="Z4" s="71">
        <v>0</v>
      </c>
      <c r="AA4" s="71">
        <v>0</v>
      </c>
      <c r="AB4" s="71">
        <v>0</v>
      </c>
      <c r="AC4" s="75">
        <v>0</v>
      </c>
      <c r="AD4" s="71">
        <v>0</v>
      </c>
      <c r="AE4" s="71">
        <v>0</v>
      </c>
      <c r="AF4" s="71">
        <v>0</v>
      </c>
      <c r="AG4" s="75">
        <v>0</v>
      </c>
      <c r="AJ4" s="71">
        <v>0</v>
      </c>
      <c r="AK4" s="71">
        <v>0</v>
      </c>
    </row>
    <row r="5" spans="1:37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L5"/>
      <c r="N5"/>
      <c r="O5" s="129">
        <v>100002</v>
      </c>
      <c r="P5" s="130" t="s">
        <v>3029</v>
      </c>
      <c r="Q5" s="130" t="s">
        <v>3030</v>
      </c>
      <c r="R5" s="129">
        <f t="shared" ref="R5:R6" si="1">O5</f>
        <v>100002</v>
      </c>
      <c r="S5" s="71">
        <v>1</v>
      </c>
      <c r="T5" s="71">
        <v>0</v>
      </c>
      <c r="U5" s="77">
        <v>2</v>
      </c>
      <c r="V5" s="71">
        <v>0</v>
      </c>
      <c r="W5" s="71">
        <v>0</v>
      </c>
      <c r="X5" s="71">
        <v>0</v>
      </c>
      <c r="Y5" s="71">
        <v>0</v>
      </c>
      <c r="Z5" s="71">
        <v>0</v>
      </c>
      <c r="AA5" s="71">
        <v>1</v>
      </c>
      <c r="AB5" s="71">
        <v>0</v>
      </c>
      <c r="AC5" s="75">
        <v>0</v>
      </c>
      <c r="AD5" s="71">
        <v>0</v>
      </c>
      <c r="AE5" s="71">
        <v>0</v>
      </c>
      <c r="AF5" s="71">
        <v>0</v>
      </c>
      <c r="AG5" s="75">
        <v>0</v>
      </c>
      <c r="AJ5" s="71">
        <v>0</v>
      </c>
      <c r="AK5" s="71">
        <v>0</v>
      </c>
    </row>
    <row r="6" spans="1:37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L6"/>
      <c r="N6"/>
      <c r="O6" s="129">
        <v>100003</v>
      </c>
      <c r="P6" s="130" t="s">
        <v>3031</v>
      </c>
      <c r="Q6" s="130" t="s">
        <v>3032</v>
      </c>
      <c r="R6" s="129">
        <f t="shared" si="1"/>
        <v>100003</v>
      </c>
      <c r="S6" s="71">
        <v>1</v>
      </c>
      <c r="T6" s="71">
        <v>0</v>
      </c>
      <c r="U6" s="77">
        <v>2</v>
      </c>
      <c r="V6" s="71">
        <v>0</v>
      </c>
      <c r="W6" s="71">
        <v>0</v>
      </c>
      <c r="X6" s="71">
        <v>0</v>
      </c>
      <c r="Y6" s="71">
        <v>0</v>
      </c>
      <c r="Z6" s="71">
        <v>0</v>
      </c>
      <c r="AA6" s="71">
        <v>0</v>
      </c>
      <c r="AB6" s="71">
        <v>0</v>
      </c>
      <c r="AC6" s="71">
        <v>0</v>
      </c>
      <c r="AD6" s="71">
        <v>0</v>
      </c>
      <c r="AE6" s="71">
        <v>0</v>
      </c>
      <c r="AF6" s="71">
        <v>0</v>
      </c>
      <c r="AG6" s="75">
        <v>0</v>
      </c>
      <c r="AJ6" s="71">
        <v>0</v>
      </c>
      <c r="AK6" s="71">
        <v>0</v>
      </c>
    </row>
    <row r="7" spans="1:37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L7"/>
      <c r="N7"/>
      <c r="O7" s="131">
        <v>100004</v>
      </c>
      <c r="P7" s="130" t="s">
        <v>3033</v>
      </c>
      <c r="Q7" s="130" t="s">
        <v>3034</v>
      </c>
      <c r="R7" s="129">
        <f>O7</f>
        <v>100004</v>
      </c>
      <c r="S7" s="71">
        <v>1</v>
      </c>
      <c r="T7" s="71">
        <v>0</v>
      </c>
      <c r="U7" s="77">
        <v>2</v>
      </c>
      <c r="V7" s="71">
        <v>0</v>
      </c>
      <c r="W7" s="71">
        <v>0</v>
      </c>
      <c r="X7" s="71">
        <v>0</v>
      </c>
      <c r="Y7" s="71">
        <v>1</v>
      </c>
      <c r="Z7" s="71">
        <v>0</v>
      </c>
      <c r="AA7" s="71">
        <v>2800</v>
      </c>
      <c r="AB7" s="71">
        <v>0</v>
      </c>
      <c r="AC7" s="75">
        <v>0</v>
      </c>
      <c r="AD7" s="71">
        <v>0</v>
      </c>
      <c r="AE7" s="71">
        <v>0</v>
      </c>
      <c r="AF7" s="71">
        <v>0</v>
      </c>
      <c r="AG7" s="75">
        <v>1</v>
      </c>
      <c r="AJ7" s="71">
        <v>1</v>
      </c>
      <c r="AK7" s="71">
        <v>0</v>
      </c>
    </row>
    <row r="8" spans="1:37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L8"/>
      <c r="N8"/>
      <c r="O8" s="129">
        <v>100005</v>
      </c>
      <c r="P8" s="130" t="s">
        <v>3035</v>
      </c>
      <c r="Q8" s="130" t="s">
        <v>3036</v>
      </c>
      <c r="R8" s="129">
        <f t="shared" ref="R8" si="2">O8</f>
        <v>100005</v>
      </c>
      <c r="S8" s="71">
        <v>1</v>
      </c>
      <c r="T8" s="71">
        <v>0</v>
      </c>
      <c r="U8" s="77">
        <v>3</v>
      </c>
      <c r="V8" s="71">
        <v>0</v>
      </c>
      <c r="W8" s="71">
        <v>0</v>
      </c>
      <c r="X8" s="71">
        <v>0</v>
      </c>
      <c r="Y8" s="71">
        <v>1</v>
      </c>
      <c r="Z8" s="71">
        <v>0</v>
      </c>
      <c r="AA8" s="71">
        <v>700000</v>
      </c>
      <c r="AB8" s="71">
        <v>0</v>
      </c>
      <c r="AC8" s="75">
        <v>0</v>
      </c>
      <c r="AD8" s="71">
        <v>0</v>
      </c>
      <c r="AE8" s="71">
        <v>0</v>
      </c>
      <c r="AF8" s="71">
        <v>0</v>
      </c>
      <c r="AG8" s="75">
        <v>1</v>
      </c>
      <c r="AJ8" s="71">
        <v>1</v>
      </c>
      <c r="AK8" s="71">
        <v>0</v>
      </c>
    </row>
    <row r="9" spans="1:37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L9"/>
      <c r="N9"/>
      <c r="O9" s="129">
        <v>100006</v>
      </c>
      <c r="P9" s="130" t="s">
        <v>3037</v>
      </c>
      <c r="Q9" s="130" t="s">
        <v>3038</v>
      </c>
      <c r="R9" s="129">
        <f t="shared" ref="R9" si="3">O9</f>
        <v>100006</v>
      </c>
      <c r="S9" s="71">
        <v>1</v>
      </c>
      <c r="T9" s="71">
        <v>0</v>
      </c>
      <c r="U9" s="77">
        <v>2</v>
      </c>
      <c r="V9" s="71">
        <v>0</v>
      </c>
      <c r="W9" s="71">
        <v>0</v>
      </c>
      <c r="X9" s="71">
        <v>0</v>
      </c>
      <c r="Y9" s="71">
        <v>1</v>
      </c>
      <c r="Z9" s="71">
        <v>0</v>
      </c>
      <c r="AA9" s="71">
        <v>30</v>
      </c>
      <c r="AB9" s="71">
        <v>0</v>
      </c>
      <c r="AC9" s="75">
        <v>0</v>
      </c>
      <c r="AD9" s="71">
        <v>0</v>
      </c>
      <c r="AE9" s="71">
        <v>0</v>
      </c>
      <c r="AF9" s="71">
        <v>0</v>
      </c>
      <c r="AG9" s="75">
        <v>0</v>
      </c>
      <c r="AJ9" s="71">
        <v>0</v>
      </c>
      <c r="AK9" s="71">
        <v>0</v>
      </c>
    </row>
    <row r="10" spans="1:37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L10"/>
      <c r="N10"/>
      <c r="O10" s="129">
        <v>100007</v>
      </c>
      <c r="P10" s="130" t="s">
        <v>3039</v>
      </c>
      <c r="Q10" s="130" t="s">
        <v>3040</v>
      </c>
      <c r="R10" s="131">
        <f t="shared" ref="R10:R22" si="4">O10</f>
        <v>100007</v>
      </c>
      <c r="S10" s="75">
        <v>1</v>
      </c>
      <c r="T10" s="75">
        <v>0</v>
      </c>
      <c r="U10" s="77">
        <v>3</v>
      </c>
      <c r="V10" s="75">
        <v>0</v>
      </c>
      <c r="W10" s="75">
        <v>0</v>
      </c>
      <c r="X10" s="75">
        <v>0</v>
      </c>
      <c r="Y10" s="75">
        <v>1</v>
      </c>
      <c r="Z10" s="71">
        <v>0</v>
      </c>
      <c r="AA10" s="75">
        <v>0</v>
      </c>
      <c r="AB10" s="75">
        <v>0</v>
      </c>
      <c r="AC10" s="75">
        <v>0</v>
      </c>
      <c r="AD10" s="75">
        <v>0</v>
      </c>
      <c r="AE10" s="71">
        <v>0</v>
      </c>
      <c r="AF10" s="71">
        <v>0</v>
      </c>
      <c r="AG10" s="75">
        <v>0</v>
      </c>
      <c r="AJ10" s="71">
        <v>0</v>
      </c>
      <c r="AK10" s="75">
        <v>0</v>
      </c>
    </row>
    <row r="11" spans="1:37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L11"/>
      <c r="N11"/>
      <c r="O11" s="129">
        <v>100008</v>
      </c>
      <c r="P11" s="130" t="s">
        <v>3041</v>
      </c>
      <c r="Q11" s="130" t="s">
        <v>3042</v>
      </c>
      <c r="R11" s="131">
        <f t="shared" si="4"/>
        <v>100008</v>
      </c>
      <c r="S11" s="75">
        <v>1</v>
      </c>
      <c r="T11" s="75">
        <v>0</v>
      </c>
      <c r="U11" s="77">
        <v>4</v>
      </c>
      <c r="V11" s="75">
        <v>0</v>
      </c>
      <c r="W11" s="75">
        <v>0</v>
      </c>
      <c r="X11" s="75">
        <v>0</v>
      </c>
      <c r="Y11" s="75">
        <v>1</v>
      </c>
      <c r="Z11" s="71">
        <v>0</v>
      </c>
      <c r="AA11" s="75">
        <v>0</v>
      </c>
      <c r="AB11" s="75">
        <v>0</v>
      </c>
      <c r="AC11" s="75">
        <v>0</v>
      </c>
      <c r="AD11" s="75">
        <v>0</v>
      </c>
      <c r="AE11" s="71">
        <v>0</v>
      </c>
      <c r="AF11" s="71">
        <v>0</v>
      </c>
      <c r="AG11" s="75">
        <v>0</v>
      </c>
      <c r="AJ11" s="71">
        <v>0</v>
      </c>
      <c r="AK11" s="75">
        <v>0</v>
      </c>
    </row>
    <row r="12" spans="1:37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L12"/>
      <c r="N12"/>
      <c r="O12" s="129">
        <v>100009</v>
      </c>
      <c r="P12" s="130" t="s">
        <v>3043</v>
      </c>
      <c r="Q12" s="130" t="s">
        <v>3044</v>
      </c>
      <c r="R12" s="131">
        <f t="shared" si="4"/>
        <v>100009</v>
      </c>
      <c r="S12" s="75">
        <v>1</v>
      </c>
      <c r="T12" s="75">
        <v>0</v>
      </c>
      <c r="U12" s="77">
        <v>3</v>
      </c>
      <c r="V12" s="75">
        <v>0</v>
      </c>
      <c r="W12" s="75">
        <v>0</v>
      </c>
      <c r="X12" s="71">
        <v>1002</v>
      </c>
      <c r="Y12" s="75">
        <v>1</v>
      </c>
      <c r="Z12" s="71">
        <v>0</v>
      </c>
      <c r="AA12" s="75">
        <v>0</v>
      </c>
      <c r="AB12" s="75">
        <v>0</v>
      </c>
      <c r="AC12" s="75">
        <v>0</v>
      </c>
      <c r="AD12" s="75">
        <v>0</v>
      </c>
      <c r="AE12" s="71">
        <v>0</v>
      </c>
      <c r="AF12" s="71">
        <v>0</v>
      </c>
      <c r="AG12" s="75">
        <v>0</v>
      </c>
      <c r="AJ12" s="71">
        <v>0</v>
      </c>
      <c r="AK12" s="75">
        <v>0</v>
      </c>
    </row>
    <row r="13" spans="1:37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L13"/>
      <c r="N13"/>
      <c r="O13" s="129">
        <v>100010</v>
      </c>
      <c r="P13" s="130" t="s">
        <v>3045</v>
      </c>
      <c r="Q13" s="130" t="s">
        <v>3046</v>
      </c>
      <c r="R13" s="131">
        <f t="shared" si="4"/>
        <v>100010</v>
      </c>
      <c r="S13" s="75">
        <v>1</v>
      </c>
      <c r="T13" s="75">
        <v>0</v>
      </c>
      <c r="U13" s="77">
        <v>3</v>
      </c>
      <c r="V13" s="75">
        <v>0</v>
      </c>
      <c r="W13" s="75">
        <v>0</v>
      </c>
      <c r="X13" s="75">
        <v>0</v>
      </c>
      <c r="Y13" s="75">
        <v>0</v>
      </c>
      <c r="Z13" s="71">
        <v>0</v>
      </c>
      <c r="AA13" s="75">
        <v>0</v>
      </c>
      <c r="AB13" s="75">
        <v>0</v>
      </c>
      <c r="AC13" s="75">
        <v>0</v>
      </c>
      <c r="AD13" s="75">
        <v>0</v>
      </c>
      <c r="AE13" s="71">
        <v>1</v>
      </c>
      <c r="AF13" s="71">
        <v>0</v>
      </c>
      <c r="AG13" s="75">
        <v>0</v>
      </c>
      <c r="AJ13" s="71">
        <v>0</v>
      </c>
      <c r="AK13" s="75">
        <v>0</v>
      </c>
    </row>
    <row r="14" spans="1:37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L14"/>
      <c r="N14"/>
      <c r="O14" s="129">
        <v>100011</v>
      </c>
      <c r="P14" s="130" t="s">
        <v>3047</v>
      </c>
      <c r="Q14" s="130" t="s">
        <v>3048</v>
      </c>
      <c r="R14" s="131">
        <f t="shared" si="4"/>
        <v>100011</v>
      </c>
      <c r="S14" s="75">
        <v>1</v>
      </c>
      <c r="T14" s="75">
        <v>0</v>
      </c>
      <c r="U14" s="77">
        <v>3</v>
      </c>
      <c r="V14" s="75">
        <v>0</v>
      </c>
      <c r="W14" s="75">
        <v>0</v>
      </c>
      <c r="X14" s="75">
        <v>0</v>
      </c>
      <c r="Y14" s="75">
        <v>0</v>
      </c>
      <c r="Z14" s="71">
        <v>0</v>
      </c>
      <c r="AA14" s="75">
        <v>0</v>
      </c>
      <c r="AB14" s="75">
        <v>0</v>
      </c>
      <c r="AC14" s="75">
        <v>0</v>
      </c>
      <c r="AD14" s="75">
        <v>0</v>
      </c>
      <c r="AE14" s="71">
        <v>0</v>
      </c>
      <c r="AF14" s="71">
        <v>0</v>
      </c>
      <c r="AG14" s="75">
        <v>0</v>
      </c>
      <c r="AJ14" s="71">
        <v>0</v>
      </c>
      <c r="AK14" s="75">
        <v>0</v>
      </c>
    </row>
    <row r="15" spans="1:37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L15"/>
      <c r="N15"/>
      <c r="O15" s="129">
        <v>100012</v>
      </c>
      <c r="P15" s="130" t="s">
        <v>3049</v>
      </c>
      <c r="Q15" s="130" t="s">
        <v>3050</v>
      </c>
      <c r="R15" s="131">
        <f t="shared" si="4"/>
        <v>100012</v>
      </c>
      <c r="S15" s="75">
        <v>1</v>
      </c>
      <c r="T15" s="75">
        <v>0</v>
      </c>
      <c r="U15" s="77">
        <v>3</v>
      </c>
      <c r="V15" s="75">
        <v>0</v>
      </c>
      <c r="W15" s="75">
        <v>0</v>
      </c>
      <c r="X15" s="75">
        <v>0</v>
      </c>
      <c r="Y15" s="75">
        <v>0</v>
      </c>
      <c r="Z15" s="71">
        <v>0</v>
      </c>
      <c r="AA15" s="75">
        <v>0</v>
      </c>
      <c r="AB15" s="75">
        <v>0</v>
      </c>
      <c r="AC15" s="75">
        <v>0</v>
      </c>
      <c r="AD15" s="75">
        <v>0</v>
      </c>
      <c r="AE15" s="71">
        <v>0</v>
      </c>
      <c r="AF15" s="71">
        <v>0</v>
      </c>
      <c r="AG15" s="75">
        <v>0</v>
      </c>
      <c r="AJ15" s="71">
        <v>0</v>
      </c>
      <c r="AK15" s="75">
        <v>0</v>
      </c>
    </row>
    <row r="16" spans="1:37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L16"/>
      <c r="N16"/>
      <c r="O16" s="129">
        <v>100013</v>
      </c>
      <c r="P16" s="130" t="s">
        <v>3051</v>
      </c>
      <c r="Q16" s="130" t="s">
        <v>3052</v>
      </c>
      <c r="R16" s="131">
        <f t="shared" ref="R16" si="5">O16</f>
        <v>100013</v>
      </c>
      <c r="S16" s="75">
        <v>1</v>
      </c>
      <c r="T16" s="75">
        <v>0</v>
      </c>
      <c r="U16" s="77">
        <v>4</v>
      </c>
      <c r="V16" s="75">
        <v>0</v>
      </c>
      <c r="W16" s="75">
        <v>0</v>
      </c>
      <c r="X16" s="75" t="s">
        <v>3053</v>
      </c>
      <c r="Y16" s="75">
        <v>0</v>
      </c>
      <c r="Z16" s="71">
        <v>0</v>
      </c>
      <c r="AA16" s="75">
        <v>0</v>
      </c>
      <c r="AB16" s="75">
        <v>0</v>
      </c>
      <c r="AC16" s="75">
        <v>0</v>
      </c>
      <c r="AD16" s="75">
        <v>0</v>
      </c>
      <c r="AE16" s="71">
        <v>0</v>
      </c>
      <c r="AF16" s="71">
        <v>0</v>
      </c>
      <c r="AG16" s="75">
        <v>0</v>
      </c>
      <c r="AJ16" s="71">
        <v>0</v>
      </c>
      <c r="AK16" s="75">
        <v>0</v>
      </c>
    </row>
    <row r="17" spans="1:37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L17"/>
      <c r="N17"/>
      <c r="O17" s="129">
        <v>100014</v>
      </c>
      <c r="P17" s="130" t="s">
        <v>3054</v>
      </c>
      <c r="Q17" s="130" t="s">
        <v>3055</v>
      </c>
      <c r="R17" s="131">
        <f t="shared" ref="R17" si="6">O17</f>
        <v>100014</v>
      </c>
      <c r="S17" s="75">
        <v>1</v>
      </c>
      <c r="T17" s="75">
        <v>0</v>
      </c>
      <c r="U17" s="77">
        <v>4</v>
      </c>
      <c r="V17" s="75">
        <v>0</v>
      </c>
      <c r="W17" s="75">
        <v>0</v>
      </c>
      <c r="X17" s="75">
        <v>1005</v>
      </c>
      <c r="Y17" s="75">
        <v>0</v>
      </c>
      <c r="Z17" s="71">
        <v>0</v>
      </c>
      <c r="AA17" s="75">
        <v>0</v>
      </c>
      <c r="AB17" s="75">
        <v>0</v>
      </c>
      <c r="AC17" s="75">
        <v>0</v>
      </c>
      <c r="AD17" s="75">
        <v>0</v>
      </c>
      <c r="AE17" s="71">
        <v>0</v>
      </c>
      <c r="AF17" s="71">
        <v>0</v>
      </c>
      <c r="AG17" s="75">
        <v>0</v>
      </c>
      <c r="AJ17" s="71">
        <v>0</v>
      </c>
      <c r="AK17" s="75">
        <v>0</v>
      </c>
    </row>
    <row r="18" spans="1:37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L18"/>
      <c r="M18"/>
      <c r="N18"/>
      <c r="O18" s="131">
        <v>100015</v>
      </c>
      <c r="P18" s="130" t="s">
        <v>3056</v>
      </c>
      <c r="Q18" s="130" t="s">
        <v>3057</v>
      </c>
      <c r="R18" s="131">
        <f t="shared" ref="R18" si="7">O18</f>
        <v>100015</v>
      </c>
      <c r="S18" s="75">
        <v>1</v>
      </c>
      <c r="T18" s="75">
        <v>0</v>
      </c>
      <c r="U18" s="77">
        <v>4</v>
      </c>
      <c r="V18" s="75">
        <v>0</v>
      </c>
      <c r="W18" s="75">
        <v>0</v>
      </c>
      <c r="X18" s="75">
        <v>0</v>
      </c>
      <c r="Y18" s="75">
        <v>1</v>
      </c>
      <c r="Z18" s="75">
        <v>0</v>
      </c>
      <c r="AA18" s="75">
        <v>0</v>
      </c>
      <c r="AB18" s="75">
        <v>0</v>
      </c>
      <c r="AC18" s="75">
        <v>0</v>
      </c>
      <c r="AD18" s="75">
        <v>0</v>
      </c>
      <c r="AE18" s="75">
        <v>0</v>
      </c>
      <c r="AF18" s="71">
        <v>0</v>
      </c>
      <c r="AG18" s="75">
        <v>0</v>
      </c>
      <c r="AJ18" s="71">
        <v>2</v>
      </c>
      <c r="AK18" s="75">
        <v>0</v>
      </c>
    </row>
    <row r="19" spans="1:37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L19"/>
      <c r="M19"/>
      <c r="N19"/>
      <c r="O19" s="131">
        <v>100016</v>
      </c>
      <c r="P19" s="130" t="s">
        <v>3058</v>
      </c>
      <c r="Q19" s="130" t="s">
        <v>3059</v>
      </c>
      <c r="R19" s="131">
        <f>O19</f>
        <v>100016</v>
      </c>
      <c r="S19" s="75">
        <v>1</v>
      </c>
      <c r="T19" s="75">
        <v>0</v>
      </c>
      <c r="U19" s="77">
        <v>3</v>
      </c>
      <c r="V19" s="75">
        <v>0</v>
      </c>
      <c r="W19" s="75">
        <v>0</v>
      </c>
      <c r="X19" s="75">
        <v>0</v>
      </c>
      <c r="Y19" s="75">
        <v>1</v>
      </c>
      <c r="Z19" s="75">
        <v>0</v>
      </c>
      <c r="AA19" s="75">
        <v>0</v>
      </c>
      <c r="AB19" s="75">
        <v>1000</v>
      </c>
      <c r="AC19" s="75">
        <v>0</v>
      </c>
      <c r="AD19" s="75">
        <v>0</v>
      </c>
      <c r="AE19" s="75">
        <v>0</v>
      </c>
      <c r="AF19" s="75">
        <v>0</v>
      </c>
      <c r="AG19" s="75">
        <v>0</v>
      </c>
      <c r="AJ19" s="75">
        <v>0</v>
      </c>
      <c r="AK19" s="75">
        <v>0</v>
      </c>
    </row>
    <row r="20" spans="1:37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L20"/>
      <c r="M20"/>
      <c r="N20"/>
      <c r="O20" s="131">
        <v>100017</v>
      </c>
      <c r="P20" s="130" t="s">
        <v>3060</v>
      </c>
      <c r="Q20" s="130" t="s">
        <v>3060</v>
      </c>
      <c r="R20" s="131">
        <f>O20</f>
        <v>100017</v>
      </c>
      <c r="S20" s="75">
        <v>1</v>
      </c>
      <c r="T20" s="75">
        <v>0</v>
      </c>
      <c r="U20" s="77">
        <v>3</v>
      </c>
      <c r="V20" s="75">
        <v>0</v>
      </c>
      <c r="W20" s="75">
        <v>0</v>
      </c>
      <c r="X20" s="75">
        <v>0</v>
      </c>
      <c r="Y20" s="75">
        <v>1</v>
      </c>
      <c r="Z20" s="75">
        <v>0</v>
      </c>
      <c r="AA20" s="75">
        <v>0</v>
      </c>
      <c r="AB20" s="75">
        <v>0</v>
      </c>
      <c r="AC20" s="75">
        <v>0</v>
      </c>
      <c r="AD20" s="75">
        <v>0</v>
      </c>
      <c r="AE20" s="75">
        <v>0</v>
      </c>
      <c r="AF20" s="75">
        <v>0</v>
      </c>
      <c r="AG20" s="75">
        <v>0</v>
      </c>
      <c r="AJ20" s="75">
        <v>0</v>
      </c>
      <c r="AK20" s="75">
        <v>0</v>
      </c>
    </row>
    <row r="21" spans="1:37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L21"/>
      <c r="M21"/>
      <c r="N21"/>
      <c r="O21" s="131">
        <v>100018</v>
      </c>
      <c r="P21" s="130" t="s">
        <v>3061</v>
      </c>
      <c r="Q21" s="130" t="s">
        <v>3062</v>
      </c>
      <c r="R21" s="131">
        <f t="shared" ref="R21" si="8">O21</f>
        <v>100018</v>
      </c>
      <c r="S21" s="75">
        <v>1</v>
      </c>
      <c r="T21" s="75">
        <v>0</v>
      </c>
      <c r="U21" s="77">
        <v>3</v>
      </c>
      <c r="V21" s="75">
        <v>0</v>
      </c>
      <c r="W21" s="75">
        <v>0</v>
      </c>
      <c r="X21" s="75">
        <v>0</v>
      </c>
      <c r="Y21" s="75">
        <v>1</v>
      </c>
      <c r="Z21" s="75">
        <v>0</v>
      </c>
      <c r="AA21" s="75">
        <v>0</v>
      </c>
      <c r="AB21" s="75">
        <v>0</v>
      </c>
      <c r="AC21" s="75">
        <v>0</v>
      </c>
      <c r="AD21" s="75">
        <v>0</v>
      </c>
      <c r="AE21" s="75">
        <v>0</v>
      </c>
      <c r="AF21" s="71">
        <v>0</v>
      </c>
      <c r="AG21" s="71">
        <v>0</v>
      </c>
      <c r="AI21" s="6"/>
      <c r="AJ21" s="75">
        <v>0</v>
      </c>
      <c r="AK21" s="6"/>
    </row>
    <row r="22" spans="1:37" customFormat="1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M22" s="6"/>
      <c r="O22" s="132">
        <v>202000</v>
      </c>
      <c r="P22" s="132" t="s">
        <v>3063</v>
      </c>
      <c r="Q22" s="132" t="s">
        <v>3064</v>
      </c>
      <c r="R22" s="132">
        <f t="shared" si="4"/>
        <v>202000</v>
      </c>
      <c r="S22" s="72">
        <v>2</v>
      </c>
      <c r="T22" s="72">
        <v>0</v>
      </c>
      <c r="U22" s="72">
        <v>2</v>
      </c>
      <c r="V22" s="72" t="s">
        <v>3065</v>
      </c>
      <c r="W22" s="72">
        <v>0</v>
      </c>
      <c r="X22" s="72" t="s">
        <v>3066</v>
      </c>
      <c r="Y22" s="72">
        <v>0</v>
      </c>
      <c r="Z22" s="72">
        <v>0</v>
      </c>
      <c r="AA22" s="72">
        <v>0</v>
      </c>
      <c r="AB22" s="72">
        <v>0</v>
      </c>
      <c r="AC22" s="72">
        <v>0</v>
      </c>
      <c r="AD22" s="72">
        <v>0</v>
      </c>
      <c r="AE22" s="73">
        <v>0</v>
      </c>
      <c r="AF22" s="73">
        <v>0</v>
      </c>
      <c r="AG22" s="72">
        <v>0</v>
      </c>
      <c r="AJ22" s="73">
        <v>0</v>
      </c>
      <c r="AK22" s="72">
        <v>0</v>
      </c>
    </row>
    <row r="23" spans="1:37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L23"/>
      <c r="O23" s="133">
        <v>202001</v>
      </c>
      <c r="P23" s="133" t="s">
        <v>3067</v>
      </c>
      <c r="Q23" s="133" t="s">
        <v>3068</v>
      </c>
      <c r="R23" s="133">
        <f t="shared" ref="R23" si="9">O23</f>
        <v>202001</v>
      </c>
      <c r="S23" s="73">
        <v>2</v>
      </c>
      <c r="T23" s="73">
        <v>0</v>
      </c>
      <c r="U23" s="73">
        <v>2</v>
      </c>
      <c r="V23" s="72" t="s">
        <v>3069</v>
      </c>
      <c r="W23" s="72">
        <v>0</v>
      </c>
      <c r="X23" s="72">
        <v>1009</v>
      </c>
      <c r="Y23" s="73">
        <v>0</v>
      </c>
      <c r="Z23" s="72">
        <v>0</v>
      </c>
      <c r="AA23" s="73">
        <v>0</v>
      </c>
      <c r="AB23" s="73">
        <v>0</v>
      </c>
      <c r="AC23" s="73">
        <v>0</v>
      </c>
      <c r="AD23" s="73">
        <v>0</v>
      </c>
      <c r="AE23" s="73">
        <v>0</v>
      </c>
      <c r="AF23" s="73">
        <v>0</v>
      </c>
      <c r="AG23" s="72">
        <v>0</v>
      </c>
      <c r="AJ23" s="73">
        <v>0</v>
      </c>
      <c r="AK23" s="73">
        <v>0</v>
      </c>
    </row>
    <row r="24" spans="1:37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L24"/>
      <c r="M24"/>
      <c r="N24"/>
      <c r="O24" s="132">
        <v>202002</v>
      </c>
      <c r="P24" s="132" t="s">
        <v>3070</v>
      </c>
      <c r="Q24" s="132" t="s">
        <v>3071</v>
      </c>
      <c r="R24" s="132">
        <f>O24</f>
        <v>202002</v>
      </c>
      <c r="S24" s="72">
        <v>2</v>
      </c>
      <c r="T24" s="72">
        <v>0</v>
      </c>
      <c r="U24" s="72">
        <v>2</v>
      </c>
      <c r="V24" s="72" t="s">
        <v>3072</v>
      </c>
      <c r="W24" s="72">
        <v>0</v>
      </c>
      <c r="X24" s="72">
        <v>1009</v>
      </c>
      <c r="Y24" s="72">
        <v>0</v>
      </c>
      <c r="Z24" s="72">
        <v>0</v>
      </c>
      <c r="AA24" s="72">
        <v>0</v>
      </c>
      <c r="AB24" s="72">
        <v>0</v>
      </c>
      <c r="AC24" s="72">
        <v>0</v>
      </c>
      <c r="AD24" s="72">
        <v>0</v>
      </c>
      <c r="AE24" s="72">
        <v>0</v>
      </c>
      <c r="AF24" s="72">
        <v>0</v>
      </c>
      <c r="AG24" s="72">
        <v>0</v>
      </c>
      <c r="AJ24" s="72">
        <v>0</v>
      </c>
      <c r="AK24" s="72">
        <v>0</v>
      </c>
    </row>
    <row r="25" spans="1:37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L25"/>
      <c r="M25"/>
      <c r="N25"/>
      <c r="O25" s="132">
        <v>202003</v>
      </c>
      <c r="P25" s="132" t="s">
        <v>3073</v>
      </c>
      <c r="Q25" s="132" t="s">
        <v>3074</v>
      </c>
      <c r="R25" s="132">
        <f>O25</f>
        <v>202003</v>
      </c>
      <c r="S25" s="72">
        <v>2</v>
      </c>
      <c r="T25" s="72">
        <v>0</v>
      </c>
      <c r="U25" s="72">
        <v>2</v>
      </c>
      <c r="V25" s="72" t="s">
        <v>3075</v>
      </c>
      <c r="W25" s="72">
        <v>0</v>
      </c>
      <c r="X25" s="72">
        <v>1009</v>
      </c>
      <c r="Y25" s="72">
        <v>0</v>
      </c>
      <c r="Z25" s="72">
        <v>0</v>
      </c>
      <c r="AA25" s="72">
        <v>0</v>
      </c>
      <c r="AB25" s="72">
        <v>0</v>
      </c>
      <c r="AC25" s="72">
        <v>0</v>
      </c>
      <c r="AD25" s="72">
        <v>0</v>
      </c>
      <c r="AE25" s="72">
        <v>0</v>
      </c>
      <c r="AF25" s="72">
        <v>0</v>
      </c>
      <c r="AG25" s="72">
        <v>0</v>
      </c>
      <c r="AJ25" s="72">
        <v>0</v>
      </c>
      <c r="AK25" s="72">
        <v>0</v>
      </c>
    </row>
    <row r="26" spans="1:37" x14ac:dyDescent="0.2">
      <c r="A26" s="4">
        <v>1</v>
      </c>
      <c r="B26" s="5"/>
      <c r="C26" s="5"/>
      <c r="D26" s="5"/>
      <c r="E26" s="5"/>
      <c r="F26" s="5"/>
      <c r="G26" s="5"/>
      <c r="H26" s="5"/>
      <c r="I26" s="5"/>
      <c r="J26" s="5"/>
      <c r="L26"/>
      <c r="M26"/>
      <c r="N26"/>
      <c r="O26" s="132">
        <v>202004</v>
      </c>
      <c r="P26" s="132" t="s">
        <v>3076</v>
      </c>
      <c r="Q26" s="132" t="s">
        <v>3077</v>
      </c>
      <c r="R26" s="132">
        <f>O26</f>
        <v>202004</v>
      </c>
      <c r="S26" s="72">
        <v>2</v>
      </c>
      <c r="T26" s="72">
        <v>0</v>
      </c>
      <c r="U26" s="72">
        <v>2</v>
      </c>
      <c r="V26" s="72" t="s">
        <v>3078</v>
      </c>
      <c r="W26" s="72">
        <v>0</v>
      </c>
      <c r="X26" s="72" t="s">
        <v>3066</v>
      </c>
      <c r="Y26" s="72">
        <v>0</v>
      </c>
      <c r="Z26" s="72">
        <v>0</v>
      </c>
      <c r="AA26" s="72">
        <v>0</v>
      </c>
      <c r="AB26" s="72">
        <v>0</v>
      </c>
      <c r="AC26" s="72">
        <v>0</v>
      </c>
      <c r="AD26" s="72">
        <v>0</v>
      </c>
      <c r="AE26" s="72">
        <v>0</v>
      </c>
      <c r="AF26" s="72">
        <v>0</v>
      </c>
      <c r="AG26" s="72">
        <v>0</v>
      </c>
      <c r="AJ26" s="72">
        <v>0</v>
      </c>
      <c r="AK26" s="72">
        <v>0</v>
      </c>
    </row>
    <row r="27" spans="1:37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L27"/>
      <c r="O27" s="133">
        <v>203000</v>
      </c>
      <c r="P27" s="132" t="s">
        <v>3079</v>
      </c>
      <c r="Q27" s="133" t="s">
        <v>3080</v>
      </c>
      <c r="R27" s="133">
        <f t="shared" ref="R27:R29" si="10">O27</f>
        <v>203000</v>
      </c>
      <c r="S27" s="73">
        <v>2</v>
      </c>
      <c r="T27" s="73">
        <v>0</v>
      </c>
      <c r="U27" s="73">
        <v>3</v>
      </c>
      <c r="V27" s="72" t="s">
        <v>3081</v>
      </c>
      <c r="W27" s="72">
        <v>0</v>
      </c>
      <c r="X27" s="72">
        <v>1009</v>
      </c>
      <c r="Y27" s="73">
        <v>0</v>
      </c>
      <c r="Z27" s="72">
        <v>0</v>
      </c>
      <c r="AA27" s="73">
        <v>0</v>
      </c>
      <c r="AB27" s="73">
        <v>0</v>
      </c>
      <c r="AC27" s="73">
        <v>0</v>
      </c>
      <c r="AD27" s="73">
        <v>0</v>
      </c>
      <c r="AE27" s="72">
        <v>0</v>
      </c>
      <c r="AF27" s="73">
        <v>0</v>
      </c>
      <c r="AG27" s="72">
        <v>0</v>
      </c>
      <c r="AJ27" s="73">
        <v>0</v>
      </c>
      <c r="AK27" s="73">
        <v>0</v>
      </c>
    </row>
    <row r="28" spans="1:37" x14ac:dyDescent="0.2">
      <c r="A28" s="4">
        <v>1</v>
      </c>
      <c r="B28" s="5">
        <v>1</v>
      </c>
      <c r="C28" s="5">
        <v>1</v>
      </c>
      <c r="D28" s="5"/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O28" s="133">
        <v>203001</v>
      </c>
      <c r="P28" s="133" t="s">
        <v>3082</v>
      </c>
      <c r="Q28" s="133" t="s">
        <v>3083</v>
      </c>
      <c r="R28" s="133">
        <f t="shared" si="10"/>
        <v>203001</v>
      </c>
      <c r="S28" s="73">
        <v>2</v>
      </c>
      <c r="T28" s="73">
        <v>0</v>
      </c>
      <c r="U28" s="73">
        <v>3</v>
      </c>
      <c r="V28" s="72" t="s">
        <v>3084</v>
      </c>
      <c r="W28" s="72">
        <v>0</v>
      </c>
      <c r="X28" s="72">
        <v>1009</v>
      </c>
      <c r="Y28" s="73">
        <v>0</v>
      </c>
      <c r="Z28" s="72">
        <v>0</v>
      </c>
      <c r="AA28" s="73">
        <v>0</v>
      </c>
      <c r="AB28" s="73">
        <v>0</v>
      </c>
      <c r="AC28" s="73">
        <v>0</v>
      </c>
      <c r="AD28" s="73">
        <v>0</v>
      </c>
      <c r="AE28" s="72">
        <v>0</v>
      </c>
      <c r="AF28" s="73">
        <v>0</v>
      </c>
      <c r="AG28" s="72">
        <v>0</v>
      </c>
      <c r="AJ28" s="73">
        <v>0</v>
      </c>
      <c r="AK28" s="73">
        <v>0</v>
      </c>
    </row>
    <row r="29" spans="1:37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O29" s="133">
        <v>203002</v>
      </c>
      <c r="P29" s="133" t="s">
        <v>3085</v>
      </c>
      <c r="Q29" s="133" t="s">
        <v>3086</v>
      </c>
      <c r="R29" s="133">
        <f t="shared" si="10"/>
        <v>203002</v>
      </c>
      <c r="S29" s="73">
        <v>2</v>
      </c>
      <c r="T29" s="73">
        <v>0</v>
      </c>
      <c r="U29" s="73">
        <v>3</v>
      </c>
      <c r="V29" s="72" t="s">
        <v>3087</v>
      </c>
      <c r="W29" s="72">
        <v>0</v>
      </c>
      <c r="X29" s="72">
        <v>1009</v>
      </c>
      <c r="Y29" s="73">
        <v>0</v>
      </c>
      <c r="Z29" s="72">
        <v>0</v>
      </c>
      <c r="AA29" s="73">
        <v>0</v>
      </c>
      <c r="AB29" s="73">
        <v>0</v>
      </c>
      <c r="AC29" s="73">
        <v>0</v>
      </c>
      <c r="AD29" s="73">
        <v>0</v>
      </c>
      <c r="AE29" s="72">
        <v>0</v>
      </c>
      <c r="AF29" s="73">
        <v>0</v>
      </c>
      <c r="AG29" s="72">
        <v>0</v>
      </c>
      <c r="AJ29" s="73">
        <v>0</v>
      </c>
      <c r="AK29" s="73">
        <v>0</v>
      </c>
    </row>
    <row r="30" spans="1:37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O30" s="133">
        <v>203003</v>
      </c>
      <c r="P30" s="133" t="s">
        <v>3088</v>
      </c>
      <c r="Q30" s="133" t="s">
        <v>3089</v>
      </c>
      <c r="R30" s="133">
        <f t="shared" ref="R30:R34" si="11">O30</f>
        <v>203003</v>
      </c>
      <c r="S30" s="73">
        <v>2</v>
      </c>
      <c r="T30" s="73">
        <v>0</v>
      </c>
      <c r="U30" s="73">
        <v>3</v>
      </c>
      <c r="V30" s="72" t="s">
        <v>3090</v>
      </c>
      <c r="W30" s="72">
        <v>0</v>
      </c>
      <c r="X30" s="72">
        <v>1009</v>
      </c>
      <c r="Y30" s="73">
        <v>0</v>
      </c>
      <c r="Z30" s="72">
        <v>0</v>
      </c>
      <c r="AA30" s="73">
        <v>0</v>
      </c>
      <c r="AB30" s="73">
        <v>0</v>
      </c>
      <c r="AC30" s="73">
        <v>0</v>
      </c>
      <c r="AD30" s="73">
        <v>0</v>
      </c>
      <c r="AE30" s="72">
        <v>0</v>
      </c>
      <c r="AF30" s="73">
        <v>0</v>
      </c>
      <c r="AG30" s="72">
        <v>0</v>
      </c>
      <c r="AJ30" s="73">
        <v>0</v>
      </c>
      <c r="AK30" s="73">
        <v>0</v>
      </c>
    </row>
    <row r="31" spans="1:37" x14ac:dyDescent="0.2">
      <c r="A31" s="4">
        <v>1</v>
      </c>
      <c r="B31" s="5"/>
      <c r="C31" s="5"/>
      <c r="D31" s="5"/>
      <c r="E31" s="5"/>
      <c r="F31" s="5"/>
      <c r="G31" s="5"/>
      <c r="H31" s="5"/>
      <c r="I31" s="5"/>
      <c r="J31" s="5"/>
      <c r="O31" s="133">
        <v>203004</v>
      </c>
      <c r="P31" s="132" t="s">
        <v>3091</v>
      </c>
      <c r="Q31" s="133" t="s">
        <v>3092</v>
      </c>
      <c r="R31" s="133">
        <f t="shared" ref="R31" si="12">O31</f>
        <v>203004</v>
      </c>
      <c r="S31" s="73">
        <v>2</v>
      </c>
      <c r="T31" s="73">
        <v>0</v>
      </c>
      <c r="U31" s="73">
        <v>3</v>
      </c>
      <c r="V31" s="72" t="s">
        <v>3093</v>
      </c>
      <c r="W31" s="72">
        <v>0</v>
      </c>
      <c r="X31" s="72">
        <v>1009</v>
      </c>
      <c r="Y31" s="73">
        <v>0</v>
      </c>
      <c r="Z31" s="72">
        <v>0</v>
      </c>
      <c r="AA31" s="73">
        <v>0</v>
      </c>
      <c r="AB31" s="73">
        <v>0</v>
      </c>
      <c r="AC31" s="73">
        <v>0</v>
      </c>
      <c r="AD31" s="73">
        <v>0</v>
      </c>
      <c r="AE31" s="72">
        <v>0</v>
      </c>
      <c r="AF31" s="73">
        <v>0</v>
      </c>
      <c r="AG31" s="72">
        <v>0</v>
      </c>
      <c r="AJ31" s="73">
        <v>0</v>
      </c>
      <c r="AK31" s="73">
        <v>0</v>
      </c>
    </row>
    <row r="32" spans="1:37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O32" s="133">
        <v>204000</v>
      </c>
      <c r="P32" s="132" t="s">
        <v>3094</v>
      </c>
      <c r="Q32" s="133" t="s">
        <v>3095</v>
      </c>
      <c r="R32" s="133">
        <f t="shared" si="11"/>
        <v>204000</v>
      </c>
      <c r="S32" s="73">
        <v>2</v>
      </c>
      <c r="T32" s="73">
        <v>0</v>
      </c>
      <c r="U32" s="73">
        <v>4</v>
      </c>
      <c r="V32" s="72" t="s">
        <v>3096</v>
      </c>
      <c r="W32" s="72">
        <v>0</v>
      </c>
      <c r="X32" s="72">
        <v>1009</v>
      </c>
      <c r="Y32" s="73">
        <v>0</v>
      </c>
      <c r="Z32" s="72">
        <v>0</v>
      </c>
      <c r="AA32" s="73">
        <v>0</v>
      </c>
      <c r="AB32" s="73">
        <v>0</v>
      </c>
      <c r="AC32" s="73">
        <v>0</v>
      </c>
      <c r="AD32" s="73">
        <v>0</v>
      </c>
      <c r="AE32" s="72">
        <v>0</v>
      </c>
      <c r="AF32" s="73">
        <v>0</v>
      </c>
      <c r="AG32" s="72">
        <v>0</v>
      </c>
      <c r="AJ32" s="73">
        <v>0</v>
      </c>
      <c r="AK32" s="73">
        <v>0</v>
      </c>
    </row>
    <row r="33" spans="1:37" x14ac:dyDescent="0.2">
      <c r="A33" s="4">
        <v>1</v>
      </c>
      <c r="B33" s="5">
        <v>1</v>
      </c>
      <c r="C33" s="5">
        <v>1</v>
      </c>
      <c r="D33" s="5"/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O33" s="133">
        <v>204001</v>
      </c>
      <c r="P33" s="133" t="s">
        <v>3097</v>
      </c>
      <c r="Q33" s="133" t="s">
        <v>3098</v>
      </c>
      <c r="R33" s="133">
        <f t="shared" si="11"/>
        <v>204001</v>
      </c>
      <c r="S33" s="73">
        <v>2</v>
      </c>
      <c r="T33" s="73">
        <v>0</v>
      </c>
      <c r="U33" s="73">
        <v>4</v>
      </c>
      <c r="V33" s="72" t="s">
        <v>3099</v>
      </c>
      <c r="W33" s="72">
        <v>0</v>
      </c>
      <c r="X33" s="72">
        <v>1009</v>
      </c>
      <c r="Y33" s="73">
        <v>0</v>
      </c>
      <c r="Z33" s="72">
        <v>0</v>
      </c>
      <c r="AA33" s="73">
        <v>0</v>
      </c>
      <c r="AB33" s="73">
        <v>0</v>
      </c>
      <c r="AC33" s="73">
        <v>0</v>
      </c>
      <c r="AD33" s="73">
        <v>0</v>
      </c>
      <c r="AE33" s="72">
        <v>0</v>
      </c>
      <c r="AF33" s="73">
        <v>0</v>
      </c>
      <c r="AG33" s="72">
        <v>0</v>
      </c>
      <c r="AJ33" s="73">
        <v>0</v>
      </c>
      <c r="AK33" s="73">
        <v>0</v>
      </c>
    </row>
    <row r="34" spans="1:37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O34" s="133">
        <v>204002</v>
      </c>
      <c r="P34" s="133" t="s">
        <v>3100</v>
      </c>
      <c r="Q34" s="133" t="s">
        <v>3101</v>
      </c>
      <c r="R34" s="133">
        <f t="shared" si="11"/>
        <v>204002</v>
      </c>
      <c r="S34" s="73">
        <v>2</v>
      </c>
      <c r="T34" s="73">
        <v>0</v>
      </c>
      <c r="U34" s="73">
        <v>4</v>
      </c>
      <c r="V34" s="72" t="s">
        <v>3102</v>
      </c>
      <c r="W34" s="72">
        <v>0</v>
      </c>
      <c r="X34" s="72">
        <v>1009</v>
      </c>
      <c r="Y34" s="73">
        <v>0</v>
      </c>
      <c r="Z34" s="72">
        <v>0</v>
      </c>
      <c r="AA34" s="73">
        <v>0</v>
      </c>
      <c r="AB34" s="73">
        <v>0</v>
      </c>
      <c r="AC34" s="73">
        <v>0</v>
      </c>
      <c r="AD34" s="73">
        <v>0</v>
      </c>
      <c r="AE34" s="72">
        <v>0</v>
      </c>
      <c r="AF34" s="73">
        <v>0</v>
      </c>
      <c r="AG34" s="72">
        <v>0</v>
      </c>
      <c r="AJ34" s="73">
        <v>0</v>
      </c>
      <c r="AK34" s="73">
        <v>0</v>
      </c>
    </row>
    <row r="35" spans="1:37" x14ac:dyDescent="0.2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O35" s="133">
        <v>204003</v>
      </c>
      <c r="P35" s="133" t="s">
        <v>3103</v>
      </c>
      <c r="Q35" s="133" t="s">
        <v>3104</v>
      </c>
      <c r="R35" s="133">
        <f t="shared" ref="R35" si="13">O35</f>
        <v>204003</v>
      </c>
      <c r="S35" s="73">
        <v>2</v>
      </c>
      <c r="T35" s="73">
        <v>0</v>
      </c>
      <c r="U35" s="73">
        <v>4</v>
      </c>
      <c r="V35" s="72" t="s">
        <v>3105</v>
      </c>
      <c r="W35" s="72">
        <v>0</v>
      </c>
      <c r="X35" s="72">
        <v>1009</v>
      </c>
      <c r="Y35" s="73">
        <v>0</v>
      </c>
      <c r="Z35" s="72">
        <v>0</v>
      </c>
      <c r="AA35" s="73">
        <v>0</v>
      </c>
      <c r="AB35" s="73">
        <v>0</v>
      </c>
      <c r="AC35" s="73">
        <v>0</v>
      </c>
      <c r="AD35" s="73">
        <v>0</v>
      </c>
      <c r="AE35" s="72">
        <v>0</v>
      </c>
      <c r="AF35" s="73">
        <v>0</v>
      </c>
      <c r="AG35" s="72">
        <v>0</v>
      </c>
      <c r="AJ35" s="73">
        <v>0</v>
      </c>
      <c r="AK35" s="73">
        <v>0</v>
      </c>
    </row>
    <row r="36" spans="1:37" x14ac:dyDescent="0.2">
      <c r="A36" s="4">
        <v>1</v>
      </c>
      <c r="B36" s="5"/>
      <c r="C36" s="5"/>
      <c r="D36" s="5"/>
      <c r="E36" s="5"/>
      <c r="F36" s="5"/>
      <c r="G36" s="5"/>
      <c r="H36" s="5"/>
      <c r="I36" s="5"/>
      <c r="J36" s="5"/>
      <c r="O36" s="133">
        <v>204004</v>
      </c>
      <c r="P36" s="132" t="s">
        <v>3106</v>
      </c>
      <c r="Q36" s="133" t="s">
        <v>3107</v>
      </c>
      <c r="R36" s="133">
        <f t="shared" ref="R36" si="14">O36</f>
        <v>204004</v>
      </c>
      <c r="S36" s="73">
        <v>2</v>
      </c>
      <c r="T36" s="73">
        <v>0</v>
      </c>
      <c r="U36" s="73">
        <v>4</v>
      </c>
      <c r="V36" s="72" t="s">
        <v>3108</v>
      </c>
      <c r="W36" s="72">
        <v>0</v>
      </c>
      <c r="X36" s="72">
        <v>1009</v>
      </c>
      <c r="Y36" s="73">
        <v>0</v>
      </c>
      <c r="Z36" s="72">
        <v>0</v>
      </c>
      <c r="AA36" s="73">
        <v>0</v>
      </c>
      <c r="AB36" s="73">
        <v>0</v>
      </c>
      <c r="AC36" s="73">
        <v>0</v>
      </c>
      <c r="AD36" s="73">
        <v>0</v>
      </c>
      <c r="AE36" s="72">
        <v>0</v>
      </c>
      <c r="AF36" s="73">
        <v>0</v>
      </c>
      <c r="AG36" s="72">
        <v>0</v>
      </c>
      <c r="AJ36" s="73">
        <v>0</v>
      </c>
      <c r="AK36" s="73">
        <v>0</v>
      </c>
    </row>
    <row r="37" spans="1:37" x14ac:dyDescent="0.2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O37" s="131">
        <v>301000</v>
      </c>
      <c r="P37" s="129" t="s">
        <v>3109</v>
      </c>
      <c r="Q37" s="129" t="s">
        <v>3110</v>
      </c>
      <c r="R37" s="129">
        <f t="shared" ref="R37" si="15">O37</f>
        <v>301000</v>
      </c>
      <c r="S37" s="71">
        <v>3</v>
      </c>
      <c r="T37" s="71">
        <v>0</v>
      </c>
      <c r="U37" s="71">
        <v>5</v>
      </c>
      <c r="V37" s="71">
        <v>0</v>
      </c>
      <c r="W37" s="71">
        <v>0</v>
      </c>
      <c r="X37" s="71">
        <v>0</v>
      </c>
      <c r="Y37" s="71">
        <v>0</v>
      </c>
      <c r="Z37" s="71">
        <v>0</v>
      </c>
      <c r="AA37" s="71">
        <v>0</v>
      </c>
      <c r="AB37" s="71">
        <v>0</v>
      </c>
      <c r="AC37" s="71">
        <v>0</v>
      </c>
      <c r="AD37" s="71">
        <v>0</v>
      </c>
      <c r="AE37" s="71">
        <v>1</v>
      </c>
      <c r="AF37" s="71">
        <v>0</v>
      </c>
      <c r="AG37" s="75">
        <v>0</v>
      </c>
      <c r="AJ37" s="71">
        <v>0</v>
      </c>
      <c r="AK37" s="71">
        <v>0</v>
      </c>
    </row>
    <row r="38" spans="1:37" x14ac:dyDescent="0.2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O38" s="131">
        <v>301001</v>
      </c>
      <c r="P38" s="129" t="s">
        <v>3111</v>
      </c>
      <c r="Q38" s="129" t="s">
        <v>3112</v>
      </c>
      <c r="R38" s="129">
        <f t="shared" ref="R38:R61" si="16">O38</f>
        <v>301001</v>
      </c>
      <c r="S38" s="71">
        <v>3</v>
      </c>
      <c r="T38" s="71">
        <v>0</v>
      </c>
      <c r="U38" s="71">
        <v>5</v>
      </c>
      <c r="V38" s="71">
        <v>0</v>
      </c>
      <c r="W38" s="71">
        <v>0</v>
      </c>
      <c r="X38" s="71">
        <v>0</v>
      </c>
      <c r="Y38" s="71">
        <v>0</v>
      </c>
      <c r="Z38" s="71">
        <v>0</v>
      </c>
      <c r="AA38" s="71">
        <v>0</v>
      </c>
      <c r="AB38" s="71">
        <v>0</v>
      </c>
      <c r="AC38" s="71">
        <v>0</v>
      </c>
      <c r="AD38" s="71">
        <v>0</v>
      </c>
      <c r="AE38" s="71">
        <v>1</v>
      </c>
      <c r="AF38" s="71">
        <v>0</v>
      </c>
      <c r="AG38" s="75">
        <v>0</v>
      </c>
      <c r="AJ38" s="71">
        <v>0</v>
      </c>
      <c r="AK38" s="71">
        <v>0</v>
      </c>
    </row>
    <row r="39" spans="1:37" x14ac:dyDescent="0.2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O39" s="131">
        <v>301002</v>
      </c>
      <c r="P39" s="129" t="s">
        <v>3113</v>
      </c>
      <c r="Q39" s="129" t="s">
        <v>3114</v>
      </c>
      <c r="R39" s="129">
        <f t="shared" si="16"/>
        <v>301002</v>
      </c>
      <c r="S39" s="71">
        <v>3</v>
      </c>
      <c r="T39" s="71">
        <v>0</v>
      </c>
      <c r="U39" s="71">
        <v>5</v>
      </c>
      <c r="V39" s="71">
        <v>0</v>
      </c>
      <c r="W39" s="71">
        <v>0</v>
      </c>
      <c r="X39" s="71">
        <v>0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71">
        <v>0</v>
      </c>
      <c r="AE39" s="71">
        <v>1</v>
      </c>
      <c r="AF39" s="71">
        <v>0</v>
      </c>
      <c r="AG39" s="75">
        <v>0</v>
      </c>
      <c r="AJ39" s="71">
        <v>0</v>
      </c>
      <c r="AK39" s="71">
        <v>0</v>
      </c>
    </row>
    <row r="40" spans="1:37" x14ac:dyDescent="0.2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O40" s="131">
        <v>301003</v>
      </c>
      <c r="P40" s="129" t="s">
        <v>3115</v>
      </c>
      <c r="Q40" s="129" t="s">
        <v>3116</v>
      </c>
      <c r="R40" s="129">
        <f t="shared" si="16"/>
        <v>301003</v>
      </c>
      <c r="S40" s="71">
        <v>3</v>
      </c>
      <c r="T40" s="71">
        <v>0</v>
      </c>
      <c r="U40" s="71">
        <v>5</v>
      </c>
      <c r="V40" s="71">
        <v>0</v>
      </c>
      <c r="W40" s="71">
        <v>0</v>
      </c>
      <c r="X40" s="71">
        <v>0</v>
      </c>
      <c r="Y40" s="71">
        <v>0</v>
      </c>
      <c r="Z40" s="71">
        <v>0</v>
      </c>
      <c r="AA40" s="71">
        <v>0</v>
      </c>
      <c r="AB40" s="71">
        <v>0</v>
      </c>
      <c r="AC40" s="71">
        <v>0</v>
      </c>
      <c r="AD40" s="71">
        <v>0</v>
      </c>
      <c r="AE40" s="71">
        <v>1</v>
      </c>
      <c r="AF40" s="71">
        <v>0</v>
      </c>
      <c r="AG40" s="75">
        <v>0</v>
      </c>
      <c r="AJ40" s="71">
        <v>0</v>
      </c>
      <c r="AK40" s="71">
        <v>0</v>
      </c>
    </row>
    <row r="41" spans="1:37" x14ac:dyDescent="0.2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O41" s="131">
        <v>301004</v>
      </c>
      <c r="P41" s="129" t="s">
        <v>3117</v>
      </c>
      <c r="Q41" s="129" t="s">
        <v>3118</v>
      </c>
      <c r="R41" s="129">
        <f t="shared" si="16"/>
        <v>301004</v>
      </c>
      <c r="S41" s="71">
        <v>3</v>
      </c>
      <c r="T41" s="71">
        <v>0</v>
      </c>
      <c r="U41" s="71">
        <v>5</v>
      </c>
      <c r="V41" s="71">
        <v>0</v>
      </c>
      <c r="W41" s="71">
        <v>0</v>
      </c>
      <c r="X41" s="71">
        <v>0</v>
      </c>
      <c r="Y41" s="71">
        <v>0</v>
      </c>
      <c r="Z41" s="71">
        <v>0</v>
      </c>
      <c r="AA41" s="71">
        <v>0</v>
      </c>
      <c r="AB41" s="71">
        <v>0</v>
      </c>
      <c r="AC41" s="71">
        <v>0</v>
      </c>
      <c r="AD41" s="71">
        <v>0</v>
      </c>
      <c r="AE41" s="71">
        <v>1</v>
      </c>
      <c r="AF41" s="71">
        <v>0</v>
      </c>
      <c r="AG41" s="75">
        <v>0</v>
      </c>
      <c r="AJ41" s="71">
        <v>0</v>
      </c>
      <c r="AK41" s="71">
        <v>0</v>
      </c>
    </row>
    <row r="42" spans="1:37" x14ac:dyDescent="0.2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O42" s="131">
        <v>301005</v>
      </c>
      <c r="P42" s="129" t="s">
        <v>3119</v>
      </c>
      <c r="Q42" s="129" t="s">
        <v>3120</v>
      </c>
      <c r="R42" s="129">
        <f t="shared" si="16"/>
        <v>301005</v>
      </c>
      <c r="S42" s="71">
        <v>3</v>
      </c>
      <c r="T42" s="71">
        <v>0</v>
      </c>
      <c r="U42" s="71">
        <v>5</v>
      </c>
      <c r="V42" s="71">
        <v>0</v>
      </c>
      <c r="W42" s="71">
        <v>0</v>
      </c>
      <c r="X42" s="71">
        <v>0</v>
      </c>
      <c r="Y42" s="71">
        <v>0</v>
      </c>
      <c r="Z42" s="71">
        <v>0</v>
      </c>
      <c r="AA42" s="71">
        <v>0</v>
      </c>
      <c r="AB42" s="71">
        <v>0</v>
      </c>
      <c r="AC42" s="71">
        <v>0</v>
      </c>
      <c r="AD42" s="71">
        <v>0</v>
      </c>
      <c r="AE42" s="71">
        <v>1</v>
      </c>
      <c r="AF42" s="71">
        <v>0</v>
      </c>
      <c r="AG42" s="75">
        <v>0</v>
      </c>
      <c r="AJ42" s="71">
        <v>0</v>
      </c>
      <c r="AK42" s="71">
        <v>0</v>
      </c>
    </row>
    <row r="43" spans="1:37" x14ac:dyDescent="0.2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O43" s="131">
        <v>301006</v>
      </c>
      <c r="P43" s="129" t="s">
        <v>3121</v>
      </c>
      <c r="Q43" s="129" t="s">
        <v>3122</v>
      </c>
      <c r="R43" s="129">
        <f t="shared" si="16"/>
        <v>301006</v>
      </c>
      <c r="S43" s="71">
        <v>3</v>
      </c>
      <c r="T43" s="71">
        <v>0</v>
      </c>
      <c r="U43" s="71">
        <v>5</v>
      </c>
      <c r="V43" s="71">
        <v>0</v>
      </c>
      <c r="W43" s="71">
        <v>0</v>
      </c>
      <c r="X43" s="71">
        <v>0</v>
      </c>
      <c r="Y43" s="71">
        <v>0</v>
      </c>
      <c r="Z43" s="71">
        <v>0</v>
      </c>
      <c r="AA43" s="71">
        <v>0</v>
      </c>
      <c r="AB43" s="71">
        <v>0</v>
      </c>
      <c r="AC43" s="71">
        <v>0</v>
      </c>
      <c r="AD43" s="71">
        <v>0</v>
      </c>
      <c r="AE43" s="71">
        <v>1</v>
      </c>
      <c r="AF43" s="71">
        <v>0</v>
      </c>
      <c r="AG43" s="75">
        <v>0</v>
      </c>
      <c r="AJ43" s="71">
        <v>0</v>
      </c>
      <c r="AK43" s="71">
        <v>0</v>
      </c>
    </row>
    <row r="44" spans="1:37" x14ac:dyDescent="0.2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O44" s="131">
        <v>301007</v>
      </c>
      <c r="P44" s="129" t="s">
        <v>3123</v>
      </c>
      <c r="Q44" s="129" t="s">
        <v>3124</v>
      </c>
      <c r="R44" s="129">
        <f t="shared" si="16"/>
        <v>301007</v>
      </c>
      <c r="S44" s="71">
        <v>3</v>
      </c>
      <c r="T44" s="71">
        <v>0</v>
      </c>
      <c r="U44" s="71">
        <v>5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71">
        <v>0</v>
      </c>
      <c r="AE44" s="71">
        <v>1</v>
      </c>
      <c r="AF44" s="71">
        <v>0</v>
      </c>
      <c r="AG44" s="75">
        <v>0</v>
      </c>
      <c r="AJ44" s="71">
        <v>0</v>
      </c>
      <c r="AK44" s="71">
        <v>0</v>
      </c>
    </row>
    <row r="45" spans="1:37" x14ac:dyDescent="0.2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O45" s="131">
        <v>301008</v>
      </c>
      <c r="P45" s="129" t="s">
        <v>3125</v>
      </c>
      <c r="Q45" s="129" t="s">
        <v>3126</v>
      </c>
      <c r="R45" s="129">
        <f t="shared" si="16"/>
        <v>301008</v>
      </c>
      <c r="S45" s="71">
        <v>3</v>
      </c>
      <c r="T45" s="71">
        <v>0</v>
      </c>
      <c r="U45" s="71">
        <v>5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71">
        <v>0</v>
      </c>
      <c r="AE45" s="71">
        <v>1</v>
      </c>
      <c r="AF45" s="71">
        <v>0</v>
      </c>
      <c r="AG45" s="75">
        <v>0</v>
      </c>
      <c r="AJ45" s="71">
        <v>0</v>
      </c>
      <c r="AK45" s="71">
        <v>0</v>
      </c>
    </row>
    <row r="46" spans="1:37" x14ac:dyDescent="0.2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O46" s="131">
        <v>301009</v>
      </c>
      <c r="P46" s="129" t="s">
        <v>3127</v>
      </c>
      <c r="Q46" s="129" t="s">
        <v>3128</v>
      </c>
      <c r="R46" s="129">
        <f t="shared" si="16"/>
        <v>301009</v>
      </c>
      <c r="S46" s="71">
        <v>3</v>
      </c>
      <c r="T46" s="71">
        <v>0</v>
      </c>
      <c r="U46" s="71">
        <v>5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71">
        <v>0</v>
      </c>
      <c r="AE46" s="71">
        <v>1</v>
      </c>
      <c r="AF46" s="71">
        <v>0</v>
      </c>
      <c r="AG46" s="75">
        <v>0</v>
      </c>
      <c r="AJ46" s="71">
        <v>0</v>
      </c>
      <c r="AK46" s="71">
        <v>0</v>
      </c>
    </row>
    <row r="47" spans="1:37" x14ac:dyDescent="0.2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O47" s="131">
        <v>301010</v>
      </c>
      <c r="P47" s="129" t="s">
        <v>3129</v>
      </c>
      <c r="Q47" s="129" t="s">
        <v>3130</v>
      </c>
      <c r="R47" s="129">
        <f t="shared" si="16"/>
        <v>301010</v>
      </c>
      <c r="S47" s="71">
        <v>3</v>
      </c>
      <c r="T47" s="71">
        <v>0</v>
      </c>
      <c r="U47" s="71">
        <v>5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1</v>
      </c>
      <c r="AF47" s="71">
        <v>0</v>
      </c>
      <c r="AG47" s="75">
        <v>0</v>
      </c>
      <c r="AJ47" s="71">
        <v>0</v>
      </c>
      <c r="AK47" s="71">
        <v>0</v>
      </c>
    </row>
    <row r="48" spans="1:37" x14ac:dyDescent="0.2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O48" s="131">
        <v>301011</v>
      </c>
      <c r="P48" s="129" t="s">
        <v>3131</v>
      </c>
      <c r="Q48" s="129" t="s">
        <v>3132</v>
      </c>
      <c r="R48" s="129">
        <f t="shared" si="16"/>
        <v>301011</v>
      </c>
      <c r="S48" s="71">
        <v>3</v>
      </c>
      <c r="T48" s="71">
        <v>0</v>
      </c>
      <c r="U48" s="71">
        <v>5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1</v>
      </c>
      <c r="AF48" s="71">
        <v>0</v>
      </c>
      <c r="AG48" s="75">
        <v>0</v>
      </c>
      <c r="AJ48" s="71">
        <v>0</v>
      </c>
      <c r="AK48" s="71">
        <v>0</v>
      </c>
    </row>
    <row r="49" spans="1:37" x14ac:dyDescent="0.2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O49" s="131">
        <v>301012</v>
      </c>
      <c r="P49" s="129" t="s">
        <v>3133</v>
      </c>
      <c r="Q49" s="129" t="s">
        <v>3134</v>
      </c>
      <c r="R49" s="129">
        <f t="shared" si="16"/>
        <v>301012</v>
      </c>
      <c r="S49" s="71">
        <v>3</v>
      </c>
      <c r="T49" s="71">
        <v>0</v>
      </c>
      <c r="U49" s="71">
        <v>5</v>
      </c>
      <c r="V49" s="71">
        <v>0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71">
        <v>0</v>
      </c>
      <c r="AE49" s="71">
        <v>1</v>
      </c>
      <c r="AF49" s="71">
        <v>0</v>
      </c>
      <c r="AG49" s="75">
        <v>0</v>
      </c>
      <c r="AJ49" s="71">
        <v>0</v>
      </c>
      <c r="AK49" s="71">
        <v>0</v>
      </c>
    </row>
    <row r="50" spans="1:37" x14ac:dyDescent="0.2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O50" s="131">
        <v>301013</v>
      </c>
      <c r="P50" s="129" t="s">
        <v>3135</v>
      </c>
      <c r="Q50" s="129" t="s">
        <v>3136</v>
      </c>
      <c r="R50" s="129">
        <f t="shared" si="16"/>
        <v>301013</v>
      </c>
      <c r="S50" s="71">
        <v>3</v>
      </c>
      <c r="T50" s="71">
        <v>0</v>
      </c>
      <c r="U50" s="71">
        <v>5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71">
        <v>0</v>
      </c>
      <c r="AE50" s="71">
        <v>1</v>
      </c>
      <c r="AF50" s="71">
        <v>0</v>
      </c>
      <c r="AG50" s="75">
        <v>0</v>
      </c>
      <c r="AJ50" s="71">
        <v>0</v>
      </c>
      <c r="AK50" s="71">
        <v>0</v>
      </c>
    </row>
    <row r="51" spans="1:37" x14ac:dyDescent="0.2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O51" s="131">
        <v>301014</v>
      </c>
      <c r="P51" s="129" t="s">
        <v>3137</v>
      </c>
      <c r="Q51" s="129" t="s">
        <v>3138</v>
      </c>
      <c r="R51" s="129">
        <f t="shared" si="16"/>
        <v>301014</v>
      </c>
      <c r="S51" s="71">
        <v>3</v>
      </c>
      <c r="T51" s="71">
        <v>0</v>
      </c>
      <c r="U51" s="71">
        <v>5</v>
      </c>
      <c r="V51" s="71">
        <v>0</v>
      </c>
      <c r="W51" s="71">
        <v>0</v>
      </c>
      <c r="X51" s="71">
        <v>0</v>
      </c>
      <c r="Y51" s="71">
        <v>0</v>
      </c>
      <c r="Z51" s="71">
        <v>0</v>
      </c>
      <c r="AA51" s="71">
        <v>0</v>
      </c>
      <c r="AB51" s="71">
        <v>0</v>
      </c>
      <c r="AC51" s="71">
        <v>0</v>
      </c>
      <c r="AD51" s="71">
        <v>0</v>
      </c>
      <c r="AE51" s="71">
        <v>1</v>
      </c>
      <c r="AF51" s="71">
        <v>0</v>
      </c>
      <c r="AG51" s="75">
        <v>0</v>
      </c>
      <c r="AJ51" s="71">
        <v>0</v>
      </c>
      <c r="AK51" s="71">
        <v>0</v>
      </c>
    </row>
    <row r="52" spans="1:37" x14ac:dyDescent="0.2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O52" s="131">
        <v>301015</v>
      </c>
      <c r="P52" s="129" t="s">
        <v>3139</v>
      </c>
      <c r="Q52" s="129" t="s">
        <v>3140</v>
      </c>
      <c r="R52" s="129">
        <f t="shared" si="16"/>
        <v>301015</v>
      </c>
      <c r="S52" s="71">
        <v>3</v>
      </c>
      <c r="T52" s="71">
        <v>0</v>
      </c>
      <c r="U52" s="71">
        <v>5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71">
        <v>0</v>
      </c>
      <c r="AE52" s="71">
        <v>1</v>
      </c>
      <c r="AF52" s="71">
        <v>0</v>
      </c>
      <c r="AG52" s="75">
        <v>0</v>
      </c>
      <c r="AJ52" s="71">
        <v>0</v>
      </c>
      <c r="AK52" s="71">
        <v>0</v>
      </c>
    </row>
    <row r="53" spans="1:37" x14ac:dyDescent="0.2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O53" s="131">
        <v>301016</v>
      </c>
      <c r="P53" s="129" t="s">
        <v>3141</v>
      </c>
      <c r="Q53" s="129" t="s">
        <v>3142</v>
      </c>
      <c r="R53" s="129">
        <f t="shared" si="16"/>
        <v>301016</v>
      </c>
      <c r="S53" s="71">
        <v>3</v>
      </c>
      <c r="T53" s="71">
        <v>0</v>
      </c>
      <c r="U53" s="71">
        <v>5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71">
        <v>0</v>
      </c>
      <c r="AE53" s="71">
        <v>1</v>
      </c>
      <c r="AF53" s="71">
        <v>0</v>
      </c>
      <c r="AG53" s="75">
        <v>0</v>
      </c>
      <c r="AJ53" s="71">
        <v>0</v>
      </c>
      <c r="AK53" s="71">
        <v>0</v>
      </c>
    </row>
    <row r="54" spans="1:37" x14ac:dyDescent="0.2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O54" s="131">
        <v>301017</v>
      </c>
      <c r="P54" s="129" t="s">
        <v>3143</v>
      </c>
      <c r="Q54" s="129" t="s">
        <v>3144</v>
      </c>
      <c r="R54" s="129">
        <f t="shared" si="16"/>
        <v>301017</v>
      </c>
      <c r="S54" s="71">
        <v>3</v>
      </c>
      <c r="T54" s="71">
        <v>0</v>
      </c>
      <c r="U54" s="71">
        <v>5</v>
      </c>
      <c r="V54" s="71">
        <v>0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71">
        <v>0</v>
      </c>
      <c r="AE54" s="71">
        <v>1</v>
      </c>
      <c r="AF54" s="71">
        <v>0</v>
      </c>
      <c r="AG54" s="75">
        <v>0</v>
      </c>
      <c r="AJ54" s="71">
        <v>0</v>
      </c>
      <c r="AK54" s="71">
        <v>0</v>
      </c>
    </row>
    <row r="55" spans="1:37" x14ac:dyDescent="0.2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O55" s="131">
        <v>301018</v>
      </c>
      <c r="P55" s="129" t="s">
        <v>3145</v>
      </c>
      <c r="Q55" s="129" t="s">
        <v>3146</v>
      </c>
      <c r="R55" s="129">
        <f t="shared" si="16"/>
        <v>301018</v>
      </c>
      <c r="S55" s="71">
        <v>3</v>
      </c>
      <c r="T55" s="71">
        <v>0</v>
      </c>
      <c r="U55" s="71">
        <v>5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71">
        <v>0</v>
      </c>
      <c r="AE55" s="71">
        <v>1</v>
      </c>
      <c r="AF55" s="71">
        <v>0</v>
      </c>
      <c r="AG55" s="75">
        <v>0</v>
      </c>
      <c r="AJ55" s="71">
        <v>0</v>
      </c>
      <c r="AK55" s="71">
        <v>0</v>
      </c>
    </row>
    <row r="56" spans="1:37" x14ac:dyDescent="0.2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O56" s="131">
        <v>301019</v>
      </c>
      <c r="P56" s="129" t="s">
        <v>3147</v>
      </c>
      <c r="Q56" s="129" t="s">
        <v>3148</v>
      </c>
      <c r="R56" s="129">
        <f t="shared" si="16"/>
        <v>301019</v>
      </c>
      <c r="S56" s="71">
        <v>3</v>
      </c>
      <c r="T56" s="71">
        <v>0</v>
      </c>
      <c r="U56" s="71">
        <v>5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71">
        <v>0</v>
      </c>
      <c r="AE56" s="71">
        <v>1</v>
      </c>
      <c r="AF56" s="71">
        <v>0</v>
      </c>
      <c r="AG56" s="75">
        <v>0</v>
      </c>
      <c r="AJ56" s="71">
        <v>0</v>
      </c>
      <c r="AK56" s="71">
        <v>0</v>
      </c>
    </row>
    <row r="57" spans="1:37" x14ac:dyDescent="0.2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O57" s="131">
        <v>301020</v>
      </c>
      <c r="P57" s="129" t="s">
        <v>3149</v>
      </c>
      <c r="Q57" s="129" t="s">
        <v>3150</v>
      </c>
      <c r="R57" s="129">
        <f t="shared" si="16"/>
        <v>301020</v>
      </c>
      <c r="S57" s="71">
        <v>3</v>
      </c>
      <c r="T57" s="71">
        <v>0</v>
      </c>
      <c r="U57" s="71">
        <v>5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71">
        <v>0</v>
      </c>
      <c r="AE57" s="71">
        <v>1</v>
      </c>
      <c r="AF57" s="71">
        <v>0</v>
      </c>
      <c r="AG57" s="75">
        <v>0</v>
      </c>
      <c r="AJ57" s="71">
        <v>0</v>
      </c>
      <c r="AK57" s="71">
        <v>0</v>
      </c>
    </row>
    <row r="58" spans="1:37" x14ac:dyDescent="0.2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O58" s="131">
        <v>301021</v>
      </c>
      <c r="P58" s="129" t="s">
        <v>3151</v>
      </c>
      <c r="Q58" s="129" t="s">
        <v>3152</v>
      </c>
      <c r="R58" s="129">
        <f t="shared" si="16"/>
        <v>301021</v>
      </c>
      <c r="S58" s="71">
        <v>3</v>
      </c>
      <c r="T58" s="71">
        <v>0</v>
      </c>
      <c r="U58" s="71">
        <v>5</v>
      </c>
      <c r="V58" s="71">
        <v>0</v>
      </c>
      <c r="W58" s="71">
        <v>0</v>
      </c>
      <c r="X58" s="71">
        <v>0</v>
      </c>
      <c r="Y58" s="71">
        <v>0</v>
      </c>
      <c r="Z58" s="71">
        <v>0</v>
      </c>
      <c r="AA58" s="71">
        <v>0</v>
      </c>
      <c r="AB58" s="71">
        <v>0</v>
      </c>
      <c r="AC58" s="71">
        <v>0</v>
      </c>
      <c r="AD58" s="71">
        <v>0</v>
      </c>
      <c r="AE58" s="71">
        <v>1</v>
      </c>
      <c r="AF58" s="71">
        <v>0</v>
      </c>
      <c r="AG58" s="75">
        <v>0</v>
      </c>
      <c r="AJ58" s="71">
        <v>0</v>
      </c>
      <c r="AK58" s="71">
        <v>0</v>
      </c>
    </row>
    <row r="59" spans="1:37" x14ac:dyDescent="0.2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O59" s="131">
        <v>301022</v>
      </c>
      <c r="P59" s="129" t="s">
        <v>3153</v>
      </c>
      <c r="Q59" s="129" t="s">
        <v>3154</v>
      </c>
      <c r="R59" s="129">
        <f t="shared" si="16"/>
        <v>301022</v>
      </c>
      <c r="S59" s="71">
        <v>3</v>
      </c>
      <c r="T59" s="71">
        <v>0</v>
      </c>
      <c r="U59" s="71">
        <v>5</v>
      </c>
      <c r="V59" s="71">
        <v>0</v>
      </c>
      <c r="W59" s="71">
        <v>0</v>
      </c>
      <c r="X59" s="71">
        <v>0</v>
      </c>
      <c r="Y59" s="71">
        <v>0</v>
      </c>
      <c r="Z59" s="71">
        <v>0</v>
      </c>
      <c r="AA59" s="71">
        <v>0</v>
      </c>
      <c r="AB59" s="71">
        <v>0</v>
      </c>
      <c r="AC59" s="71">
        <v>0</v>
      </c>
      <c r="AD59" s="71">
        <v>0</v>
      </c>
      <c r="AE59" s="71">
        <v>1</v>
      </c>
      <c r="AF59" s="71">
        <v>0</v>
      </c>
      <c r="AG59" s="75">
        <v>0</v>
      </c>
      <c r="AJ59" s="71">
        <v>0</v>
      </c>
      <c r="AK59" s="71">
        <v>0</v>
      </c>
    </row>
    <row r="60" spans="1:37" x14ac:dyDescent="0.2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O60" s="131">
        <v>301023</v>
      </c>
      <c r="P60" s="129" t="s">
        <v>3155</v>
      </c>
      <c r="Q60" s="129" t="s">
        <v>3156</v>
      </c>
      <c r="R60" s="129">
        <f t="shared" si="16"/>
        <v>301023</v>
      </c>
      <c r="S60" s="71">
        <v>3</v>
      </c>
      <c r="T60" s="71">
        <v>0</v>
      </c>
      <c r="U60" s="71">
        <v>5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1</v>
      </c>
      <c r="AF60" s="71">
        <v>0</v>
      </c>
      <c r="AG60" s="75">
        <v>0</v>
      </c>
      <c r="AJ60" s="71">
        <v>0</v>
      </c>
      <c r="AK60" s="71">
        <v>0</v>
      </c>
    </row>
    <row r="61" spans="1:37" x14ac:dyDescent="0.2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O61" s="131">
        <v>301024</v>
      </c>
      <c r="P61" s="129" t="s">
        <v>3157</v>
      </c>
      <c r="Q61" s="129" t="s">
        <v>3158</v>
      </c>
      <c r="R61" s="129">
        <f t="shared" si="16"/>
        <v>301024</v>
      </c>
      <c r="S61" s="71">
        <v>3</v>
      </c>
      <c r="T61" s="71">
        <v>0</v>
      </c>
      <c r="U61" s="71">
        <v>5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1</v>
      </c>
      <c r="AF61" s="71">
        <v>0</v>
      </c>
      <c r="AG61" s="75">
        <v>0</v>
      </c>
      <c r="AJ61" s="71">
        <v>0</v>
      </c>
      <c r="AK61" s="71">
        <v>0</v>
      </c>
    </row>
    <row r="62" spans="1:37" x14ac:dyDescent="0.2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O62" s="131">
        <v>301025</v>
      </c>
      <c r="P62" s="129" t="s">
        <v>3159</v>
      </c>
      <c r="Q62" s="129" t="s">
        <v>3160</v>
      </c>
      <c r="R62" s="129">
        <f t="shared" ref="R62:R71" si="17">O62</f>
        <v>301025</v>
      </c>
      <c r="S62" s="71">
        <v>3</v>
      </c>
      <c r="T62" s="71">
        <v>0</v>
      </c>
      <c r="U62" s="71">
        <v>5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1</v>
      </c>
      <c r="AF62" s="71">
        <v>0</v>
      </c>
      <c r="AG62" s="75">
        <v>0</v>
      </c>
      <c r="AJ62" s="71">
        <v>0</v>
      </c>
      <c r="AK62" s="71">
        <v>0</v>
      </c>
    </row>
    <row r="63" spans="1:37" x14ac:dyDescent="0.2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O63" s="131">
        <v>301026</v>
      </c>
      <c r="P63" s="129" t="s">
        <v>3161</v>
      </c>
      <c r="Q63" s="129" t="s">
        <v>3162</v>
      </c>
      <c r="R63" s="129">
        <f t="shared" si="17"/>
        <v>301026</v>
      </c>
      <c r="S63" s="71">
        <v>3</v>
      </c>
      <c r="T63" s="71">
        <v>0</v>
      </c>
      <c r="U63" s="71">
        <v>5</v>
      </c>
      <c r="V63" s="71">
        <v>0</v>
      </c>
      <c r="W63" s="71">
        <v>0</v>
      </c>
      <c r="X63" s="71">
        <v>0</v>
      </c>
      <c r="Y63" s="71">
        <v>0</v>
      </c>
      <c r="Z63" s="71">
        <v>0</v>
      </c>
      <c r="AA63" s="71">
        <v>0</v>
      </c>
      <c r="AB63" s="71">
        <v>0</v>
      </c>
      <c r="AC63" s="71">
        <v>0</v>
      </c>
      <c r="AD63" s="71">
        <v>0</v>
      </c>
      <c r="AE63" s="71">
        <v>1</v>
      </c>
      <c r="AF63" s="71">
        <v>0</v>
      </c>
      <c r="AG63" s="75">
        <v>0</v>
      </c>
      <c r="AJ63" s="71">
        <v>0</v>
      </c>
      <c r="AK63" s="71">
        <v>0</v>
      </c>
    </row>
    <row r="64" spans="1:37" x14ac:dyDescent="0.2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O64" s="131">
        <v>301027</v>
      </c>
      <c r="P64" s="129" t="s">
        <v>3163</v>
      </c>
      <c r="Q64" s="129" t="s">
        <v>3164</v>
      </c>
      <c r="R64" s="129">
        <f t="shared" si="17"/>
        <v>301027</v>
      </c>
      <c r="S64" s="71">
        <v>3</v>
      </c>
      <c r="T64" s="71">
        <v>0</v>
      </c>
      <c r="U64" s="71">
        <v>5</v>
      </c>
      <c r="V64" s="71">
        <v>0</v>
      </c>
      <c r="W64" s="71">
        <v>0</v>
      </c>
      <c r="X64" s="71">
        <v>0</v>
      </c>
      <c r="Y64" s="71">
        <v>0</v>
      </c>
      <c r="Z64" s="71">
        <v>0</v>
      </c>
      <c r="AA64" s="71">
        <v>0</v>
      </c>
      <c r="AB64" s="71">
        <v>0</v>
      </c>
      <c r="AC64" s="71">
        <v>0</v>
      </c>
      <c r="AD64" s="71">
        <v>0</v>
      </c>
      <c r="AE64" s="71">
        <v>1</v>
      </c>
      <c r="AF64" s="71">
        <v>0</v>
      </c>
      <c r="AG64" s="75">
        <v>0</v>
      </c>
      <c r="AJ64" s="71">
        <v>0</v>
      </c>
      <c r="AK64" s="71">
        <v>0</v>
      </c>
    </row>
    <row r="65" spans="1:37" x14ac:dyDescent="0.2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O65" s="131">
        <v>301028</v>
      </c>
      <c r="P65" s="129" t="s">
        <v>3165</v>
      </c>
      <c r="Q65" s="129" t="s">
        <v>3166</v>
      </c>
      <c r="R65" s="129">
        <f t="shared" si="17"/>
        <v>301028</v>
      </c>
      <c r="S65" s="71">
        <v>3</v>
      </c>
      <c r="T65" s="71">
        <v>0</v>
      </c>
      <c r="U65" s="71">
        <v>5</v>
      </c>
      <c r="V65" s="71">
        <v>0</v>
      </c>
      <c r="W65" s="71">
        <v>0</v>
      </c>
      <c r="X65" s="71">
        <v>0</v>
      </c>
      <c r="Y65" s="71">
        <v>0</v>
      </c>
      <c r="Z65" s="71">
        <v>0</v>
      </c>
      <c r="AA65" s="71">
        <v>0</v>
      </c>
      <c r="AB65" s="71">
        <v>0</v>
      </c>
      <c r="AC65" s="71">
        <v>0</v>
      </c>
      <c r="AD65" s="71">
        <v>0</v>
      </c>
      <c r="AE65" s="71">
        <v>1</v>
      </c>
      <c r="AF65" s="71">
        <v>0</v>
      </c>
      <c r="AG65" s="75">
        <v>0</v>
      </c>
      <c r="AJ65" s="71">
        <v>0</v>
      </c>
      <c r="AK65" s="71">
        <v>0</v>
      </c>
    </row>
    <row r="66" spans="1:37" x14ac:dyDescent="0.2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O66" s="131">
        <v>301029</v>
      </c>
      <c r="P66" s="129" t="s">
        <v>3167</v>
      </c>
      <c r="Q66" s="129" t="s">
        <v>3168</v>
      </c>
      <c r="R66" s="129">
        <f t="shared" si="17"/>
        <v>301029</v>
      </c>
      <c r="S66" s="71">
        <v>3</v>
      </c>
      <c r="T66" s="71">
        <v>0</v>
      </c>
      <c r="U66" s="71">
        <v>5</v>
      </c>
      <c r="V66" s="71">
        <v>0</v>
      </c>
      <c r="W66" s="71">
        <v>0</v>
      </c>
      <c r="X66" s="71">
        <v>0</v>
      </c>
      <c r="Y66" s="71">
        <v>0</v>
      </c>
      <c r="Z66" s="71">
        <v>0</v>
      </c>
      <c r="AA66" s="71">
        <v>0</v>
      </c>
      <c r="AB66" s="71">
        <v>0</v>
      </c>
      <c r="AC66" s="71">
        <v>0</v>
      </c>
      <c r="AD66" s="71">
        <v>0</v>
      </c>
      <c r="AE66" s="71">
        <v>1</v>
      </c>
      <c r="AF66" s="71">
        <v>0</v>
      </c>
      <c r="AG66" s="75">
        <v>0</v>
      </c>
      <c r="AJ66" s="71">
        <v>0</v>
      </c>
      <c r="AK66" s="71">
        <v>0</v>
      </c>
    </row>
    <row r="67" spans="1:37" x14ac:dyDescent="0.2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O67" s="131">
        <v>301030</v>
      </c>
      <c r="P67" s="129" t="s">
        <v>3169</v>
      </c>
      <c r="Q67" s="129" t="s">
        <v>3170</v>
      </c>
      <c r="R67" s="129">
        <f t="shared" si="17"/>
        <v>301030</v>
      </c>
      <c r="S67" s="71">
        <v>3</v>
      </c>
      <c r="T67" s="71">
        <v>0</v>
      </c>
      <c r="U67" s="71">
        <v>5</v>
      </c>
      <c r="V67" s="71">
        <v>0</v>
      </c>
      <c r="W67" s="71">
        <v>0</v>
      </c>
      <c r="X67" s="71">
        <v>0</v>
      </c>
      <c r="Y67" s="71">
        <v>0</v>
      </c>
      <c r="Z67" s="71">
        <v>0</v>
      </c>
      <c r="AA67" s="71">
        <v>0</v>
      </c>
      <c r="AB67" s="71">
        <v>0</v>
      </c>
      <c r="AC67" s="71">
        <v>0</v>
      </c>
      <c r="AD67" s="71">
        <v>0</v>
      </c>
      <c r="AE67" s="71">
        <v>1</v>
      </c>
      <c r="AF67" s="71">
        <v>0</v>
      </c>
      <c r="AG67" s="75">
        <v>0</v>
      </c>
      <c r="AJ67" s="71">
        <v>0</v>
      </c>
      <c r="AK67" s="71">
        <v>0</v>
      </c>
    </row>
    <row r="68" spans="1:37" x14ac:dyDescent="0.2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O68" s="131">
        <v>301031</v>
      </c>
      <c r="P68" s="129" t="s">
        <v>3171</v>
      </c>
      <c r="Q68" s="129" t="s">
        <v>3172</v>
      </c>
      <c r="R68" s="129">
        <f t="shared" si="17"/>
        <v>301031</v>
      </c>
      <c r="S68" s="71">
        <v>3</v>
      </c>
      <c r="T68" s="71">
        <v>0</v>
      </c>
      <c r="U68" s="71">
        <v>5</v>
      </c>
      <c r="V68" s="71">
        <v>0</v>
      </c>
      <c r="W68" s="71">
        <v>0</v>
      </c>
      <c r="X68" s="71">
        <v>0</v>
      </c>
      <c r="Y68" s="71">
        <v>0</v>
      </c>
      <c r="Z68" s="71">
        <v>0</v>
      </c>
      <c r="AA68" s="71">
        <v>0</v>
      </c>
      <c r="AB68" s="71">
        <v>0</v>
      </c>
      <c r="AC68" s="71">
        <v>0</v>
      </c>
      <c r="AD68" s="71">
        <v>0</v>
      </c>
      <c r="AE68" s="71">
        <v>1</v>
      </c>
      <c r="AF68" s="71">
        <v>0</v>
      </c>
      <c r="AG68" s="75">
        <v>0</v>
      </c>
      <c r="AJ68" s="71">
        <v>0</v>
      </c>
      <c r="AK68" s="71">
        <v>0</v>
      </c>
    </row>
    <row r="69" spans="1:37" x14ac:dyDescent="0.2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O69" s="131">
        <v>301032</v>
      </c>
      <c r="P69" s="129" t="s">
        <v>3173</v>
      </c>
      <c r="Q69" s="129" t="s">
        <v>3174</v>
      </c>
      <c r="R69" s="129">
        <f t="shared" si="17"/>
        <v>301032</v>
      </c>
      <c r="S69" s="71">
        <v>3</v>
      </c>
      <c r="T69" s="71">
        <v>0</v>
      </c>
      <c r="U69" s="71">
        <v>5</v>
      </c>
      <c r="V69" s="71">
        <v>0</v>
      </c>
      <c r="W69" s="71">
        <v>0</v>
      </c>
      <c r="X69" s="71">
        <v>0</v>
      </c>
      <c r="Y69" s="71">
        <v>0</v>
      </c>
      <c r="Z69" s="71">
        <v>0</v>
      </c>
      <c r="AA69" s="71">
        <v>0</v>
      </c>
      <c r="AB69" s="71">
        <v>0</v>
      </c>
      <c r="AC69" s="71">
        <v>0</v>
      </c>
      <c r="AD69" s="71">
        <v>0</v>
      </c>
      <c r="AE69" s="71">
        <v>1</v>
      </c>
      <c r="AF69" s="71">
        <v>0</v>
      </c>
      <c r="AG69" s="75">
        <v>0</v>
      </c>
      <c r="AJ69" s="71">
        <v>0</v>
      </c>
      <c r="AK69" s="71">
        <v>0</v>
      </c>
    </row>
    <row r="70" spans="1:37" x14ac:dyDescent="0.2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O70" s="131">
        <v>301033</v>
      </c>
      <c r="P70" s="129" t="s">
        <v>3175</v>
      </c>
      <c r="Q70" s="129" t="s">
        <v>3176</v>
      </c>
      <c r="R70" s="129">
        <f t="shared" si="17"/>
        <v>301033</v>
      </c>
      <c r="S70" s="71">
        <v>3</v>
      </c>
      <c r="T70" s="71">
        <v>0</v>
      </c>
      <c r="U70" s="71">
        <v>5</v>
      </c>
      <c r="V70" s="71">
        <v>0</v>
      </c>
      <c r="W70" s="71">
        <v>0</v>
      </c>
      <c r="X70" s="71">
        <v>0</v>
      </c>
      <c r="Y70" s="71">
        <v>0</v>
      </c>
      <c r="Z70" s="71">
        <v>0</v>
      </c>
      <c r="AA70" s="71">
        <v>0</v>
      </c>
      <c r="AB70" s="71">
        <v>0</v>
      </c>
      <c r="AC70" s="71">
        <v>0</v>
      </c>
      <c r="AD70" s="71">
        <v>0</v>
      </c>
      <c r="AE70" s="71">
        <v>1</v>
      </c>
      <c r="AF70" s="71">
        <v>0</v>
      </c>
      <c r="AG70" s="75">
        <v>0</v>
      </c>
      <c r="AJ70" s="71">
        <v>0</v>
      </c>
      <c r="AK70" s="71">
        <v>0</v>
      </c>
    </row>
    <row r="71" spans="1:37" x14ac:dyDescent="0.2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O71" s="131">
        <v>301034</v>
      </c>
      <c r="P71" s="129" t="s">
        <v>3177</v>
      </c>
      <c r="Q71" s="129" t="s">
        <v>3178</v>
      </c>
      <c r="R71" s="129">
        <f t="shared" si="17"/>
        <v>301034</v>
      </c>
      <c r="S71" s="71">
        <v>3</v>
      </c>
      <c r="T71" s="71">
        <v>0</v>
      </c>
      <c r="U71" s="71">
        <v>5</v>
      </c>
      <c r="V71" s="71">
        <v>0</v>
      </c>
      <c r="W71" s="71">
        <v>0</v>
      </c>
      <c r="X71" s="71">
        <v>0</v>
      </c>
      <c r="Y71" s="71">
        <v>0</v>
      </c>
      <c r="Z71" s="71">
        <v>0</v>
      </c>
      <c r="AA71" s="71">
        <v>0</v>
      </c>
      <c r="AB71" s="71">
        <v>0</v>
      </c>
      <c r="AC71" s="71">
        <v>0</v>
      </c>
      <c r="AD71" s="71">
        <v>0</v>
      </c>
      <c r="AE71" s="71">
        <v>1</v>
      </c>
      <c r="AF71" s="71">
        <v>0</v>
      </c>
      <c r="AG71" s="75">
        <v>0</v>
      </c>
      <c r="AJ71" s="71">
        <v>0</v>
      </c>
      <c r="AK71" s="71">
        <v>0</v>
      </c>
    </row>
    <row r="72" spans="1:37" x14ac:dyDescent="0.2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M72"/>
      <c r="N72"/>
      <c r="O72" s="134">
        <v>400000</v>
      </c>
      <c r="P72" s="134" t="s">
        <v>3179</v>
      </c>
      <c r="Q72" s="134" t="s">
        <v>3180</v>
      </c>
      <c r="R72" s="134">
        <f t="shared" ref="R72:R78" si="18">O72</f>
        <v>400000</v>
      </c>
      <c r="S72" s="74">
        <v>4</v>
      </c>
      <c r="T72" s="74">
        <v>0</v>
      </c>
      <c r="U72" s="74">
        <v>3</v>
      </c>
      <c r="V72" s="74">
        <v>1</v>
      </c>
      <c r="W72" s="74">
        <v>0</v>
      </c>
      <c r="X72" s="74">
        <v>0</v>
      </c>
      <c r="Y72" s="74">
        <v>0</v>
      </c>
      <c r="Z72" s="74">
        <v>0</v>
      </c>
      <c r="AA72" s="74">
        <v>0</v>
      </c>
      <c r="AB72" s="74">
        <v>0</v>
      </c>
      <c r="AC72" s="74">
        <v>0</v>
      </c>
      <c r="AD72" s="74">
        <v>0</v>
      </c>
      <c r="AE72" s="74">
        <v>1</v>
      </c>
      <c r="AF72" s="74">
        <v>0</v>
      </c>
      <c r="AG72" s="74">
        <v>0</v>
      </c>
      <c r="AJ72" s="74">
        <v>0</v>
      </c>
      <c r="AK72" s="74">
        <v>0</v>
      </c>
    </row>
    <row r="73" spans="1:37" x14ac:dyDescent="0.2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M73"/>
      <c r="N73"/>
      <c r="O73" s="134">
        <v>400001</v>
      </c>
      <c r="P73" s="134" t="s">
        <v>3181</v>
      </c>
      <c r="Q73" s="134" t="s">
        <v>3182</v>
      </c>
      <c r="R73" s="134">
        <f t="shared" si="18"/>
        <v>400001</v>
      </c>
      <c r="S73" s="74">
        <v>4</v>
      </c>
      <c r="T73" s="74">
        <v>0</v>
      </c>
      <c r="U73" s="74">
        <v>3</v>
      </c>
      <c r="V73" s="74">
        <v>1</v>
      </c>
      <c r="W73" s="74">
        <v>0</v>
      </c>
      <c r="X73" s="74">
        <v>0</v>
      </c>
      <c r="Y73" s="74">
        <v>0</v>
      </c>
      <c r="Z73" s="74">
        <v>0</v>
      </c>
      <c r="AA73" s="74">
        <v>0</v>
      </c>
      <c r="AB73" s="74">
        <v>0</v>
      </c>
      <c r="AC73" s="74">
        <v>0</v>
      </c>
      <c r="AD73" s="74">
        <v>0</v>
      </c>
      <c r="AE73" s="74">
        <v>1</v>
      </c>
      <c r="AF73" s="74">
        <v>0</v>
      </c>
      <c r="AG73" s="74">
        <v>0</v>
      </c>
      <c r="AJ73" s="74">
        <v>0</v>
      </c>
      <c r="AK73" s="74">
        <v>0</v>
      </c>
    </row>
    <row r="74" spans="1:37" x14ac:dyDescent="0.2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M74"/>
      <c r="N74"/>
      <c r="O74" s="134">
        <v>400002</v>
      </c>
      <c r="P74" s="134" t="s">
        <v>3183</v>
      </c>
      <c r="Q74" s="134" t="s">
        <v>3184</v>
      </c>
      <c r="R74" s="134">
        <f t="shared" si="18"/>
        <v>400002</v>
      </c>
      <c r="S74" s="74">
        <v>4</v>
      </c>
      <c r="T74" s="74">
        <v>0</v>
      </c>
      <c r="U74" s="74">
        <v>3</v>
      </c>
      <c r="V74" s="74">
        <v>2</v>
      </c>
      <c r="W74" s="74">
        <v>0</v>
      </c>
      <c r="X74" s="74">
        <v>0</v>
      </c>
      <c r="Y74" s="74">
        <v>0</v>
      </c>
      <c r="Z74" s="74">
        <v>0</v>
      </c>
      <c r="AA74" s="74">
        <v>0</v>
      </c>
      <c r="AB74" s="74">
        <v>0</v>
      </c>
      <c r="AC74" s="74">
        <v>0</v>
      </c>
      <c r="AD74" s="74">
        <v>0</v>
      </c>
      <c r="AE74" s="74">
        <v>1</v>
      </c>
      <c r="AF74" s="74">
        <v>0</v>
      </c>
      <c r="AG74" s="74">
        <v>0</v>
      </c>
      <c r="AJ74" s="74">
        <v>0</v>
      </c>
      <c r="AK74" s="74">
        <v>0</v>
      </c>
    </row>
    <row r="75" spans="1:37" x14ac:dyDescent="0.2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M75"/>
      <c r="N75"/>
      <c r="O75" s="134">
        <v>400003</v>
      </c>
      <c r="P75" s="134" t="s">
        <v>3185</v>
      </c>
      <c r="Q75" s="134" t="s">
        <v>3186</v>
      </c>
      <c r="R75" s="134">
        <f t="shared" ref="R75" si="19">O75</f>
        <v>400003</v>
      </c>
      <c r="S75" s="74">
        <v>4</v>
      </c>
      <c r="T75" s="74">
        <v>0</v>
      </c>
      <c r="U75" s="74">
        <v>3</v>
      </c>
      <c r="V75" s="74">
        <v>2</v>
      </c>
      <c r="W75" s="74">
        <v>0</v>
      </c>
      <c r="X75" s="74">
        <v>0</v>
      </c>
      <c r="Y75" s="74">
        <v>0</v>
      </c>
      <c r="Z75" s="74">
        <v>0</v>
      </c>
      <c r="AA75" s="74">
        <v>0</v>
      </c>
      <c r="AB75" s="74">
        <v>0</v>
      </c>
      <c r="AC75" s="74">
        <v>0</v>
      </c>
      <c r="AD75" s="74">
        <v>0</v>
      </c>
      <c r="AE75" s="74">
        <v>1</v>
      </c>
      <c r="AF75" s="74">
        <v>0</v>
      </c>
      <c r="AG75" s="74">
        <v>0</v>
      </c>
      <c r="AJ75" s="74">
        <v>0</v>
      </c>
      <c r="AK75" s="74">
        <v>0</v>
      </c>
    </row>
    <row r="76" spans="1:37" x14ac:dyDescent="0.2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M76"/>
      <c r="N76"/>
      <c r="O76" s="131">
        <v>500000</v>
      </c>
      <c r="P76" s="130" t="s">
        <v>3187</v>
      </c>
      <c r="Q76" s="131" t="s">
        <v>3188</v>
      </c>
      <c r="R76" s="131">
        <f t="shared" si="18"/>
        <v>500000</v>
      </c>
      <c r="S76" s="75">
        <v>5</v>
      </c>
      <c r="T76" s="75">
        <v>0</v>
      </c>
      <c r="U76" s="75">
        <v>3</v>
      </c>
      <c r="V76" s="75">
        <v>2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75">
        <v>1</v>
      </c>
      <c r="AF76" s="71">
        <v>0</v>
      </c>
      <c r="AG76" s="75">
        <v>0</v>
      </c>
      <c r="AJ76" s="71">
        <v>0</v>
      </c>
      <c r="AK76" s="75">
        <v>0</v>
      </c>
    </row>
    <row r="77" spans="1:37" x14ac:dyDescent="0.2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M77"/>
      <c r="N77"/>
      <c r="O77" s="131">
        <v>500001</v>
      </c>
      <c r="P77" s="130" t="s">
        <v>3189</v>
      </c>
      <c r="Q77" s="131" t="s">
        <v>3190</v>
      </c>
      <c r="R77" s="131">
        <f t="shared" si="18"/>
        <v>500001</v>
      </c>
      <c r="S77" s="75">
        <v>5</v>
      </c>
      <c r="T77" s="75">
        <v>0</v>
      </c>
      <c r="U77" s="75">
        <v>3</v>
      </c>
      <c r="V77" s="75">
        <v>2</v>
      </c>
      <c r="W77" s="75">
        <v>0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75">
        <v>1</v>
      </c>
      <c r="AF77" s="71">
        <v>0</v>
      </c>
      <c r="AG77" s="75">
        <v>0</v>
      </c>
      <c r="AJ77" s="71">
        <v>0</v>
      </c>
      <c r="AK77" s="75">
        <v>0</v>
      </c>
    </row>
    <row r="78" spans="1:37" x14ac:dyDescent="0.2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M78"/>
      <c r="N78"/>
      <c r="O78" s="131">
        <v>500002</v>
      </c>
      <c r="P78" s="130" t="s">
        <v>3191</v>
      </c>
      <c r="Q78" s="131" t="s">
        <v>3192</v>
      </c>
      <c r="R78" s="131">
        <f t="shared" si="18"/>
        <v>500002</v>
      </c>
      <c r="S78" s="75">
        <v>5</v>
      </c>
      <c r="T78" s="75">
        <v>0</v>
      </c>
      <c r="U78" s="75">
        <v>3</v>
      </c>
      <c r="V78" s="75">
        <v>2</v>
      </c>
      <c r="W78" s="75">
        <v>0</v>
      </c>
      <c r="X78" s="75">
        <v>0</v>
      </c>
      <c r="Y78" s="75">
        <v>0</v>
      </c>
      <c r="Z78" s="75">
        <v>0</v>
      </c>
      <c r="AA78" s="75">
        <v>0</v>
      </c>
      <c r="AB78" s="75">
        <v>0</v>
      </c>
      <c r="AC78" s="75">
        <v>0</v>
      </c>
      <c r="AD78" s="75">
        <v>0</v>
      </c>
      <c r="AE78" s="75">
        <v>1</v>
      </c>
      <c r="AF78" s="71">
        <v>0</v>
      </c>
      <c r="AG78" s="75">
        <v>0</v>
      </c>
      <c r="AJ78" s="71">
        <v>0</v>
      </c>
      <c r="AK78" s="75">
        <v>0</v>
      </c>
    </row>
    <row r="79" spans="1:37" x14ac:dyDescent="0.2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M79"/>
      <c r="N79"/>
      <c r="O79" s="134">
        <v>600000</v>
      </c>
      <c r="P79" s="134" t="s">
        <v>3193</v>
      </c>
      <c r="Q79" s="134" t="s">
        <v>3194</v>
      </c>
      <c r="R79" s="134">
        <f t="shared" ref="R79:R81" si="20">O79</f>
        <v>600000</v>
      </c>
      <c r="S79" s="74">
        <v>6</v>
      </c>
      <c r="T79" s="74">
        <v>0</v>
      </c>
      <c r="U79" s="74">
        <v>3</v>
      </c>
      <c r="V79" s="74">
        <v>1</v>
      </c>
      <c r="W79" s="74">
        <v>0</v>
      </c>
      <c r="X79" s="74">
        <v>0</v>
      </c>
      <c r="Y79" s="74">
        <v>0</v>
      </c>
      <c r="Z79" s="74">
        <v>0</v>
      </c>
      <c r="AA79" s="74">
        <v>0</v>
      </c>
      <c r="AB79" s="74">
        <v>0</v>
      </c>
      <c r="AC79" s="74">
        <v>0</v>
      </c>
      <c r="AD79" s="74">
        <v>0</v>
      </c>
      <c r="AE79" s="74">
        <v>0</v>
      </c>
      <c r="AF79" s="74">
        <v>0</v>
      </c>
      <c r="AG79" s="74">
        <v>1</v>
      </c>
      <c r="AJ79" s="74">
        <v>0</v>
      </c>
      <c r="AK79" s="74">
        <v>0</v>
      </c>
    </row>
    <row r="80" spans="1:37" x14ac:dyDescent="0.2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M80"/>
      <c r="N80"/>
      <c r="O80" s="134">
        <v>600001</v>
      </c>
      <c r="P80" s="134" t="s">
        <v>3195</v>
      </c>
      <c r="Q80" s="134" t="s">
        <v>3196</v>
      </c>
      <c r="R80" s="134">
        <f t="shared" si="20"/>
        <v>600001</v>
      </c>
      <c r="S80" s="74">
        <v>6</v>
      </c>
      <c r="T80" s="74">
        <v>0</v>
      </c>
      <c r="U80" s="74">
        <v>3</v>
      </c>
      <c r="V80" s="74">
        <v>2</v>
      </c>
      <c r="W80" s="74">
        <v>0</v>
      </c>
      <c r="X80" s="74">
        <v>0</v>
      </c>
      <c r="Y80" s="74">
        <v>0</v>
      </c>
      <c r="Z80" s="74">
        <v>0</v>
      </c>
      <c r="AA80" s="74">
        <v>0</v>
      </c>
      <c r="AB80" s="74">
        <v>0</v>
      </c>
      <c r="AC80" s="74">
        <v>0</v>
      </c>
      <c r="AD80" s="74">
        <v>0</v>
      </c>
      <c r="AE80" s="74">
        <v>0</v>
      </c>
      <c r="AF80" s="74">
        <v>0</v>
      </c>
      <c r="AG80" s="74">
        <v>1</v>
      </c>
      <c r="AJ80" s="74">
        <v>0</v>
      </c>
      <c r="AK80" s="74">
        <v>0</v>
      </c>
    </row>
    <row r="81" spans="1:37" x14ac:dyDescent="0.2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M81"/>
      <c r="N81"/>
      <c r="O81" s="134">
        <v>600002</v>
      </c>
      <c r="P81" s="134" t="s">
        <v>3197</v>
      </c>
      <c r="Q81" s="134" t="s">
        <v>3198</v>
      </c>
      <c r="R81" s="134">
        <f t="shared" si="20"/>
        <v>600002</v>
      </c>
      <c r="S81" s="74">
        <v>6</v>
      </c>
      <c r="T81" s="74">
        <v>0</v>
      </c>
      <c r="U81" s="74">
        <v>3</v>
      </c>
      <c r="V81" s="74">
        <v>3</v>
      </c>
      <c r="W81" s="74">
        <v>0</v>
      </c>
      <c r="X81" s="74">
        <v>0</v>
      </c>
      <c r="Y81" s="74">
        <v>0</v>
      </c>
      <c r="Z81" s="74">
        <v>0</v>
      </c>
      <c r="AA81" s="74">
        <v>0</v>
      </c>
      <c r="AB81" s="74">
        <v>0</v>
      </c>
      <c r="AC81" s="74">
        <v>0</v>
      </c>
      <c r="AD81" s="74">
        <v>0</v>
      </c>
      <c r="AE81" s="74">
        <v>0</v>
      </c>
      <c r="AF81" s="74">
        <v>0</v>
      </c>
      <c r="AG81" s="74">
        <v>1</v>
      </c>
      <c r="AJ81" s="74">
        <v>0</v>
      </c>
      <c r="AK81" s="74">
        <v>0</v>
      </c>
    </row>
    <row r="82" spans="1:37" x14ac:dyDescent="0.2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M82"/>
      <c r="N82"/>
      <c r="O82" s="134">
        <v>600003</v>
      </c>
      <c r="P82" s="134" t="s">
        <v>3199</v>
      </c>
      <c r="Q82" s="134" t="s">
        <v>3200</v>
      </c>
      <c r="R82" s="134">
        <f t="shared" ref="R82:R89" si="21">O82</f>
        <v>600003</v>
      </c>
      <c r="S82" s="74">
        <v>6</v>
      </c>
      <c r="T82" s="74">
        <v>0</v>
      </c>
      <c r="U82" s="74">
        <v>3</v>
      </c>
      <c r="V82" s="74">
        <v>4</v>
      </c>
      <c r="W82" s="74">
        <v>0</v>
      </c>
      <c r="X82" s="74">
        <v>0</v>
      </c>
      <c r="Y82" s="74">
        <v>0</v>
      </c>
      <c r="Z82" s="74">
        <v>0</v>
      </c>
      <c r="AA82" s="74">
        <v>0</v>
      </c>
      <c r="AB82" s="74">
        <v>0</v>
      </c>
      <c r="AC82" s="74">
        <v>0</v>
      </c>
      <c r="AD82" s="74">
        <v>0</v>
      </c>
      <c r="AE82" s="74">
        <v>0</v>
      </c>
      <c r="AF82" s="74">
        <v>0</v>
      </c>
      <c r="AG82" s="74">
        <v>1</v>
      </c>
      <c r="AJ82" s="74">
        <v>0</v>
      </c>
      <c r="AK82" s="74">
        <v>0</v>
      </c>
    </row>
    <row r="83" spans="1:37" x14ac:dyDescent="0.2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M83"/>
      <c r="N83"/>
      <c r="O83" s="134">
        <v>600004</v>
      </c>
      <c r="P83" s="134" t="s">
        <v>3201</v>
      </c>
      <c r="Q83" s="134" t="s">
        <v>3202</v>
      </c>
      <c r="R83" s="134">
        <f t="shared" si="21"/>
        <v>600004</v>
      </c>
      <c r="S83" s="74">
        <v>6</v>
      </c>
      <c r="T83" s="74">
        <v>0</v>
      </c>
      <c r="U83" s="74">
        <v>3</v>
      </c>
      <c r="V83" s="74">
        <v>5</v>
      </c>
      <c r="W83" s="74">
        <v>0</v>
      </c>
      <c r="X83" s="74">
        <v>0</v>
      </c>
      <c r="Y83" s="74">
        <v>0</v>
      </c>
      <c r="Z83" s="74">
        <v>0</v>
      </c>
      <c r="AA83" s="74">
        <v>0</v>
      </c>
      <c r="AB83" s="74">
        <v>0</v>
      </c>
      <c r="AC83" s="74">
        <v>0</v>
      </c>
      <c r="AD83" s="74">
        <v>0</v>
      </c>
      <c r="AE83" s="74">
        <v>0</v>
      </c>
      <c r="AF83" s="74">
        <v>0</v>
      </c>
      <c r="AG83" s="74">
        <v>1</v>
      </c>
      <c r="AJ83" s="74">
        <v>0</v>
      </c>
      <c r="AK83" s="74">
        <v>0</v>
      </c>
    </row>
    <row r="84" spans="1:37" x14ac:dyDescent="0.2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M84"/>
      <c r="N84"/>
      <c r="O84" s="134">
        <v>600005</v>
      </c>
      <c r="P84" s="134" t="s">
        <v>3203</v>
      </c>
      <c r="Q84" s="134" t="s">
        <v>3204</v>
      </c>
      <c r="R84" s="134">
        <f t="shared" si="21"/>
        <v>600005</v>
      </c>
      <c r="S84" s="74">
        <v>6</v>
      </c>
      <c r="T84" s="74">
        <v>0</v>
      </c>
      <c r="U84" s="74">
        <v>3</v>
      </c>
      <c r="V84" s="74">
        <v>6</v>
      </c>
      <c r="W84" s="74">
        <v>0</v>
      </c>
      <c r="X84" s="74">
        <v>0</v>
      </c>
      <c r="Y84" s="74">
        <v>0</v>
      </c>
      <c r="Z84" s="74">
        <v>0</v>
      </c>
      <c r="AA84" s="74">
        <v>0</v>
      </c>
      <c r="AB84" s="74">
        <v>0</v>
      </c>
      <c r="AC84" s="74">
        <v>0</v>
      </c>
      <c r="AD84" s="74">
        <v>0</v>
      </c>
      <c r="AE84" s="74">
        <v>0</v>
      </c>
      <c r="AF84" s="74">
        <v>0</v>
      </c>
      <c r="AG84" s="74">
        <v>1</v>
      </c>
      <c r="AJ84" s="74">
        <v>0</v>
      </c>
      <c r="AK84" s="74">
        <v>0</v>
      </c>
    </row>
    <row r="85" spans="1:37" x14ac:dyDescent="0.2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M85"/>
      <c r="N85"/>
      <c r="O85" s="134">
        <v>600006</v>
      </c>
      <c r="P85" s="134" t="s">
        <v>3205</v>
      </c>
      <c r="Q85" s="134" t="s">
        <v>3206</v>
      </c>
      <c r="R85" s="134">
        <f t="shared" si="21"/>
        <v>600006</v>
      </c>
      <c r="S85" s="74">
        <v>6</v>
      </c>
      <c r="T85" s="74">
        <v>0</v>
      </c>
      <c r="U85" s="74">
        <v>3</v>
      </c>
      <c r="V85" s="74">
        <v>7</v>
      </c>
      <c r="W85" s="74">
        <v>0</v>
      </c>
      <c r="X85" s="74">
        <v>0</v>
      </c>
      <c r="Y85" s="74">
        <v>0</v>
      </c>
      <c r="Z85" s="74">
        <v>0</v>
      </c>
      <c r="AA85" s="74">
        <v>0</v>
      </c>
      <c r="AB85" s="74">
        <v>0</v>
      </c>
      <c r="AC85" s="74">
        <v>0</v>
      </c>
      <c r="AD85" s="74">
        <v>0</v>
      </c>
      <c r="AE85" s="74">
        <v>0</v>
      </c>
      <c r="AF85" s="74">
        <v>0</v>
      </c>
      <c r="AG85" s="74">
        <v>1</v>
      </c>
      <c r="AJ85" s="74">
        <v>0</v>
      </c>
      <c r="AK85" s="74">
        <v>0</v>
      </c>
    </row>
    <row r="86" spans="1:37" x14ac:dyDescent="0.2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M86"/>
      <c r="N86"/>
      <c r="O86" s="134">
        <v>600007</v>
      </c>
      <c r="P86" s="134" t="s">
        <v>3207</v>
      </c>
      <c r="Q86" s="134" t="s">
        <v>3208</v>
      </c>
      <c r="R86" s="134">
        <f t="shared" si="21"/>
        <v>600007</v>
      </c>
      <c r="S86" s="74">
        <v>6</v>
      </c>
      <c r="T86" s="74">
        <v>0</v>
      </c>
      <c r="U86" s="74">
        <v>3</v>
      </c>
      <c r="V86" s="74">
        <v>8</v>
      </c>
      <c r="W86" s="74">
        <v>0</v>
      </c>
      <c r="X86" s="74">
        <v>0</v>
      </c>
      <c r="Y86" s="74">
        <v>0</v>
      </c>
      <c r="Z86" s="74">
        <v>0</v>
      </c>
      <c r="AA86" s="74">
        <v>0</v>
      </c>
      <c r="AB86" s="74">
        <v>0</v>
      </c>
      <c r="AC86" s="74">
        <v>0</v>
      </c>
      <c r="AD86" s="74">
        <v>0</v>
      </c>
      <c r="AE86" s="74">
        <v>0</v>
      </c>
      <c r="AF86" s="74">
        <v>0</v>
      </c>
      <c r="AG86" s="74">
        <v>1</v>
      </c>
      <c r="AJ86" s="74">
        <v>0</v>
      </c>
      <c r="AK86" s="74">
        <v>0</v>
      </c>
    </row>
    <row r="87" spans="1:37" x14ac:dyDescent="0.2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M87"/>
      <c r="N87"/>
      <c r="O87" s="134">
        <v>600008</v>
      </c>
      <c r="P87" s="134" t="s">
        <v>3209</v>
      </c>
      <c r="Q87" s="134" t="s">
        <v>3210</v>
      </c>
      <c r="R87" s="134">
        <f t="shared" si="21"/>
        <v>600008</v>
      </c>
      <c r="S87" s="74">
        <v>6</v>
      </c>
      <c r="T87" s="74">
        <v>0</v>
      </c>
      <c r="U87" s="74">
        <v>3</v>
      </c>
      <c r="V87" s="74">
        <v>9</v>
      </c>
      <c r="W87" s="74">
        <v>0</v>
      </c>
      <c r="X87" s="74">
        <v>0</v>
      </c>
      <c r="Y87" s="74">
        <v>0</v>
      </c>
      <c r="Z87" s="74">
        <v>0</v>
      </c>
      <c r="AA87" s="74">
        <v>0</v>
      </c>
      <c r="AB87" s="74">
        <v>0</v>
      </c>
      <c r="AC87" s="74">
        <v>0</v>
      </c>
      <c r="AD87" s="74">
        <v>0</v>
      </c>
      <c r="AE87" s="74">
        <v>0</v>
      </c>
      <c r="AF87" s="74">
        <v>0</v>
      </c>
      <c r="AG87" s="74">
        <v>1</v>
      </c>
      <c r="AJ87" s="74">
        <v>0</v>
      </c>
      <c r="AK87" s="74">
        <v>0</v>
      </c>
    </row>
    <row r="88" spans="1:37" x14ac:dyDescent="0.2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M88"/>
      <c r="N88"/>
      <c r="O88" s="134">
        <v>600009</v>
      </c>
      <c r="P88" s="134" t="s">
        <v>3211</v>
      </c>
      <c r="Q88" s="134" t="s">
        <v>3212</v>
      </c>
      <c r="R88" s="134">
        <f t="shared" si="21"/>
        <v>600009</v>
      </c>
      <c r="S88" s="74">
        <v>6</v>
      </c>
      <c r="T88" s="74">
        <v>0</v>
      </c>
      <c r="U88" s="74">
        <v>3</v>
      </c>
      <c r="V88" s="74">
        <v>10</v>
      </c>
      <c r="W88" s="74">
        <v>0</v>
      </c>
      <c r="X88" s="74">
        <v>0</v>
      </c>
      <c r="Y88" s="74">
        <v>0</v>
      </c>
      <c r="Z88" s="74">
        <v>0</v>
      </c>
      <c r="AA88" s="74">
        <v>0</v>
      </c>
      <c r="AB88" s="74">
        <v>0</v>
      </c>
      <c r="AC88" s="74">
        <v>0</v>
      </c>
      <c r="AD88" s="74">
        <v>0</v>
      </c>
      <c r="AE88" s="74">
        <v>0</v>
      </c>
      <c r="AF88" s="74">
        <v>0</v>
      </c>
      <c r="AG88" s="74">
        <v>1</v>
      </c>
      <c r="AJ88" s="74">
        <v>0</v>
      </c>
      <c r="AK88" s="74">
        <v>0</v>
      </c>
    </row>
    <row r="89" spans="1:37" x14ac:dyDescent="0.2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M89"/>
      <c r="N89"/>
      <c r="O89" s="134">
        <v>600010</v>
      </c>
      <c r="P89" s="134" t="s">
        <v>3213</v>
      </c>
      <c r="Q89" s="134" t="s">
        <v>3214</v>
      </c>
      <c r="R89" s="134">
        <f t="shared" si="21"/>
        <v>600010</v>
      </c>
      <c r="S89" s="74">
        <v>6</v>
      </c>
      <c r="T89" s="74">
        <v>0</v>
      </c>
      <c r="U89" s="74">
        <v>3</v>
      </c>
      <c r="V89" s="74">
        <v>11</v>
      </c>
      <c r="W89" s="74">
        <v>0</v>
      </c>
      <c r="X89" s="74">
        <v>0</v>
      </c>
      <c r="Y89" s="74">
        <v>0</v>
      </c>
      <c r="Z89" s="74">
        <v>0</v>
      </c>
      <c r="AA89" s="74">
        <v>0</v>
      </c>
      <c r="AB89" s="74">
        <v>0</v>
      </c>
      <c r="AC89" s="74">
        <v>0</v>
      </c>
      <c r="AD89" s="74">
        <v>0</v>
      </c>
      <c r="AE89" s="74">
        <v>0</v>
      </c>
      <c r="AF89" s="74">
        <v>0</v>
      </c>
      <c r="AG89" s="74">
        <v>1</v>
      </c>
      <c r="AJ89" s="74">
        <v>0</v>
      </c>
      <c r="AK89" s="74">
        <v>0</v>
      </c>
    </row>
    <row r="90" spans="1:37" x14ac:dyDescent="0.2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M90"/>
      <c r="N90"/>
      <c r="O90" s="131">
        <v>700000</v>
      </c>
      <c r="P90" s="130" t="s">
        <v>3215</v>
      </c>
      <c r="Q90" s="130" t="s">
        <v>3216</v>
      </c>
      <c r="R90" s="131">
        <f t="shared" ref="R90:R150" si="22">O90</f>
        <v>700000</v>
      </c>
      <c r="S90" s="75">
        <v>7</v>
      </c>
      <c r="T90" s="75">
        <v>0</v>
      </c>
      <c r="U90" s="75">
        <v>3</v>
      </c>
      <c r="V90" s="75" t="s">
        <v>3217</v>
      </c>
      <c r="W90" s="75">
        <v>0</v>
      </c>
      <c r="X90" s="75">
        <v>0</v>
      </c>
      <c r="Y90" s="75">
        <v>0</v>
      </c>
      <c r="Z90" s="75">
        <v>0</v>
      </c>
      <c r="AA90" s="75">
        <v>0</v>
      </c>
      <c r="AB90" s="75">
        <v>1000</v>
      </c>
      <c r="AC90" s="131">
        <v>700000</v>
      </c>
      <c r="AD90" s="75">
        <v>1</v>
      </c>
      <c r="AE90" s="75">
        <v>0</v>
      </c>
      <c r="AF90" s="71">
        <v>0</v>
      </c>
      <c r="AG90" s="75">
        <v>0</v>
      </c>
      <c r="AJ90" s="71">
        <v>0</v>
      </c>
      <c r="AK90" s="75">
        <v>0</v>
      </c>
    </row>
    <row r="91" spans="1:37" x14ac:dyDescent="0.2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M91"/>
      <c r="N91"/>
      <c r="O91" s="131">
        <v>700001</v>
      </c>
      <c r="P91" s="130" t="s">
        <v>3218</v>
      </c>
      <c r="Q91" s="130" t="s">
        <v>3219</v>
      </c>
      <c r="R91" s="131">
        <f t="shared" ref="R91" si="23">O91</f>
        <v>700001</v>
      </c>
      <c r="S91" s="75">
        <v>7</v>
      </c>
      <c r="T91" s="75">
        <v>0</v>
      </c>
      <c r="U91" s="75">
        <v>2</v>
      </c>
      <c r="V91" s="75" t="s">
        <v>3220</v>
      </c>
      <c r="W91" s="75">
        <v>0</v>
      </c>
      <c r="X91" s="75">
        <v>0</v>
      </c>
      <c r="Y91" s="75">
        <v>0</v>
      </c>
      <c r="Z91" s="75">
        <v>0</v>
      </c>
      <c r="AA91" s="75">
        <v>0</v>
      </c>
      <c r="AB91" s="75">
        <v>1000</v>
      </c>
      <c r="AC91" s="131">
        <v>700001</v>
      </c>
      <c r="AD91" s="75">
        <v>1</v>
      </c>
      <c r="AE91" s="75">
        <v>0</v>
      </c>
      <c r="AF91" s="71">
        <v>0</v>
      </c>
      <c r="AG91" s="75">
        <v>0</v>
      </c>
      <c r="AJ91" s="71">
        <v>0</v>
      </c>
      <c r="AK91" s="75">
        <v>0</v>
      </c>
    </row>
    <row r="92" spans="1:37" x14ac:dyDescent="0.2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M92"/>
      <c r="N92"/>
      <c r="O92" s="131">
        <v>700002</v>
      </c>
      <c r="P92" s="130" t="s">
        <v>3221</v>
      </c>
      <c r="Q92" s="130" t="s">
        <v>3222</v>
      </c>
      <c r="R92" s="131">
        <f t="shared" ref="R92:R103" si="24">O92</f>
        <v>700002</v>
      </c>
      <c r="S92" s="75">
        <v>7</v>
      </c>
      <c r="T92" s="75">
        <v>0</v>
      </c>
      <c r="U92" s="75">
        <v>3</v>
      </c>
      <c r="V92" s="75" t="s">
        <v>3220</v>
      </c>
      <c r="W92" s="75">
        <v>0</v>
      </c>
      <c r="X92" s="75">
        <v>0</v>
      </c>
      <c r="Y92" s="75">
        <v>0</v>
      </c>
      <c r="Z92" s="75">
        <v>0</v>
      </c>
      <c r="AA92" s="75">
        <v>0</v>
      </c>
      <c r="AB92" s="75">
        <v>1000</v>
      </c>
      <c r="AC92" s="131">
        <v>700002</v>
      </c>
      <c r="AD92" s="75">
        <v>1</v>
      </c>
      <c r="AE92" s="75">
        <v>0</v>
      </c>
      <c r="AF92" s="71">
        <v>0</v>
      </c>
      <c r="AG92" s="75">
        <v>0</v>
      </c>
      <c r="AJ92" s="71">
        <v>0</v>
      </c>
      <c r="AK92" s="75">
        <v>0</v>
      </c>
    </row>
    <row r="93" spans="1:37" x14ac:dyDescent="0.2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M93"/>
      <c r="N93"/>
      <c r="O93" s="131">
        <v>700003</v>
      </c>
      <c r="P93" s="130" t="s">
        <v>3223</v>
      </c>
      <c r="Q93" s="130" t="s">
        <v>3224</v>
      </c>
      <c r="R93" s="131">
        <f t="shared" si="24"/>
        <v>700003</v>
      </c>
      <c r="S93" s="75">
        <v>7</v>
      </c>
      <c r="T93" s="75">
        <v>0</v>
      </c>
      <c r="U93" s="75">
        <v>4</v>
      </c>
      <c r="V93" s="75" t="s">
        <v>3220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1000</v>
      </c>
      <c r="AC93" s="131">
        <v>700003</v>
      </c>
      <c r="AD93" s="75">
        <v>1</v>
      </c>
      <c r="AE93" s="75">
        <v>0</v>
      </c>
      <c r="AF93" s="71">
        <v>0</v>
      </c>
      <c r="AG93" s="75">
        <v>0</v>
      </c>
      <c r="AJ93" s="71">
        <v>0</v>
      </c>
      <c r="AK93" s="75">
        <v>0</v>
      </c>
    </row>
    <row r="94" spans="1:37" x14ac:dyDescent="0.2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M94"/>
      <c r="N94"/>
      <c r="O94" s="131">
        <v>700004</v>
      </c>
      <c r="P94" s="130" t="s">
        <v>3225</v>
      </c>
      <c r="Q94" s="130" t="s">
        <v>3226</v>
      </c>
      <c r="R94" s="131">
        <f t="shared" si="24"/>
        <v>700004</v>
      </c>
      <c r="S94" s="75">
        <v>7</v>
      </c>
      <c r="T94" s="75">
        <v>0</v>
      </c>
      <c r="U94" s="75">
        <v>3</v>
      </c>
      <c r="V94" s="75" t="s">
        <v>3217</v>
      </c>
      <c r="W94" s="75">
        <v>0</v>
      </c>
      <c r="X94" s="75">
        <v>0</v>
      </c>
      <c r="Y94" s="75">
        <v>1</v>
      </c>
      <c r="Z94" s="75">
        <v>0</v>
      </c>
      <c r="AA94" s="75">
        <v>0</v>
      </c>
      <c r="AB94" s="75">
        <v>1000</v>
      </c>
      <c r="AC94" s="131">
        <v>700004</v>
      </c>
      <c r="AD94" s="75">
        <v>0</v>
      </c>
      <c r="AE94" s="75">
        <v>0</v>
      </c>
      <c r="AF94" s="71">
        <v>0</v>
      </c>
      <c r="AG94" s="75">
        <v>0</v>
      </c>
      <c r="AJ94" s="71">
        <v>0</v>
      </c>
      <c r="AK94" s="75">
        <v>0</v>
      </c>
    </row>
    <row r="95" spans="1:37" x14ac:dyDescent="0.2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M95"/>
      <c r="N95"/>
      <c r="O95" s="131">
        <v>700005</v>
      </c>
      <c r="P95" s="130" t="s">
        <v>3227</v>
      </c>
      <c r="Q95" s="130" t="s">
        <v>3228</v>
      </c>
      <c r="R95" s="131">
        <f t="shared" si="24"/>
        <v>700005</v>
      </c>
      <c r="S95" s="75">
        <v>7</v>
      </c>
      <c r="T95" s="75">
        <v>0</v>
      </c>
      <c r="U95" s="75">
        <v>2</v>
      </c>
      <c r="V95" s="75">
        <v>0</v>
      </c>
      <c r="W95" s="75">
        <v>0</v>
      </c>
      <c r="X95" s="75">
        <v>0</v>
      </c>
      <c r="Y95" s="75">
        <v>1</v>
      </c>
      <c r="Z95" s="75">
        <v>0</v>
      </c>
      <c r="AA95" s="75">
        <v>0</v>
      </c>
      <c r="AB95" s="75">
        <v>1000</v>
      </c>
      <c r="AC95" s="131">
        <v>700005</v>
      </c>
      <c r="AD95" s="75">
        <v>0</v>
      </c>
      <c r="AE95" s="75">
        <v>0</v>
      </c>
      <c r="AF95" s="71">
        <v>0</v>
      </c>
      <c r="AG95" s="75">
        <v>0</v>
      </c>
      <c r="AJ95" s="71">
        <v>0</v>
      </c>
      <c r="AK95" s="75">
        <v>0</v>
      </c>
    </row>
    <row r="96" spans="1:37" x14ac:dyDescent="0.2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M96"/>
      <c r="N96"/>
      <c r="O96" s="131">
        <v>700006</v>
      </c>
      <c r="P96" s="130" t="s">
        <v>3229</v>
      </c>
      <c r="Q96" s="130" t="s">
        <v>3230</v>
      </c>
      <c r="R96" s="131">
        <f t="shared" si="24"/>
        <v>700006</v>
      </c>
      <c r="S96" s="75">
        <v>7</v>
      </c>
      <c r="T96" s="75">
        <v>0</v>
      </c>
      <c r="U96" s="75">
        <v>3</v>
      </c>
      <c r="V96" s="75">
        <v>0</v>
      </c>
      <c r="W96" s="75">
        <v>0</v>
      </c>
      <c r="X96" s="75">
        <v>0</v>
      </c>
      <c r="Y96" s="75">
        <v>1</v>
      </c>
      <c r="Z96" s="75">
        <v>0</v>
      </c>
      <c r="AA96" s="75">
        <v>0</v>
      </c>
      <c r="AB96" s="75">
        <v>1000</v>
      </c>
      <c r="AC96" s="131">
        <v>700006</v>
      </c>
      <c r="AD96" s="75">
        <v>0</v>
      </c>
      <c r="AE96" s="75">
        <v>0</v>
      </c>
      <c r="AF96" s="71">
        <v>0</v>
      </c>
      <c r="AG96" s="75">
        <v>0</v>
      </c>
      <c r="AJ96" s="71">
        <v>0</v>
      </c>
      <c r="AK96" s="75">
        <v>0</v>
      </c>
    </row>
    <row r="97" spans="1:37" x14ac:dyDescent="0.2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M97"/>
      <c r="N97"/>
      <c r="O97" s="131">
        <v>700007</v>
      </c>
      <c r="P97" s="130" t="s">
        <v>3231</v>
      </c>
      <c r="Q97" s="130" t="s">
        <v>3232</v>
      </c>
      <c r="R97" s="131">
        <f t="shared" si="24"/>
        <v>700007</v>
      </c>
      <c r="S97" s="75">
        <v>7</v>
      </c>
      <c r="T97" s="75">
        <v>0</v>
      </c>
      <c r="U97" s="75">
        <v>3</v>
      </c>
      <c r="V97" s="75" t="s">
        <v>3233</v>
      </c>
      <c r="W97" s="75">
        <v>0</v>
      </c>
      <c r="X97" s="75">
        <v>0</v>
      </c>
      <c r="Y97" s="75">
        <v>1</v>
      </c>
      <c r="Z97" s="75">
        <v>0</v>
      </c>
      <c r="AA97" s="75">
        <v>0</v>
      </c>
      <c r="AB97" s="75">
        <v>1000</v>
      </c>
      <c r="AC97" s="131">
        <v>700007</v>
      </c>
      <c r="AD97" s="75">
        <v>0</v>
      </c>
      <c r="AE97" s="75">
        <v>0</v>
      </c>
      <c r="AF97" s="71">
        <v>0</v>
      </c>
      <c r="AG97" s="75">
        <v>0</v>
      </c>
      <c r="AJ97" s="71">
        <v>0</v>
      </c>
      <c r="AK97" s="75">
        <v>0</v>
      </c>
    </row>
    <row r="98" spans="1:37" x14ac:dyDescent="0.2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M98"/>
      <c r="N98"/>
      <c r="O98" s="131">
        <v>700008</v>
      </c>
      <c r="P98" s="130" t="s">
        <v>3234</v>
      </c>
      <c r="Q98" s="130" t="s">
        <v>3235</v>
      </c>
      <c r="R98" s="131">
        <f t="shared" si="24"/>
        <v>700008</v>
      </c>
      <c r="S98" s="75">
        <v>7</v>
      </c>
      <c r="T98" s="75">
        <v>0</v>
      </c>
      <c r="U98" s="75">
        <v>3</v>
      </c>
      <c r="V98" s="75" t="s">
        <v>3233</v>
      </c>
      <c r="W98" s="75">
        <v>0</v>
      </c>
      <c r="X98" s="75">
        <v>0</v>
      </c>
      <c r="Y98" s="75">
        <v>1</v>
      </c>
      <c r="Z98" s="75">
        <v>0</v>
      </c>
      <c r="AA98" s="75">
        <v>0</v>
      </c>
      <c r="AB98" s="75">
        <v>1000</v>
      </c>
      <c r="AC98" s="131">
        <v>700008</v>
      </c>
      <c r="AD98" s="75">
        <v>0</v>
      </c>
      <c r="AE98" s="75">
        <v>0</v>
      </c>
      <c r="AF98" s="71">
        <v>0</v>
      </c>
      <c r="AG98" s="75">
        <v>0</v>
      </c>
      <c r="AJ98" s="71">
        <v>0</v>
      </c>
      <c r="AK98" s="75">
        <v>0</v>
      </c>
    </row>
    <row r="99" spans="1:37" x14ac:dyDescent="0.2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M99"/>
      <c r="N99"/>
      <c r="O99" s="131">
        <v>700009</v>
      </c>
      <c r="P99" s="130" t="s">
        <v>3236</v>
      </c>
      <c r="Q99" s="130" t="s">
        <v>3237</v>
      </c>
      <c r="R99" s="131">
        <f t="shared" si="24"/>
        <v>700009</v>
      </c>
      <c r="S99" s="75">
        <v>7</v>
      </c>
      <c r="T99" s="75">
        <v>0</v>
      </c>
      <c r="U99" s="75">
        <v>3</v>
      </c>
      <c r="V99" s="75" t="s">
        <v>3233</v>
      </c>
      <c r="W99" s="75">
        <v>0</v>
      </c>
      <c r="X99" s="75">
        <v>0</v>
      </c>
      <c r="Y99" s="75">
        <v>1</v>
      </c>
      <c r="Z99" s="75">
        <v>0</v>
      </c>
      <c r="AA99" s="75">
        <v>0</v>
      </c>
      <c r="AB99" s="75">
        <v>1000</v>
      </c>
      <c r="AC99" s="131">
        <v>700009</v>
      </c>
      <c r="AD99" s="75">
        <v>0</v>
      </c>
      <c r="AE99" s="75">
        <v>0</v>
      </c>
      <c r="AF99" s="71">
        <v>0</v>
      </c>
      <c r="AG99" s="75">
        <v>0</v>
      </c>
      <c r="AJ99" s="71">
        <v>0</v>
      </c>
      <c r="AK99" s="75">
        <v>0</v>
      </c>
    </row>
    <row r="100" spans="1:37" x14ac:dyDescent="0.2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M100"/>
      <c r="N100"/>
      <c r="O100" s="131">
        <v>700010</v>
      </c>
      <c r="P100" s="130" t="s">
        <v>3238</v>
      </c>
      <c r="Q100" s="130" t="s">
        <v>3239</v>
      </c>
      <c r="R100" s="131">
        <f t="shared" si="24"/>
        <v>700010</v>
      </c>
      <c r="S100" s="75">
        <v>7</v>
      </c>
      <c r="T100" s="75">
        <v>0</v>
      </c>
      <c r="U100" s="75">
        <v>4</v>
      </c>
      <c r="V100" s="75" t="s">
        <v>3233</v>
      </c>
      <c r="W100" s="75">
        <v>0</v>
      </c>
      <c r="X100" s="75">
        <v>0</v>
      </c>
      <c r="Y100" s="75">
        <v>1</v>
      </c>
      <c r="Z100" s="75">
        <v>0</v>
      </c>
      <c r="AA100" s="75">
        <v>0</v>
      </c>
      <c r="AB100" s="75">
        <v>1000</v>
      </c>
      <c r="AC100" s="131">
        <v>700010</v>
      </c>
      <c r="AD100" s="75">
        <v>0</v>
      </c>
      <c r="AE100" s="75">
        <v>0</v>
      </c>
      <c r="AF100" s="71">
        <v>0</v>
      </c>
      <c r="AG100" s="75">
        <v>0</v>
      </c>
      <c r="AJ100" s="71">
        <v>0</v>
      </c>
      <c r="AK100" s="75">
        <v>0</v>
      </c>
    </row>
    <row r="101" spans="1:37" x14ac:dyDescent="0.2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M101"/>
      <c r="N101"/>
      <c r="O101" s="131">
        <v>700011</v>
      </c>
      <c r="P101" s="130" t="s">
        <v>3240</v>
      </c>
      <c r="Q101" s="130" t="s">
        <v>3241</v>
      </c>
      <c r="R101" s="131">
        <f t="shared" si="24"/>
        <v>700011</v>
      </c>
      <c r="S101" s="75">
        <v>7</v>
      </c>
      <c r="T101" s="75">
        <v>0</v>
      </c>
      <c r="U101" s="75">
        <v>4</v>
      </c>
      <c r="V101" s="75" t="s">
        <v>3233</v>
      </c>
      <c r="W101" s="75">
        <v>0</v>
      </c>
      <c r="X101" s="75">
        <v>0</v>
      </c>
      <c r="Y101" s="75">
        <v>1</v>
      </c>
      <c r="Z101" s="75">
        <v>0</v>
      </c>
      <c r="AA101" s="75">
        <v>0</v>
      </c>
      <c r="AB101" s="75">
        <v>1000</v>
      </c>
      <c r="AC101" s="131">
        <v>700011</v>
      </c>
      <c r="AD101" s="75">
        <v>0</v>
      </c>
      <c r="AE101" s="75">
        <v>0</v>
      </c>
      <c r="AF101" s="71">
        <v>0</v>
      </c>
      <c r="AG101" s="75">
        <v>0</v>
      </c>
      <c r="AJ101" s="71">
        <v>0</v>
      </c>
      <c r="AK101" s="75">
        <v>0</v>
      </c>
    </row>
    <row r="102" spans="1:37" x14ac:dyDescent="0.2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M102" s="5"/>
      <c r="N102"/>
      <c r="O102" s="131">
        <v>700012</v>
      </c>
      <c r="P102" s="130" t="s">
        <v>3242</v>
      </c>
      <c r="Q102" s="130" t="s">
        <v>3243</v>
      </c>
      <c r="R102" s="131">
        <f t="shared" si="24"/>
        <v>700012</v>
      </c>
      <c r="S102" s="75">
        <v>7</v>
      </c>
      <c r="T102" s="75">
        <v>0</v>
      </c>
      <c r="U102" s="75">
        <v>3</v>
      </c>
      <c r="V102" s="75" t="s">
        <v>3217</v>
      </c>
      <c r="W102" s="75">
        <v>0</v>
      </c>
      <c r="X102" s="75">
        <v>0</v>
      </c>
      <c r="Y102" s="75">
        <v>1</v>
      </c>
      <c r="Z102" s="75">
        <v>0</v>
      </c>
      <c r="AA102" s="75">
        <v>0</v>
      </c>
      <c r="AB102" s="75">
        <v>1000</v>
      </c>
      <c r="AC102" s="131">
        <v>700012</v>
      </c>
      <c r="AD102" s="75">
        <v>0</v>
      </c>
      <c r="AE102" s="75">
        <v>0</v>
      </c>
      <c r="AF102" s="71">
        <v>0</v>
      </c>
      <c r="AG102" s="75">
        <v>0</v>
      </c>
      <c r="AJ102" s="71">
        <v>0</v>
      </c>
      <c r="AK102" s="75">
        <v>0</v>
      </c>
    </row>
    <row r="103" spans="1:37" x14ac:dyDescent="0.2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M103"/>
      <c r="N103"/>
      <c r="O103" s="131">
        <v>700013</v>
      </c>
      <c r="P103" s="130" t="s">
        <v>3242</v>
      </c>
      <c r="Q103" s="130" t="s">
        <v>3243</v>
      </c>
      <c r="R103" s="131">
        <f t="shared" si="24"/>
        <v>700013</v>
      </c>
      <c r="S103" s="75">
        <v>7</v>
      </c>
      <c r="T103" s="75">
        <v>0</v>
      </c>
      <c r="U103" s="75">
        <v>3</v>
      </c>
      <c r="V103" s="75" t="s">
        <v>3217</v>
      </c>
      <c r="W103" s="75">
        <v>0</v>
      </c>
      <c r="X103" s="75">
        <v>0</v>
      </c>
      <c r="Y103" s="75">
        <v>1</v>
      </c>
      <c r="Z103" s="75">
        <v>0</v>
      </c>
      <c r="AA103" s="75">
        <v>0</v>
      </c>
      <c r="AB103" s="75">
        <v>1000</v>
      </c>
      <c r="AC103" s="131">
        <v>700013</v>
      </c>
      <c r="AD103" s="75">
        <v>0</v>
      </c>
      <c r="AE103" s="75">
        <v>0</v>
      </c>
      <c r="AF103" s="71">
        <v>0</v>
      </c>
      <c r="AG103" s="75">
        <v>0</v>
      </c>
      <c r="AJ103" s="71">
        <v>0</v>
      </c>
      <c r="AK103" s="75">
        <v>0</v>
      </c>
    </row>
    <row r="104" spans="1:37" s="122" customFormat="1" x14ac:dyDescent="0.2">
      <c r="A104" s="120">
        <v>1</v>
      </c>
      <c r="B104" s="120"/>
      <c r="C104" s="120"/>
      <c r="D104" s="120"/>
      <c r="E104" s="120"/>
      <c r="F104" s="120"/>
      <c r="G104" s="120"/>
      <c r="H104" s="120"/>
      <c r="I104" s="120"/>
      <c r="J104" s="120"/>
      <c r="K104" s="121"/>
      <c r="M104" s="121"/>
      <c r="N104" s="121"/>
      <c r="O104" s="121">
        <v>700014</v>
      </c>
      <c r="P104" s="135" t="s">
        <v>3244</v>
      </c>
      <c r="Q104" s="135" t="s">
        <v>3245</v>
      </c>
      <c r="R104" s="121">
        <v>700014</v>
      </c>
      <c r="S104" s="123">
        <v>7</v>
      </c>
      <c r="T104" s="123">
        <v>0</v>
      </c>
      <c r="U104" s="123">
        <v>3</v>
      </c>
      <c r="V104" s="123" t="s">
        <v>3246</v>
      </c>
      <c r="W104" s="123">
        <v>0</v>
      </c>
      <c r="X104" s="123">
        <v>0</v>
      </c>
      <c r="Y104" s="123">
        <v>1</v>
      </c>
      <c r="Z104" s="123">
        <v>0</v>
      </c>
      <c r="AA104" s="123">
        <v>0</v>
      </c>
      <c r="AB104" s="123">
        <v>1000</v>
      </c>
      <c r="AC104" s="121">
        <v>700014</v>
      </c>
      <c r="AD104" s="123">
        <v>0</v>
      </c>
      <c r="AE104" s="123">
        <v>0</v>
      </c>
      <c r="AF104" s="124">
        <v>0</v>
      </c>
      <c r="AG104" s="123">
        <v>0</v>
      </c>
      <c r="AJ104" s="124">
        <v>0</v>
      </c>
      <c r="AK104" s="123">
        <v>0</v>
      </c>
    </row>
    <row r="105" spans="1:37" x14ac:dyDescent="0.2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M105"/>
      <c r="N105"/>
      <c r="O105" s="131">
        <v>700015</v>
      </c>
      <c r="P105" s="130" t="s">
        <v>3247</v>
      </c>
      <c r="Q105" s="130" t="s">
        <v>3248</v>
      </c>
      <c r="R105" s="131">
        <v>700014</v>
      </c>
      <c r="S105" s="75">
        <v>7</v>
      </c>
      <c r="T105" s="75">
        <v>0</v>
      </c>
      <c r="U105" s="75">
        <v>3</v>
      </c>
      <c r="V105" s="75" t="s">
        <v>3233</v>
      </c>
      <c r="W105" s="75">
        <v>0</v>
      </c>
      <c r="X105" s="75">
        <v>0</v>
      </c>
      <c r="Y105" s="75">
        <v>1</v>
      </c>
      <c r="Z105" s="75">
        <v>0</v>
      </c>
      <c r="AA105" s="75">
        <v>0</v>
      </c>
      <c r="AB105" s="75">
        <v>1000</v>
      </c>
      <c r="AC105" s="131">
        <v>700015</v>
      </c>
      <c r="AD105" s="75">
        <v>0</v>
      </c>
      <c r="AE105" s="75">
        <v>0</v>
      </c>
      <c r="AF105" s="71">
        <v>0</v>
      </c>
      <c r="AG105" s="75">
        <v>0</v>
      </c>
      <c r="AJ105" s="71">
        <v>0</v>
      </c>
      <c r="AK105" s="75">
        <v>0</v>
      </c>
    </row>
    <row r="106" spans="1:37" x14ac:dyDescent="0.2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M106"/>
      <c r="N106"/>
      <c r="O106" s="131">
        <v>700016</v>
      </c>
      <c r="P106" s="130" t="s">
        <v>3249</v>
      </c>
      <c r="Q106" s="130" t="s">
        <v>3250</v>
      </c>
      <c r="R106" s="131">
        <v>700014</v>
      </c>
      <c r="S106" s="75">
        <v>7</v>
      </c>
      <c r="T106" s="75">
        <v>0</v>
      </c>
      <c r="U106" s="75">
        <v>3</v>
      </c>
      <c r="V106" s="75" t="s">
        <v>3251</v>
      </c>
      <c r="W106" s="75">
        <v>0</v>
      </c>
      <c r="X106" s="75">
        <v>0</v>
      </c>
      <c r="Y106" s="75">
        <v>1</v>
      </c>
      <c r="Z106" s="75">
        <v>0</v>
      </c>
      <c r="AA106" s="75">
        <v>0</v>
      </c>
      <c r="AB106" s="75">
        <v>1000</v>
      </c>
      <c r="AC106" s="131">
        <v>700016</v>
      </c>
      <c r="AD106" s="75">
        <v>0</v>
      </c>
      <c r="AE106" s="75">
        <v>0</v>
      </c>
      <c r="AF106" s="71">
        <v>0</v>
      </c>
      <c r="AG106" s="75">
        <v>0</v>
      </c>
      <c r="AJ106" s="71">
        <v>0</v>
      </c>
      <c r="AK106" s="75">
        <v>0</v>
      </c>
    </row>
    <row r="107" spans="1:37" x14ac:dyDescent="0.2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M107"/>
      <c r="N107"/>
      <c r="O107" s="131">
        <v>700017</v>
      </c>
      <c r="P107" s="130" t="s">
        <v>3252</v>
      </c>
      <c r="Q107" s="130" t="s">
        <v>3253</v>
      </c>
      <c r="R107" s="131">
        <v>700014</v>
      </c>
      <c r="S107" s="75">
        <v>7</v>
      </c>
      <c r="T107" s="75">
        <v>0</v>
      </c>
      <c r="U107" s="75">
        <v>3</v>
      </c>
      <c r="V107" s="75" t="s">
        <v>3254</v>
      </c>
      <c r="W107" s="75">
        <v>0</v>
      </c>
      <c r="X107" s="75">
        <v>0</v>
      </c>
      <c r="Y107" s="75">
        <v>1</v>
      </c>
      <c r="Z107" s="75">
        <v>0</v>
      </c>
      <c r="AA107" s="75">
        <v>0</v>
      </c>
      <c r="AB107" s="75">
        <v>1000</v>
      </c>
      <c r="AC107" s="131">
        <v>700017</v>
      </c>
      <c r="AD107" s="75">
        <v>0</v>
      </c>
      <c r="AE107" s="75">
        <v>0</v>
      </c>
      <c r="AF107" s="71">
        <v>0</v>
      </c>
      <c r="AG107" s="75">
        <v>0</v>
      </c>
      <c r="AJ107" s="71">
        <v>0</v>
      </c>
      <c r="AK107" s="75">
        <v>0</v>
      </c>
    </row>
    <row r="108" spans="1:37" x14ac:dyDescent="0.2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M108"/>
      <c r="N108"/>
      <c r="O108" s="131">
        <v>700018</v>
      </c>
      <c r="P108" s="130" t="s">
        <v>3255</v>
      </c>
      <c r="Q108" s="130" t="s">
        <v>3256</v>
      </c>
      <c r="R108" s="131">
        <v>700014</v>
      </c>
      <c r="S108" s="75">
        <v>7</v>
      </c>
      <c r="T108" s="75">
        <v>0</v>
      </c>
      <c r="U108" s="75">
        <v>3</v>
      </c>
      <c r="V108" s="75" t="s">
        <v>3257</v>
      </c>
      <c r="W108" s="75">
        <v>0</v>
      </c>
      <c r="X108" s="75">
        <v>0</v>
      </c>
      <c r="Y108" s="75">
        <v>1</v>
      </c>
      <c r="Z108" s="75">
        <v>0</v>
      </c>
      <c r="AA108" s="75">
        <v>0</v>
      </c>
      <c r="AB108" s="75">
        <v>1000</v>
      </c>
      <c r="AC108" s="131">
        <v>700018</v>
      </c>
      <c r="AD108" s="75">
        <v>0</v>
      </c>
      <c r="AE108" s="75">
        <v>0</v>
      </c>
      <c r="AF108" s="71">
        <v>0</v>
      </c>
      <c r="AG108" s="75">
        <v>0</v>
      </c>
      <c r="AJ108" s="71">
        <v>0</v>
      </c>
      <c r="AK108" s="75">
        <v>0</v>
      </c>
    </row>
    <row r="109" spans="1:37" x14ac:dyDescent="0.2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M109"/>
      <c r="N109"/>
      <c r="O109" s="131">
        <v>700019</v>
      </c>
      <c r="P109" s="130" t="s">
        <v>3258</v>
      </c>
      <c r="Q109" s="130" t="s">
        <v>3259</v>
      </c>
      <c r="R109" s="131">
        <f t="shared" ref="R109" si="25">O109</f>
        <v>700019</v>
      </c>
      <c r="S109" s="75">
        <v>7</v>
      </c>
      <c r="T109" s="75">
        <v>0</v>
      </c>
      <c r="U109" s="75">
        <v>3</v>
      </c>
      <c r="V109" s="75">
        <v>15</v>
      </c>
      <c r="W109" s="75">
        <v>0</v>
      </c>
      <c r="X109" s="75">
        <v>0</v>
      </c>
      <c r="Y109" s="75">
        <v>1</v>
      </c>
      <c r="Z109" s="75">
        <v>0</v>
      </c>
      <c r="AA109" s="75">
        <v>0</v>
      </c>
      <c r="AB109" s="75">
        <v>1000</v>
      </c>
      <c r="AC109" s="131">
        <v>700019</v>
      </c>
      <c r="AD109" s="75">
        <v>0</v>
      </c>
      <c r="AE109" s="75">
        <v>0</v>
      </c>
      <c r="AF109" s="71">
        <v>0</v>
      </c>
      <c r="AG109" s="75">
        <v>0</v>
      </c>
      <c r="AJ109" s="71">
        <v>0</v>
      </c>
      <c r="AK109" s="75">
        <v>0</v>
      </c>
    </row>
    <row r="110" spans="1:37" x14ac:dyDescent="0.2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M110"/>
      <c r="N110"/>
      <c r="O110" s="131">
        <v>700020</v>
      </c>
      <c r="P110" s="130" t="s">
        <v>3260</v>
      </c>
      <c r="Q110" s="130" t="s">
        <v>3261</v>
      </c>
      <c r="R110" s="131">
        <v>700019</v>
      </c>
      <c r="S110" s="75">
        <v>7</v>
      </c>
      <c r="T110" s="75">
        <v>0</v>
      </c>
      <c r="U110" s="75">
        <v>3</v>
      </c>
      <c r="V110" s="75">
        <v>30</v>
      </c>
      <c r="W110" s="75">
        <v>0</v>
      </c>
      <c r="X110" s="75">
        <v>0</v>
      </c>
      <c r="Y110" s="75">
        <v>1</v>
      </c>
      <c r="Z110" s="75">
        <v>0</v>
      </c>
      <c r="AA110" s="75">
        <v>0</v>
      </c>
      <c r="AB110" s="75">
        <v>1000</v>
      </c>
      <c r="AC110" s="131">
        <v>700020</v>
      </c>
      <c r="AD110" s="75">
        <v>0</v>
      </c>
      <c r="AE110" s="75">
        <v>0</v>
      </c>
      <c r="AF110" s="71">
        <v>0</v>
      </c>
      <c r="AG110" s="75">
        <v>0</v>
      </c>
      <c r="AJ110" s="71">
        <v>0</v>
      </c>
      <c r="AK110" s="75">
        <v>0</v>
      </c>
    </row>
    <row r="111" spans="1:37" x14ac:dyDescent="0.2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M111"/>
      <c r="N111"/>
      <c r="O111" s="131">
        <v>700021</v>
      </c>
      <c r="P111" s="130" t="s">
        <v>3262</v>
      </c>
      <c r="Q111" s="130" t="s">
        <v>3263</v>
      </c>
      <c r="R111" s="131">
        <v>700019</v>
      </c>
      <c r="S111" s="75">
        <v>7</v>
      </c>
      <c r="T111" s="75">
        <v>0</v>
      </c>
      <c r="U111" s="75">
        <v>3</v>
      </c>
      <c r="V111" s="75">
        <v>60</v>
      </c>
      <c r="W111" s="75">
        <v>0</v>
      </c>
      <c r="X111" s="75">
        <v>0</v>
      </c>
      <c r="Y111" s="75">
        <v>1</v>
      </c>
      <c r="Z111" s="75">
        <v>0</v>
      </c>
      <c r="AA111" s="75">
        <v>0</v>
      </c>
      <c r="AB111" s="75">
        <v>1000</v>
      </c>
      <c r="AC111" s="131">
        <v>700021</v>
      </c>
      <c r="AD111" s="75">
        <v>0</v>
      </c>
      <c r="AE111" s="75">
        <v>0</v>
      </c>
      <c r="AF111" s="71">
        <v>0</v>
      </c>
      <c r="AG111" s="75">
        <v>0</v>
      </c>
      <c r="AJ111" s="71">
        <v>0</v>
      </c>
      <c r="AK111" s="75">
        <v>0</v>
      </c>
    </row>
    <row r="112" spans="1:37" x14ac:dyDescent="0.2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M112"/>
      <c r="N112"/>
      <c r="O112" s="131">
        <v>700022</v>
      </c>
      <c r="P112" s="130" t="s">
        <v>3264</v>
      </c>
      <c r="Q112" s="130" t="s">
        <v>3265</v>
      </c>
      <c r="R112" s="131">
        <v>700019</v>
      </c>
      <c r="S112" s="75">
        <v>7</v>
      </c>
      <c r="T112" s="75">
        <v>0</v>
      </c>
      <c r="U112" s="75">
        <v>3</v>
      </c>
      <c r="V112" s="75">
        <v>90</v>
      </c>
      <c r="W112" s="75">
        <v>0</v>
      </c>
      <c r="X112" s="75">
        <v>0</v>
      </c>
      <c r="Y112" s="75">
        <v>1</v>
      </c>
      <c r="Z112" s="75">
        <v>0</v>
      </c>
      <c r="AA112" s="75">
        <v>0</v>
      </c>
      <c r="AB112" s="75">
        <v>1000</v>
      </c>
      <c r="AC112" s="131">
        <v>700022</v>
      </c>
      <c r="AD112" s="75">
        <v>0</v>
      </c>
      <c r="AE112" s="75">
        <v>0</v>
      </c>
      <c r="AF112" s="71">
        <v>0</v>
      </c>
      <c r="AG112" s="75">
        <v>0</v>
      </c>
      <c r="AJ112" s="71">
        <v>0</v>
      </c>
      <c r="AK112" s="75">
        <v>0</v>
      </c>
    </row>
    <row r="113" spans="1:37" x14ac:dyDescent="0.2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M113" s="5"/>
      <c r="N113"/>
      <c r="O113" s="131">
        <v>700023</v>
      </c>
      <c r="P113" s="130" t="s">
        <v>3266</v>
      </c>
      <c r="Q113" s="130" t="s">
        <v>3267</v>
      </c>
      <c r="R113" s="131">
        <v>700019</v>
      </c>
      <c r="S113" s="75">
        <v>7</v>
      </c>
      <c r="T113" s="75">
        <v>0</v>
      </c>
      <c r="U113" s="75">
        <v>3</v>
      </c>
      <c r="V113" s="75">
        <v>120</v>
      </c>
      <c r="W113" s="75">
        <v>0</v>
      </c>
      <c r="X113" s="75">
        <v>0</v>
      </c>
      <c r="Y113" s="75">
        <v>1</v>
      </c>
      <c r="Z113" s="75">
        <v>0</v>
      </c>
      <c r="AA113" s="75">
        <v>0</v>
      </c>
      <c r="AB113" s="75">
        <v>1000</v>
      </c>
      <c r="AC113" s="131">
        <v>700023</v>
      </c>
      <c r="AD113" s="75">
        <v>0</v>
      </c>
      <c r="AE113" s="75">
        <v>0</v>
      </c>
      <c r="AF113" s="71">
        <v>0</v>
      </c>
      <c r="AG113" s="75">
        <v>0</v>
      </c>
      <c r="AJ113" s="71">
        <v>0</v>
      </c>
      <c r="AK113" s="75">
        <v>0</v>
      </c>
    </row>
    <row r="114" spans="1:37" x14ac:dyDescent="0.2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M114" s="5"/>
      <c r="N114"/>
      <c r="O114" s="131">
        <v>700024</v>
      </c>
      <c r="P114" s="130" t="s">
        <v>3268</v>
      </c>
      <c r="Q114" s="130" t="s">
        <v>3269</v>
      </c>
      <c r="R114" s="131">
        <v>700024</v>
      </c>
      <c r="S114" s="75">
        <v>7</v>
      </c>
      <c r="T114" s="75">
        <v>0</v>
      </c>
      <c r="U114" s="75">
        <v>3</v>
      </c>
      <c r="V114" s="75" t="s">
        <v>3270</v>
      </c>
      <c r="W114" s="75">
        <v>0</v>
      </c>
      <c r="X114" s="75">
        <v>0</v>
      </c>
      <c r="Y114" s="75">
        <v>1</v>
      </c>
      <c r="Z114" s="75">
        <v>0</v>
      </c>
      <c r="AA114" s="75">
        <v>0</v>
      </c>
      <c r="AB114" s="75">
        <v>1000</v>
      </c>
      <c r="AC114" s="131">
        <v>700024</v>
      </c>
      <c r="AD114" s="75">
        <v>0</v>
      </c>
      <c r="AE114" s="75">
        <v>0</v>
      </c>
      <c r="AF114" s="71">
        <v>0</v>
      </c>
      <c r="AG114" s="75">
        <v>0</v>
      </c>
      <c r="AJ114" s="71">
        <v>0</v>
      </c>
      <c r="AK114" s="75">
        <v>0</v>
      </c>
    </row>
    <row r="115" spans="1:37" x14ac:dyDescent="0.2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M115" s="5"/>
      <c r="N115"/>
      <c r="O115" s="131">
        <v>700025</v>
      </c>
      <c r="P115" s="130" t="s">
        <v>3271</v>
      </c>
      <c r="Q115" s="130" t="s">
        <v>3272</v>
      </c>
      <c r="R115" s="131">
        <v>700024</v>
      </c>
      <c r="S115" s="75">
        <v>7</v>
      </c>
      <c r="T115" s="75">
        <v>0</v>
      </c>
      <c r="U115" s="75">
        <v>3</v>
      </c>
      <c r="V115" s="75" t="s">
        <v>3273</v>
      </c>
      <c r="W115" s="75">
        <v>0</v>
      </c>
      <c r="X115" s="75">
        <v>0</v>
      </c>
      <c r="Y115" s="75">
        <v>1</v>
      </c>
      <c r="Z115" s="75">
        <v>0</v>
      </c>
      <c r="AA115" s="75">
        <v>0</v>
      </c>
      <c r="AB115" s="75">
        <v>1000</v>
      </c>
      <c r="AC115" s="131">
        <v>700025</v>
      </c>
      <c r="AD115" s="75">
        <v>0</v>
      </c>
      <c r="AE115" s="75">
        <v>0</v>
      </c>
      <c r="AF115" s="71">
        <v>0</v>
      </c>
      <c r="AG115" s="75">
        <v>0</v>
      </c>
      <c r="AJ115" s="71">
        <v>0</v>
      </c>
      <c r="AK115" s="75">
        <v>0</v>
      </c>
    </row>
    <row r="116" spans="1:37" x14ac:dyDescent="0.2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M116" s="5"/>
      <c r="N116"/>
      <c r="O116" s="131">
        <v>700026</v>
      </c>
      <c r="P116" s="130" t="s">
        <v>3274</v>
      </c>
      <c r="Q116" s="130" t="s">
        <v>3275</v>
      </c>
      <c r="R116" s="131">
        <v>700024</v>
      </c>
      <c r="S116" s="75">
        <v>7</v>
      </c>
      <c r="T116" s="75">
        <v>0</v>
      </c>
      <c r="U116" s="75">
        <v>3</v>
      </c>
      <c r="V116" s="75" t="s">
        <v>3276</v>
      </c>
      <c r="W116" s="75">
        <v>0</v>
      </c>
      <c r="X116" s="75">
        <v>0</v>
      </c>
      <c r="Y116" s="75">
        <v>1</v>
      </c>
      <c r="Z116" s="75">
        <v>0</v>
      </c>
      <c r="AA116" s="75">
        <v>0</v>
      </c>
      <c r="AB116" s="75">
        <v>1000</v>
      </c>
      <c r="AC116" s="131">
        <v>700026</v>
      </c>
      <c r="AD116" s="75">
        <v>0</v>
      </c>
      <c r="AE116" s="75">
        <v>0</v>
      </c>
      <c r="AF116" s="71">
        <v>0</v>
      </c>
      <c r="AG116" s="75">
        <v>0</v>
      </c>
      <c r="AJ116" s="71">
        <v>0</v>
      </c>
      <c r="AK116" s="75">
        <v>0</v>
      </c>
    </row>
    <row r="117" spans="1:37" x14ac:dyDescent="0.2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M117" s="5"/>
      <c r="N117"/>
      <c r="O117" s="131">
        <v>700027</v>
      </c>
      <c r="P117" s="130" t="s">
        <v>3277</v>
      </c>
      <c r="Q117" s="130" t="s">
        <v>3278</v>
      </c>
      <c r="R117" s="131">
        <v>700024</v>
      </c>
      <c r="S117" s="75">
        <v>7</v>
      </c>
      <c r="T117" s="75">
        <v>0</v>
      </c>
      <c r="U117" s="75">
        <v>3</v>
      </c>
      <c r="V117" s="75" t="s">
        <v>3279</v>
      </c>
      <c r="W117" s="75">
        <v>0</v>
      </c>
      <c r="X117" s="75">
        <v>0</v>
      </c>
      <c r="Y117" s="75">
        <v>1</v>
      </c>
      <c r="Z117" s="75">
        <v>0</v>
      </c>
      <c r="AA117" s="75">
        <v>0</v>
      </c>
      <c r="AB117" s="75">
        <v>1000</v>
      </c>
      <c r="AC117" s="131">
        <v>700027</v>
      </c>
      <c r="AD117" s="75">
        <v>0</v>
      </c>
      <c r="AE117" s="75">
        <v>0</v>
      </c>
      <c r="AF117" s="71">
        <v>0</v>
      </c>
      <c r="AG117" s="75">
        <v>0</v>
      </c>
      <c r="AJ117" s="71">
        <v>0</v>
      </c>
      <c r="AK117" s="75">
        <v>0</v>
      </c>
    </row>
    <row r="118" spans="1:37" x14ac:dyDescent="0.2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M118" s="5"/>
      <c r="N118"/>
      <c r="O118" s="131">
        <v>700028</v>
      </c>
      <c r="P118" s="130" t="s">
        <v>3280</v>
      </c>
      <c r="Q118" s="130" t="s">
        <v>3281</v>
      </c>
      <c r="R118" s="131">
        <v>700024</v>
      </c>
      <c r="S118" s="75">
        <v>7</v>
      </c>
      <c r="T118" s="75">
        <v>0</v>
      </c>
      <c r="U118" s="75">
        <v>3</v>
      </c>
      <c r="V118" s="75" t="s">
        <v>3282</v>
      </c>
      <c r="W118" s="75">
        <v>0</v>
      </c>
      <c r="X118" s="75">
        <v>0</v>
      </c>
      <c r="Y118" s="75">
        <v>1</v>
      </c>
      <c r="Z118" s="75">
        <v>0</v>
      </c>
      <c r="AA118" s="75">
        <v>0</v>
      </c>
      <c r="AB118" s="75">
        <v>1000</v>
      </c>
      <c r="AC118" s="131">
        <v>700028</v>
      </c>
      <c r="AD118" s="75">
        <v>0</v>
      </c>
      <c r="AE118" s="75">
        <v>0</v>
      </c>
      <c r="AF118" s="71">
        <v>0</v>
      </c>
      <c r="AG118" s="75">
        <v>0</v>
      </c>
      <c r="AJ118" s="71">
        <v>0</v>
      </c>
      <c r="AK118" s="75">
        <v>0</v>
      </c>
    </row>
    <row r="119" spans="1:37" x14ac:dyDescent="0.2">
      <c r="A119" s="4">
        <v>1</v>
      </c>
      <c r="B119" s="5">
        <v>1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M119"/>
      <c r="N119"/>
      <c r="O119" s="131">
        <v>700029</v>
      </c>
      <c r="P119" s="130" t="s">
        <v>3283</v>
      </c>
      <c r="Q119" s="130" t="s">
        <v>3284</v>
      </c>
      <c r="R119" s="131">
        <f t="shared" ref="R119:R121" si="26">O119</f>
        <v>700029</v>
      </c>
      <c r="S119" s="75">
        <v>7</v>
      </c>
      <c r="T119" s="75">
        <v>0</v>
      </c>
      <c r="U119" s="75">
        <v>2</v>
      </c>
      <c r="V119" s="75" t="s">
        <v>3220</v>
      </c>
      <c r="W119" s="75">
        <v>0</v>
      </c>
      <c r="X119" s="75">
        <v>0</v>
      </c>
      <c r="Y119" s="75">
        <v>1</v>
      </c>
      <c r="Z119" s="75">
        <v>0</v>
      </c>
      <c r="AA119" s="75">
        <v>0</v>
      </c>
      <c r="AB119" s="75">
        <v>1000</v>
      </c>
      <c r="AC119" s="131">
        <v>700029</v>
      </c>
      <c r="AD119" s="75">
        <v>0</v>
      </c>
      <c r="AE119" s="75">
        <v>0</v>
      </c>
      <c r="AF119" s="71">
        <v>0</v>
      </c>
      <c r="AG119" s="75">
        <v>0</v>
      </c>
      <c r="AJ119" s="71">
        <v>0</v>
      </c>
      <c r="AK119" s="75">
        <v>0</v>
      </c>
    </row>
    <row r="120" spans="1:37" x14ac:dyDescent="0.2">
      <c r="A120" s="4">
        <v>1</v>
      </c>
      <c r="B120" s="5">
        <v>1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M120"/>
      <c r="N120"/>
      <c r="O120" s="131">
        <v>700030</v>
      </c>
      <c r="P120" s="130" t="s">
        <v>3285</v>
      </c>
      <c r="Q120" s="130" t="s">
        <v>3286</v>
      </c>
      <c r="R120" s="131">
        <f t="shared" si="26"/>
        <v>700030</v>
      </c>
      <c r="S120" s="75">
        <v>7</v>
      </c>
      <c r="T120" s="75">
        <v>0</v>
      </c>
      <c r="U120" s="75">
        <v>3</v>
      </c>
      <c r="V120" s="75" t="s">
        <v>3220</v>
      </c>
      <c r="W120" s="75">
        <v>0</v>
      </c>
      <c r="X120" s="75">
        <v>0</v>
      </c>
      <c r="Y120" s="75">
        <v>1</v>
      </c>
      <c r="Z120" s="75">
        <v>0</v>
      </c>
      <c r="AA120" s="75">
        <v>0</v>
      </c>
      <c r="AB120" s="75">
        <v>1000</v>
      </c>
      <c r="AC120" s="131">
        <v>700030</v>
      </c>
      <c r="AD120" s="75">
        <v>0</v>
      </c>
      <c r="AE120" s="75">
        <v>0</v>
      </c>
      <c r="AF120" s="71">
        <v>0</v>
      </c>
      <c r="AG120" s="75">
        <v>0</v>
      </c>
      <c r="AJ120" s="71">
        <v>0</v>
      </c>
      <c r="AK120" s="75">
        <v>0</v>
      </c>
    </row>
    <row r="121" spans="1:37" x14ac:dyDescent="0.2">
      <c r="A121" s="4">
        <v>1</v>
      </c>
      <c r="B121" s="5">
        <v>1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M121"/>
      <c r="N121"/>
      <c r="O121" s="131">
        <v>700031</v>
      </c>
      <c r="P121" s="130" t="s">
        <v>3287</v>
      </c>
      <c r="Q121" s="130" t="s">
        <v>3288</v>
      </c>
      <c r="R121" s="131">
        <f t="shared" si="26"/>
        <v>700031</v>
      </c>
      <c r="S121" s="75">
        <v>7</v>
      </c>
      <c r="T121" s="75">
        <v>0</v>
      </c>
      <c r="U121" s="75">
        <v>4</v>
      </c>
      <c r="V121" s="75" t="s">
        <v>3220</v>
      </c>
      <c r="W121" s="75">
        <v>0</v>
      </c>
      <c r="X121" s="75">
        <v>0</v>
      </c>
      <c r="Y121" s="75">
        <v>1</v>
      </c>
      <c r="Z121" s="75">
        <v>0</v>
      </c>
      <c r="AA121" s="75">
        <v>0</v>
      </c>
      <c r="AB121" s="75">
        <v>1000</v>
      </c>
      <c r="AC121" s="131">
        <v>700031</v>
      </c>
      <c r="AD121" s="75">
        <v>0</v>
      </c>
      <c r="AE121" s="75">
        <v>0</v>
      </c>
      <c r="AF121" s="71">
        <v>0</v>
      </c>
      <c r="AG121" s="75">
        <v>0</v>
      </c>
      <c r="AJ121" s="71">
        <v>0</v>
      </c>
      <c r="AK121" s="75">
        <v>0</v>
      </c>
    </row>
    <row r="122" spans="1:37" x14ac:dyDescent="0.2">
      <c r="A122" s="4">
        <v>1</v>
      </c>
      <c r="B122" s="5">
        <v>1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M122"/>
      <c r="N122"/>
      <c r="O122" s="131">
        <v>700032</v>
      </c>
      <c r="P122" s="130" t="s">
        <v>3289</v>
      </c>
      <c r="Q122" s="130" t="s">
        <v>3290</v>
      </c>
      <c r="R122" s="131">
        <f t="shared" ref="R122:R123" si="27">O122</f>
        <v>700032</v>
      </c>
      <c r="S122" s="75">
        <v>7</v>
      </c>
      <c r="T122" s="75">
        <v>0</v>
      </c>
      <c r="U122" s="75">
        <v>4</v>
      </c>
      <c r="V122" s="75" t="s">
        <v>3291</v>
      </c>
      <c r="W122" s="75" t="s">
        <v>3292</v>
      </c>
      <c r="X122" s="75">
        <v>0</v>
      </c>
      <c r="Y122" s="75">
        <v>1</v>
      </c>
      <c r="Z122" s="75">
        <v>0</v>
      </c>
      <c r="AA122" s="75">
        <v>0</v>
      </c>
      <c r="AB122" s="75">
        <v>1000</v>
      </c>
      <c r="AC122" s="131">
        <v>700032</v>
      </c>
      <c r="AD122" s="75">
        <v>0</v>
      </c>
      <c r="AE122" s="75">
        <v>0</v>
      </c>
      <c r="AF122" s="71">
        <v>0</v>
      </c>
      <c r="AG122" s="75">
        <v>0</v>
      </c>
      <c r="AJ122" s="71">
        <v>0</v>
      </c>
      <c r="AK122" s="75">
        <v>0</v>
      </c>
    </row>
    <row r="123" spans="1:37" x14ac:dyDescent="0.2">
      <c r="A123" s="4">
        <v>1</v>
      </c>
      <c r="B123" s="5">
        <v>1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M123"/>
      <c r="N123"/>
      <c r="O123" s="131">
        <v>700033</v>
      </c>
      <c r="P123" s="130" t="s">
        <v>3293</v>
      </c>
      <c r="Q123" s="130" t="s">
        <v>3294</v>
      </c>
      <c r="R123" s="131">
        <f t="shared" si="27"/>
        <v>700033</v>
      </c>
      <c r="S123" s="75">
        <v>7</v>
      </c>
      <c r="T123" s="75">
        <v>0</v>
      </c>
      <c r="U123" s="75">
        <v>3</v>
      </c>
      <c r="V123" s="75" t="s">
        <v>3233</v>
      </c>
      <c r="W123" s="75">
        <v>0</v>
      </c>
      <c r="X123" s="75">
        <v>0</v>
      </c>
      <c r="Y123" s="75">
        <v>1</v>
      </c>
      <c r="Z123" s="75">
        <v>0</v>
      </c>
      <c r="AA123" s="75">
        <v>0</v>
      </c>
      <c r="AB123" s="75">
        <v>1000</v>
      </c>
      <c r="AC123" s="131">
        <v>700033</v>
      </c>
      <c r="AD123" s="75">
        <v>0</v>
      </c>
      <c r="AE123" s="75">
        <v>0</v>
      </c>
      <c r="AF123" s="71">
        <v>0</v>
      </c>
      <c r="AG123" s="75">
        <v>0</v>
      </c>
      <c r="AJ123" s="71">
        <v>0</v>
      </c>
      <c r="AK123" s="75">
        <v>0</v>
      </c>
    </row>
    <row r="124" spans="1:37" x14ac:dyDescent="0.2">
      <c r="A124" s="4">
        <v>1</v>
      </c>
      <c r="B124" s="5">
        <v>1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O124" s="131">
        <v>700034</v>
      </c>
      <c r="P124" s="129" t="s">
        <v>3159</v>
      </c>
      <c r="Q124" s="129" t="s">
        <v>3160</v>
      </c>
      <c r="R124" s="129">
        <v>301025</v>
      </c>
      <c r="S124" s="75">
        <v>7</v>
      </c>
      <c r="T124" s="75">
        <v>0</v>
      </c>
      <c r="U124" s="71">
        <v>3</v>
      </c>
      <c r="V124" s="71" t="s">
        <v>3295</v>
      </c>
      <c r="W124" s="71">
        <v>0</v>
      </c>
      <c r="X124" s="71">
        <v>0</v>
      </c>
      <c r="Y124" s="71">
        <v>1</v>
      </c>
      <c r="Z124" s="71">
        <v>0</v>
      </c>
      <c r="AA124" s="71">
        <v>0</v>
      </c>
      <c r="AB124" s="71">
        <v>1</v>
      </c>
      <c r="AC124" s="131">
        <v>700034</v>
      </c>
      <c r="AD124" s="71">
        <v>0</v>
      </c>
      <c r="AE124" s="75">
        <v>0</v>
      </c>
      <c r="AF124" s="71">
        <v>0</v>
      </c>
      <c r="AG124" s="75">
        <v>0</v>
      </c>
      <c r="AJ124" s="71">
        <v>2</v>
      </c>
      <c r="AK124" s="75">
        <v>0</v>
      </c>
    </row>
    <row r="125" spans="1:37" x14ac:dyDescent="0.2">
      <c r="A125" s="4">
        <v>1</v>
      </c>
      <c r="B125" s="5">
        <v>1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O125" s="131">
        <v>700035</v>
      </c>
      <c r="P125" s="129" t="s">
        <v>3161</v>
      </c>
      <c r="Q125" s="129" t="s">
        <v>3162</v>
      </c>
      <c r="R125" s="129">
        <v>301026</v>
      </c>
      <c r="S125" s="75">
        <v>7</v>
      </c>
      <c r="T125" s="75">
        <v>0</v>
      </c>
      <c r="U125" s="71">
        <v>3</v>
      </c>
      <c r="V125" s="71" t="s">
        <v>3295</v>
      </c>
      <c r="W125" s="71">
        <v>0</v>
      </c>
      <c r="X125" s="71">
        <v>0</v>
      </c>
      <c r="Y125" s="71">
        <v>1</v>
      </c>
      <c r="Z125" s="71">
        <v>0</v>
      </c>
      <c r="AA125" s="71">
        <v>0</v>
      </c>
      <c r="AB125" s="71">
        <v>1</v>
      </c>
      <c r="AC125" s="131">
        <v>700035</v>
      </c>
      <c r="AD125" s="71">
        <v>0</v>
      </c>
      <c r="AE125" s="75">
        <v>0</v>
      </c>
      <c r="AF125" s="71">
        <v>0</v>
      </c>
      <c r="AG125" s="75">
        <v>0</v>
      </c>
      <c r="AJ125" s="71">
        <v>2</v>
      </c>
      <c r="AK125" s="75">
        <v>0</v>
      </c>
    </row>
    <row r="126" spans="1:37" x14ac:dyDescent="0.2">
      <c r="A126" s="4">
        <v>1</v>
      </c>
      <c r="B126" s="5">
        <v>1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O126" s="131">
        <v>700036</v>
      </c>
      <c r="P126" s="129" t="s">
        <v>3163</v>
      </c>
      <c r="Q126" s="129" t="s">
        <v>3164</v>
      </c>
      <c r="R126" s="129">
        <v>301027</v>
      </c>
      <c r="S126" s="75">
        <v>7</v>
      </c>
      <c r="T126" s="75">
        <v>0</v>
      </c>
      <c r="U126" s="71">
        <v>3</v>
      </c>
      <c r="V126" s="71" t="s">
        <v>3295</v>
      </c>
      <c r="W126" s="71">
        <v>0</v>
      </c>
      <c r="X126" s="71">
        <v>0</v>
      </c>
      <c r="Y126" s="71">
        <v>1</v>
      </c>
      <c r="Z126" s="71">
        <v>0</v>
      </c>
      <c r="AA126" s="71">
        <v>0</v>
      </c>
      <c r="AB126" s="71">
        <v>1</v>
      </c>
      <c r="AC126" s="131">
        <v>700036</v>
      </c>
      <c r="AD126" s="71">
        <v>0</v>
      </c>
      <c r="AE126" s="75">
        <v>0</v>
      </c>
      <c r="AF126" s="71">
        <v>0</v>
      </c>
      <c r="AG126" s="75">
        <v>0</v>
      </c>
      <c r="AJ126" s="71">
        <v>2</v>
      </c>
      <c r="AK126" s="75">
        <v>0</v>
      </c>
    </row>
    <row r="127" spans="1:37" x14ac:dyDescent="0.2">
      <c r="A127" s="4">
        <v>1</v>
      </c>
      <c r="B127" s="5">
        <v>1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O127" s="131">
        <v>700037</v>
      </c>
      <c r="P127" s="129" t="s">
        <v>3165</v>
      </c>
      <c r="Q127" s="129" t="s">
        <v>3166</v>
      </c>
      <c r="R127" s="129">
        <v>301028</v>
      </c>
      <c r="S127" s="75">
        <v>7</v>
      </c>
      <c r="T127" s="75">
        <v>0</v>
      </c>
      <c r="U127" s="71">
        <v>3</v>
      </c>
      <c r="V127" s="71" t="s">
        <v>3295</v>
      </c>
      <c r="W127" s="71">
        <v>0</v>
      </c>
      <c r="X127" s="71">
        <v>0</v>
      </c>
      <c r="Y127" s="71">
        <v>1</v>
      </c>
      <c r="Z127" s="71">
        <v>0</v>
      </c>
      <c r="AA127" s="71">
        <v>0</v>
      </c>
      <c r="AB127" s="71">
        <v>1</v>
      </c>
      <c r="AC127" s="131">
        <v>700037</v>
      </c>
      <c r="AD127" s="71">
        <v>0</v>
      </c>
      <c r="AE127" s="75">
        <v>0</v>
      </c>
      <c r="AF127" s="71">
        <v>0</v>
      </c>
      <c r="AG127" s="75">
        <v>0</v>
      </c>
      <c r="AJ127" s="71">
        <v>2</v>
      </c>
      <c r="AK127" s="75">
        <v>0</v>
      </c>
    </row>
    <row r="128" spans="1:37" x14ac:dyDescent="0.2">
      <c r="A128" s="4">
        <v>1</v>
      </c>
      <c r="B128" s="5">
        <v>1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O128" s="131">
        <v>700038</v>
      </c>
      <c r="P128" s="129" t="s">
        <v>3167</v>
      </c>
      <c r="Q128" s="129" t="s">
        <v>3168</v>
      </c>
      <c r="R128" s="129">
        <v>301029</v>
      </c>
      <c r="S128" s="75">
        <v>7</v>
      </c>
      <c r="T128" s="75">
        <v>0</v>
      </c>
      <c r="U128" s="71">
        <v>3</v>
      </c>
      <c r="V128" s="71" t="s">
        <v>3295</v>
      </c>
      <c r="W128" s="71">
        <v>0</v>
      </c>
      <c r="X128" s="71">
        <v>0</v>
      </c>
      <c r="Y128" s="71">
        <v>1</v>
      </c>
      <c r="Z128" s="71">
        <v>0</v>
      </c>
      <c r="AA128" s="71">
        <v>0</v>
      </c>
      <c r="AB128" s="71">
        <v>1</v>
      </c>
      <c r="AC128" s="131">
        <v>700038</v>
      </c>
      <c r="AD128" s="71">
        <v>0</v>
      </c>
      <c r="AE128" s="75">
        <v>0</v>
      </c>
      <c r="AF128" s="71">
        <v>0</v>
      </c>
      <c r="AG128" s="75">
        <v>0</v>
      </c>
      <c r="AJ128" s="71">
        <v>2</v>
      </c>
      <c r="AK128" s="75">
        <v>0</v>
      </c>
    </row>
    <row r="129" spans="1:37" x14ac:dyDescent="0.2">
      <c r="A129" s="4">
        <v>1</v>
      </c>
      <c r="B129" s="5">
        <v>1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O129" s="131">
        <v>700039</v>
      </c>
      <c r="P129" s="129" t="s">
        <v>3169</v>
      </c>
      <c r="Q129" s="129" t="s">
        <v>3170</v>
      </c>
      <c r="R129" s="129">
        <v>301030</v>
      </c>
      <c r="S129" s="75">
        <v>7</v>
      </c>
      <c r="T129" s="75">
        <v>0</v>
      </c>
      <c r="U129" s="71">
        <v>3</v>
      </c>
      <c r="V129" s="71" t="s">
        <v>3295</v>
      </c>
      <c r="W129" s="71">
        <v>0</v>
      </c>
      <c r="X129" s="71">
        <v>0</v>
      </c>
      <c r="Y129" s="71">
        <v>1</v>
      </c>
      <c r="Z129" s="71">
        <v>0</v>
      </c>
      <c r="AA129" s="71">
        <v>0</v>
      </c>
      <c r="AB129" s="71">
        <v>1</v>
      </c>
      <c r="AC129" s="131">
        <v>700039</v>
      </c>
      <c r="AD129" s="71">
        <v>0</v>
      </c>
      <c r="AE129" s="75">
        <v>0</v>
      </c>
      <c r="AF129" s="71">
        <v>0</v>
      </c>
      <c r="AG129" s="75">
        <v>0</v>
      </c>
      <c r="AJ129" s="71">
        <v>2</v>
      </c>
      <c r="AK129" s="75">
        <v>0</v>
      </c>
    </row>
    <row r="130" spans="1:37" x14ac:dyDescent="0.2">
      <c r="A130" s="4">
        <v>1</v>
      </c>
      <c r="B130" s="5">
        <v>1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O130" s="131">
        <v>700040</v>
      </c>
      <c r="P130" s="129" t="s">
        <v>3171</v>
      </c>
      <c r="Q130" s="129" t="s">
        <v>3172</v>
      </c>
      <c r="R130" s="129">
        <v>301031</v>
      </c>
      <c r="S130" s="75">
        <v>7</v>
      </c>
      <c r="T130" s="75">
        <v>0</v>
      </c>
      <c r="U130" s="71">
        <v>3</v>
      </c>
      <c r="V130" s="71" t="s">
        <v>3295</v>
      </c>
      <c r="W130" s="71">
        <v>0</v>
      </c>
      <c r="X130" s="71">
        <v>0</v>
      </c>
      <c r="Y130" s="71">
        <v>1</v>
      </c>
      <c r="Z130" s="71">
        <v>0</v>
      </c>
      <c r="AA130" s="71">
        <v>0</v>
      </c>
      <c r="AB130" s="71">
        <v>1</v>
      </c>
      <c r="AC130" s="131">
        <v>700040</v>
      </c>
      <c r="AD130" s="71">
        <v>0</v>
      </c>
      <c r="AE130" s="75">
        <v>0</v>
      </c>
      <c r="AF130" s="71">
        <v>0</v>
      </c>
      <c r="AG130" s="75">
        <v>0</v>
      </c>
      <c r="AJ130" s="71">
        <v>2</v>
      </c>
      <c r="AK130" s="75">
        <v>0</v>
      </c>
    </row>
    <row r="131" spans="1:37" x14ac:dyDescent="0.2">
      <c r="A131" s="4">
        <v>1</v>
      </c>
      <c r="B131" s="5">
        <v>1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O131" s="131">
        <v>700041</v>
      </c>
      <c r="P131" s="129" t="s">
        <v>3173</v>
      </c>
      <c r="Q131" s="129" t="s">
        <v>3174</v>
      </c>
      <c r="R131" s="129">
        <v>301032</v>
      </c>
      <c r="S131" s="75">
        <v>7</v>
      </c>
      <c r="T131" s="75">
        <v>0</v>
      </c>
      <c r="U131" s="71">
        <v>3</v>
      </c>
      <c r="V131" s="71" t="s">
        <v>3295</v>
      </c>
      <c r="W131" s="71">
        <v>0</v>
      </c>
      <c r="X131" s="71">
        <v>0</v>
      </c>
      <c r="Y131" s="71">
        <v>1</v>
      </c>
      <c r="Z131" s="71">
        <v>0</v>
      </c>
      <c r="AA131" s="71">
        <v>0</v>
      </c>
      <c r="AB131" s="71">
        <v>1</v>
      </c>
      <c r="AC131" s="131">
        <v>700041</v>
      </c>
      <c r="AD131" s="71">
        <v>0</v>
      </c>
      <c r="AE131" s="75">
        <v>0</v>
      </c>
      <c r="AF131" s="71">
        <v>0</v>
      </c>
      <c r="AG131" s="75">
        <v>0</v>
      </c>
      <c r="AJ131" s="71">
        <v>2</v>
      </c>
      <c r="AK131" s="75">
        <v>0</v>
      </c>
    </row>
    <row r="132" spans="1:37" x14ac:dyDescent="0.2">
      <c r="A132" s="4">
        <v>1</v>
      </c>
      <c r="B132" s="5">
        <v>1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O132" s="131">
        <v>700042</v>
      </c>
      <c r="P132" s="129" t="s">
        <v>3175</v>
      </c>
      <c r="Q132" s="129" t="s">
        <v>3176</v>
      </c>
      <c r="R132" s="129">
        <v>301033</v>
      </c>
      <c r="S132" s="75">
        <v>7</v>
      </c>
      <c r="T132" s="75">
        <v>0</v>
      </c>
      <c r="U132" s="71">
        <v>3</v>
      </c>
      <c r="V132" s="71" t="s">
        <v>3295</v>
      </c>
      <c r="W132" s="71">
        <v>0</v>
      </c>
      <c r="X132" s="71">
        <v>0</v>
      </c>
      <c r="Y132" s="71">
        <v>1</v>
      </c>
      <c r="Z132" s="71">
        <v>0</v>
      </c>
      <c r="AA132" s="71">
        <v>0</v>
      </c>
      <c r="AB132" s="71">
        <v>1</v>
      </c>
      <c r="AC132" s="131">
        <v>700042</v>
      </c>
      <c r="AD132" s="71">
        <v>0</v>
      </c>
      <c r="AE132" s="75">
        <v>0</v>
      </c>
      <c r="AF132" s="71">
        <v>0</v>
      </c>
      <c r="AG132" s="75">
        <v>0</v>
      </c>
      <c r="AJ132" s="71">
        <v>2</v>
      </c>
      <c r="AK132" s="75">
        <v>0</v>
      </c>
    </row>
    <row r="133" spans="1:37" x14ac:dyDescent="0.2">
      <c r="A133" s="4">
        <v>1</v>
      </c>
      <c r="B133" s="5">
        <v>1</v>
      </c>
      <c r="C133" s="5">
        <v>1</v>
      </c>
      <c r="D133" s="5">
        <v>1</v>
      </c>
      <c r="E133" s="5">
        <v>1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O133" s="131">
        <v>700043</v>
      </c>
      <c r="P133" s="129" t="s">
        <v>3177</v>
      </c>
      <c r="Q133" s="129" t="s">
        <v>3178</v>
      </c>
      <c r="R133" s="129">
        <v>301034</v>
      </c>
      <c r="S133" s="75">
        <v>7</v>
      </c>
      <c r="T133" s="75">
        <v>0</v>
      </c>
      <c r="U133" s="71">
        <v>3</v>
      </c>
      <c r="V133" s="71" t="s">
        <v>3295</v>
      </c>
      <c r="W133" s="71">
        <v>0</v>
      </c>
      <c r="X133" s="71">
        <v>0</v>
      </c>
      <c r="Y133" s="71">
        <v>1</v>
      </c>
      <c r="Z133" s="71">
        <v>0</v>
      </c>
      <c r="AA133" s="71">
        <v>0</v>
      </c>
      <c r="AB133" s="71">
        <v>1</v>
      </c>
      <c r="AC133" s="131">
        <v>700043</v>
      </c>
      <c r="AD133" s="71">
        <v>0</v>
      </c>
      <c r="AE133" s="75">
        <v>0</v>
      </c>
      <c r="AF133" s="71">
        <v>0</v>
      </c>
      <c r="AG133" s="75">
        <v>0</v>
      </c>
      <c r="AJ133" s="71">
        <v>2</v>
      </c>
      <c r="AK133" s="75">
        <v>0</v>
      </c>
    </row>
    <row r="134" spans="1:37" x14ac:dyDescent="0.2">
      <c r="A134" s="4">
        <v>1</v>
      </c>
      <c r="B134" s="5">
        <v>1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O134" s="131">
        <v>700044</v>
      </c>
      <c r="P134" s="129" t="s">
        <v>3296</v>
      </c>
      <c r="Q134" s="129" t="s">
        <v>3296</v>
      </c>
      <c r="R134" s="129">
        <f t="shared" ref="R134" si="28">O134</f>
        <v>700044</v>
      </c>
      <c r="S134" s="75">
        <v>7</v>
      </c>
      <c r="T134" s="75">
        <v>0</v>
      </c>
      <c r="U134" s="71">
        <v>3</v>
      </c>
      <c r="V134" s="71">
        <v>0</v>
      </c>
      <c r="W134" s="71">
        <v>0</v>
      </c>
      <c r="X134" s="71">
        <v>0</v>
      </c>
      <c r="Y134" s="75">
        <v>1</v>
      </c>
      <c r="Z134" s="71">
        <v>0</v>
      </c>
      <c r="AA134" s="71">
        <v>0</v>
      </c>
      <c r="AB134" s="71">
        <v>1000</v>
      </c>
      <c r="AC134" s="131">
        <v>700044</v>
      </c>
      <c r="AD134" s="71">
        <v>0</v>
      </c>
      <c r="AE134" s="75">
        <v>0</v>
      </c>
      <c r="AF134" s="71">
        <v>0</v>
      </c>
      <c r="AG134" s="75">
        <v>0</v>
      </c>
      <c r="AJ134" s="71">
        <v>2</v>
      </c>
      <c r="AK134" s="75">
        <v>0</v>
      </c>
    </row>
    <row r="135" spans="1:37" x14ac:dyDescent="0.2">
      <c r="A135" s="4">
        <v>1</v>
      </c>
      <c r="B135" s="5">
        <v>1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M135"/>
      <c r="N135"/>
      <c r="O135" s="131">
        <v>700045</v>
      </c>
      <c r="P135" s="130" t="s">
        <v>3297</v>
      </c>
      <c r="Q135" s="130" t="s">
        <v>3243</v>
      </c>
      <c r="R135" s="131">
        <v>700045</v>
      </c>
      <c r="S135" s="75">
        <v>7</v>
      </c>
      <c r="T135" s="75">
        <v>0</v>
      </c>
      <c r="U135" s="75">
        <v>3</v>
      </c>
      <c r="V135" s="75" t="s">
        <v>3217</v>
      </c>
      <c r="W135" s="75">
        <v>0</v>
      </c>
      <c r="X135" s="75">
        <v>0</v>
      </c>
      <c r="Y135" s="75">
        <v>1</v>
      </c>
      <c r="Z135" s="75">
        <v>0</v>
      </c>
      <c r="AA135" s="75">
        <v>0</v>
      </c>
      <c r="AB135" s="75">
        <v>1000</v>
      </c>
      <c r="AC135" s="131">
        <f>O135</f>
        <v>700045</v>
      </c>
      <c r="AD135" s="75">
        <v>0</v>
      </c>
      <c r="AE135" s="75">
        <v>0</v>
      </c>
      <c r="AF135" s="71">
        <v>0</v>
      </c>
      <c r="AG135" s="75">
        <v>0</v>
      </c>
      <c r="AJ135" s="71">
        <v>0</v>
      </c>
      <c r="AK135" s="75">
        <v>0</v>
      </c>
    </row>
    <row r="136" spans="1:37" x14ac:dyDescent="0.2">
      <c r="A136" s="4">
        <v>1</v>
      </c>
      <c r="B136" s="5">
        <v>1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M136"/>
      <c r="N136"/>
      <c r="O136" s="131">
        <v>700046</v>
      </c>
      <c r="P136" s="130" t="s">
        <v>3298</v>
      </c>
      <c r="Q136" s="130" t="s">
        <v>3299</v>
      </c>
      <c r="R136" s="131">
        <v>700045</v>
      </c>
      <c r="S136" s="75">
        <v>7</v>
      </c>
      <c r="T136" s="75">
        <v>0</v>
      </c>
      <c r="U136" s="75">
        <v>4</v>
      </c>
      <c r="V136" s="75" t="s">
        <v>3217</v>
      </c>
      <c r="W136" s="75">
        <v>0</v>
      </c>
      <c r="X136" s="75">
        <v>0</v>
      </c>
      <c r="Y136" s="75">
        <v>1</v>
      </c>
      <c r="Z136" s="75">
        <v>0</v>
      </c>
      <c r="AA136" s="75">
        <v>0</v>
      </c>
      <c r="AB136" s="75">
        <v>1000</v>
      </c>
      <c r="AC136" s="131">
        <f>O136</f>
        <v>700046</v>
      </c>
      <c r="AD136" s="75">
        <v>0</v>
      </c>
      <c r="AE136" s="75">
        <v>0</v>
      </c>
      <c r="AF136" s="71">
        <v>0</v>
      </c>
      <c r="AG136" s="75">
        <v>0</v>
      </c>
      <c r="AJ136" s="71">
        <v>0</v>
      </c>
      <c r="AK136" s="75">
        <v>0</v>
      </c>
    </row>
    <row r="137" spans="1:37" x14ac:dyDescent="0.2">
      <c r="A137" s="4">
        <v>1</v>
      </c>
      <c r="B137" s="5">
        <v>1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L137"/>
      <c r="M137"/>
      <c r="N137"/>
      <c r="O137" s="131">
        <v>700047</v>
      </c>
      <c r="P137" s="130" t="s">
        <v>3300</v>
      </c>
      <c r="Q137" s="130" t="s">
        <v>3301</v>
      </c>
      <c r="R137" s="131">
        <f>O137</f>
        <v>700047</v>
      </c>
      <c r="S137" s="75">
        <v>7</v>
      </c>
      <c r="T137" s="75">
        <v>0</v>
      </c>
      <c r="U137" s="75">
        <v>4</v>
      </c>
      <c r="V137" s="75" t="s">
        <v>3233</v>
      </c>
      <c r="W137" s="75">
        <v>0</v>
      </c>
      <c r="X137" s="75">
        <v>0</v>
      </c>
      <c r="Y137" s="75">
        <v>0</v>
      </c>
      <c r="Z137" s="75">
        <v>0</v>
      </c>
      <c r="AA137" s="75">
        <v>0</v>
      </c>
      <c r="AB137" s="75">
        <v>1000</v>
      </c>
      <c r="AC137" s="131">
        <f>O137</f>
        <v>700047</v>
      </c>
      <c r="AD137" s="75">
        <v>1</v>
      </c>
      <c r="AE137" s="75">
        <v>0</v>
      </c>
      <c r="AF137" s="75">
        <v>0</v>
      </c>
      <c r="AG137" s="75">
        <v>0</v>
      </c>
      <c r="AJ137" s="75">
        <v>0</v>
      </c>
      <c r="AK137" s="75">
        <v>0</v>
      </c>
    </row>
    <row r="138" spans="1:37" x14ac:dyDescent="0.2">
      <c r="A138" s="4">
        <v>1</v>
      </c>
      <c r="B138" s="5">
        <v>1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L138"/>
      <c r="M138"/>
      <c r="N138"/>
      <c r="O138" s="131">
        <v>700048</v>
      </c>
      <c r="P138" s="130" t="s">
        <v>3300</v>
      </c>
      <c r="Q138" s="130" t="s">
        <v>3301</v>
      </c>
      <c r="R138" s="131">
        <f>O138</f>
        <v>700048</v>
      </c>
      <c r="S138" s="75">
        <v>7</v>
      </c>
      <c r="T138" s="75">
        <v>0</v>
      </c>
      <c r="U138" s="75">
        <v>4</v>
      </c>
      <c r="V138" s="75" t="s">
        <v>3233</v>
      </c>
      <c r="W138" s="75">
        <v>0</v>
      </c>
      <c r="X138" s="75">
        <v>0</v>
      </c>
      <c r="Y138" s="75">
        <v>0</v>
      </c>
      <c r="Z138" s="75">
        <v>0</v>
      </c>
      <c r="AA138" s="75">
        <v>0</v>
      </c>
      <c r="AB138" s="75">
        <v>1000</v>
      </c>
      <c r="AC138" s="131">
        <f>O138</f>
        <v>700048</v>
      </c>
      <c r="AD138" s="75">
        <v>1</v>
      </c>
      <c r="AE138" s="75">
        <v>0</v>
      </c>
      <c r="AF138" s="75">
        <v>0</v>
      </c>
      <c r="AG138" s="75">
        <v>0</v>
      </c>
      <c r="AJ138" s="75">
        <v>0</v>
      </c>
      <c r="AK138" s="75">
        <v>0</v>
      </c>
    </row>
    <row r="139" spans="1:37" x14ac:dyDescent="0.2">
      <c r="A139" s="4">
        <v>1</v>
      </c>
      <c r="B139" s="5">
        <v>1</v>
      </c>
      <c r="C139" s="5">
        <v>1</v>
      </c>
      <c r="D139" s="5">
        <v>1</v>
      </c>
      <c r="E139" s="5">
        <v>1</v>
      </c>
      <c r="F139" s="5">
        <v>1</v>
      </c>
      <c r="G139" s="5">
        <v>1</v>
      </c>
      <c r="H139" s="5">
        <v>1</v>
      </c>
      <c r="I139" s="5">
        <v>1</v>
      </c>
      <c r="J139" s="5">
        <v>1</v>
      </c>
      <c r="L139"/>
      <c r="M139"/>
      <c r="N139"/>
      <c r="O139" s="131">
        <v>700049</v>
      </c>
      <c r="P139" s="130" t="s">
        <v>3300</v>
      </c>
      <c r="Q139" s="130" t="s">
        <v>3301</v>
      </c>
      <c r="R139" s="131">
        <f>O139</f>
        <v>700049</v>
      </c>
      <c r="S139" s="75">
        <v>7</v>
      </c>
      <c r="T139" s="75">
        <v>0</v>
      </c>
      <c r="U139" s="75">
        <v>4</v>
      </c>
      <c r="V139" s="75" t="s">
        <v>3233</v>
      </c>
      <c r="W139" s="75">
        <v>0</v>
      </c>
      <c r="X139" s="75">
        <v>0</v>
      </c>
      <c r="Y139" s="75">
        <v>0</v>
      </c>
      <c r="Z139" s="75">
        <v>0</v>
      </c>
      <c r="AA139" s="75">
        <v>0</v>
      </c>
      <c r="AB139" s="75">
        <v>1000</v>
      </c>
      <c r="AC139" s="131">
        <f>O139</f>
        <v>700049</v>
      </c>
      <c r="AD139" s="75">
        <v>1</v>
      </c>
      <c r="AE139" s="75">
        <v>0</v>
      </c>
      <c r="AF139" s="75">
        <v>0</v>
      </c>
      <c r="AG139" s="75">
        <v>0</v>
      </c>
      <c r="AJ139" s="75">
        <v>0</v>
      </c>
      <c r="AK139" s="75">
        <v>0</v>
      </c>
    </row>
    <row r="140" spans="1:37" x14ac:dyDescent="0.2">
      <c r="A140" s="4">
        <v>1</v>
      </c>
      <c r="B140" s="5">
        <v>1</v>
      </c>
      <c r="C140" s="5">
        <v>1</v>
      </c>
      <c r="D140" s="5">
        <v>1</v>
      </c>
      <c r="E140" s="5">
        <v>1</v>
      </c>
      <c r="F140" s="5">
        <v>1</v>
      </c>
      <c r="G140" s="5">
        <v>1</v>
      </c>
      <c r="H140" s="5">
        <v>1</v>
      </c>
      <c r="I140" s="5">
        <v>1</v>
      </c>
      <c r="J140" s="5">
        <v>1</v>
      </c>
      <c r="M140" s="5"/>
      <c r="N140"/>
      <c r="O140" s="131">
        <v>700050</v>
      </c>
      <c r="P140" s="130" t="s">
        <v>3302</v>
      </c>
      <c r="Q140" s="130" t="s">
        <v>3303</v>
      </c>
      <c r="R140" s="131">
        <v>700024</v>
      </c>
      <c r="S140" s="75">
        <v>7</v>
      </c>
      <c r="T140" s="75">
        <v>0</v>
      </c>
      <c r="U140" s="75">
        <v>3</v>
      </c>
      <c r="V140" s="75" t="s">
        <v>3217</v>
      </c>
      <c r="W140" s="75">
        <v>0</v>
      </c>
      <c r="X140" s="75">
        <v>0</v>
      </c>
      <c r="Y140" s="75">
        <v>1</v>
      </c>
      <c r="Z140" s="75">
        <v>0</v>
      </c>
      <c r="AA140" s="75">
        <v>0</v>
      </c>
      <c r="AB140" s="75">
        <v>1000</v>
      </c>
      <c r="AC140" s="131">
        <f t="shared" ref="AC140:AC146" si="29">O140</f>
        <v>700050</v>
      </c>
      <c r="AD140" s="75">
        <v>0</v>
      </c>
      <c r="AE140" s="75">
        <v>0</v>
      </c>
      <c r="AF140" s="71">
        <v>0</v>
      </c>
      <c r="AG140" s="75">
        <v>0</v>
      </c>
      <c r="AJ140" s="71">
        <v>0</v>
      </c>
      <c r="AK140" s="75">
        <v>0</v>
      </c>
    </row>
    <row r="141" spans="1:37" x14ac:dyDescent="0.2">
      <c r="A141" s="4">
        <v>1</v>
      </c>
      <c r="B141" s="5">
        <v>1</v>
      </c>
      <c r="C141" s="5">
        <v>1</v>
      </c>
      <c r="D141" s="5">
        <v>1</v>
      </c>
      <c r="E141" s="5">
        <v>1</v>
      </c>
      <c r="F141" s="5">
        <v>1</v>
      </c>
      <c r="G141" s="5">
        <v>1</v>
      </c>
      <c r="H141" s="5">
        <v>1</v>
      </c>
      <c r="I141" s="5">
        <v>1</v>
      </c>
      <c r="J141" s="5">
        <v>1</v>
      </c>
      <c r="M141" s="5"/>
      <c r="N141"/>
      <c r="O141" s="131">
        <v>700051</v>
      </c>
      <c r="P141" s="130" t="s">
        <v>3274</v>
      </c>
      <c r="Q141" s="130" t="s">
        <v>3304</v>
      </c>
      <c r="R141" s="131">
        <v>700024</v>
      </c>
      <c r="S141" s="75">
        <v>7</v>
      </c>
      <c r="T141" s="75">
        <v>0</v>
      </c>
      <c r="U141" s="75">
        <v>3</v>
      </c>
      <c r="V141" s="75" t="s">
        <v>3276</v>
      </c>
      <c r="W141" s="75">
        <v>0</v>
      </c>
      <c r="X141" s="75">
        <v>0</v>
      </c>
      <c r="Y141" s="75">
        <v>1</v>
      </c>
      <c r="Z141" s="75">
        <v>0</v>
      </c>
      <c r="AA141" s="75">
        <v>0</v>
      </c>
      <c r="AB141" s="75">
        <v>1000</v>
      </c>
      <c r="AC141" s="131">
        <f t="shared" si="29"/>
        <v>700051</v>
      </c>
      <c r="AD141" s="75">
        <v>0</v>
      </c>
      <c r="AE141" s="75">
        <v>0</v>
      </c>
      <c r="AF141" s="71">
        <v>0</v>
      </c>
      <c r="AG141" s="75">
        <v>0</v>
      </c>
      <c r="AJ141" s="71">
        <v>0</v>
      </c>
      <c r="AK141" s="75">
        <v>0</v>
      </c>
    </row>
    <row r="142" spans="1:37" x14ac:dyDescent="0.2">
      <c r="A142" s="4">
        <v>1</v>
      </c>
      <c r="B142" s="5">
        <v>1</v>
      </c>
      <c r="C142" s="5">
        <v>1</v>
      </c>
      <c r="D142" s="5">
        <v>1</v>
      </c>
      <c r="E142" s="5">
        <v>1</v>
      </c>
      <c r="F142" s="5">
        <v>1</v>
      </c>
      <c r="G142" s="5">
        <v>1</v>
      </c>
      <c r="H142" s="5">
        <v>1</v>
      </c>
      <c r="I142" s="5">
        <v>1</v>
      </c>
      <c r="J142" s="5">
        <v>1</v>
      </c>
      <c r="M142" s="5"/>
      <c r="N142"/>
      <c r="O142" s="131">
        <v>700052</v>
      </c>
      <c r="P142" s="130" t="s">
        <v>3277</v>
      </c>
      <c r="Q142" s="130" t="s">
        <v>3305</v>
      </c>
      <c r="R142" s="131">
        <v>700024</v>
      </c>
      <c r="S142" s="75">
        <v>7</v>
      </c>
      <c r="T142" s="75">
        <v>0</v>
      </c>
      <c r="U142" s="75">
        <v>3</v>
      </c>
      <c r="V142" s="75" t="s">
        <v>3279</v>
      </c>
      <c r="W142" s="75">
        <v>0</v>
      </c>
      <c r="X142" s="75">
        <v>0</v>
      </c>
      <c r="Y142" s="75">
        <v>1</v>
      </c>
      <c r="Z142" s="75">
        <v>0</v>
      </c>
      <c r="AA142" s="75">
        <v>0</v>
      </c>
      <c r="AB142" s="75">
        <v>1000</v>
      </c>
      <c r="AC142" s="131">
        <f t="shared" si="29"/>
        <v>700052</v>
      </c>
      <c r="AD142" s="75">
        <v>0</v>
      </c>
      <c r="AE142" s="75">
        <v>0</v>
      </c>
      <c r="AF142" s="71">
        <v>0</v>
      </c>
      <c r="AG142" s="75">
        <v>0</v>
      </c>
      <c r="AJ142" s="71">
        <v>0</v>
      </c>
      <c r="AK142" s="75">
        <v>0</v>
      </c>
    </row>
    <row r="143" spans="1:37" x14ac:dyDescent="0.2">
      <c r="A143" s="4">
        <v>1</v>
      </c>
      <c r="B143" s="5">
        <v>1</v>
      </c>
      <c r="C143" s="5">
        <v>1</v>
      </c>
      <c r="D143" s="5">
        <v>1</v>
      </c>
      <c r="E143" s="5">
        <v>1</v>
      </c>
      <c r="F143" s="5">
        <v>1</v>
      </c>
      <c r="G143" s="5">
        <v>1</v>
      </c>
      <c r="H143" s="5">
        <v>1</v>
      </c>
      <c r="I143" s="5">
        <v>1</v>
      </c>
      <c r="J143" s="5">
        <v>1</v>
      </c>
      <c r="M143"/>
      <c r="N143"/>
      <c r="O143" s="131">
        <v>700053</v>
      </c>
      <c r="P143" s="130" t="s">
        <v>3306</v>
      </c>
      <c r="Q143" s="130" t="s">
        <v>3307</v>
      </c>
      <c r="R143" s="131">
        <v>700013</v>
      </c>
      <c r="S143" s="75">
        <v>7</v>
      </c>
      <c r="T143" s="75">
        <v>0</v>
      </c>
      <c r="U143" s="75">
        <v>1</v>
      </c>
      <c r="V143" s="75" t="s">
        <v>3217</v>
      </c>
      <c r="W143" s="75">
        <v>0</v>
      </c>
      <c r="X143" s="75">
        <v>0</v>
      </c>
      <c r="Y143" s="75">
        <v>1</v>
      </c>
      <c r="Z143" s="75">
        <v>0</v>
      </c>
      <c r="AA143" s="75">
        <v>0</v>
      </c>
      <c r="AB143" s="75">
        <v>1000</v>
      </c>
      <c r="AC143" s="131">
        <f t="shared" si="29"/>
        <v>700053</v>
      </c>
      <c r="AD143" s="75">
        <v>0</v>
      </c>
      <c r="AE143" s="75">
        <v>0</v>
      </c>
      <c r="AF143" s="71">
        <v>0</v>
      </c>
      <c r="AG143" s="75">
        <v>0</v>
      </c>
      <c r="AJ143" s="71">
        <v>0</v>
      </c>
      <c r="AK143" s="75">
        <v>0</v>
      </c>
    </row>
    <row r="144" spans="1:37" x14ac:dyDescent="0.2">
      <c r="A144" s="4">
        <v>1</v>
      </c>
      <c r="B144" s="5">
        <v>1</v>
      </c>
      <c r="C144" s="5">
        <v>1</v>
      </c>
      <c r="D144" s="5">
        <v>1</v>
      </c>
      <c r="E144" s="5">
        <v>1</v>
      </c>
      <c r="F144" s="5">
        <v>1</v>
      </c>
      <c r="G144" s="5">
        <v>1</v>
      </c>
      <c r="H144" s="5">
        <v>1</v>
      </c>
      <c r="I144" s="5">
        <v>1</v>
      </c>
      <c r="J144" s="5">
        <v>1</v>
      </c>
      <c r="M144"/>
      <c r="N144"/>
      <c r="O144" s="131">
        <v>700054</v>
      </c>
      <c r="P144" s="130" t="s">
        <v>3308</v>
      </c>
      <c r="Q144" s="130" t="s">
        <v>3309</v>
      </c>
      <c r="R144" s="131">
        <v>700013</v>
      </c>
      <c r="S144" s="75">
        <v>7</v>
      </c>
      <c r="T144" s="75">
        <v>0</v>
      </c>
      <c r="U144" s="75">
        <v>2</v>
      </c>
      <c r="V144" s="75" t="s">
        <v>3217</v>
      </c>
      <c r="W144" s="75">
        <v>0</v>
      </c>
      <c r="X144" s="75">
        <v>0</v>
      </c>
      <c r="Y144" s="75">
        <v>1</v>
      </c>
      <c r="Z144" s="75">
        <v>0</v>
      </c>
      <c r="AA144" s="75">
        <v>0</v>
      </c>
      <c r="AB144" s="75">
        <v>1000</v>
      </c>
      <c r="AC144" s="131">
        <f t="shared" si="29"/>
        <v>700054</v>
      </c>
      <c r="AD144" s="75">
        <v>0</v>
      </c>
      <c r="AE144" s="75">
        <v>0</v>
      </c>
      <c r="AF144" s="71">
        <v>0</v>
      </c>
      <c r="AG144" s="75">
        <v>0</v>
      </c>
      <c r="AJ144" s="71">
        <v>0</v>
      </c>
      <c r="AK144" s="75">
        <v>0</v>
      </c>
    </row>
    <row r="145" spans="1:37" x14ac:dyDescent="0.2">
      <c r="A145" s="4">
        <v>1</v>
      </c>
      <c r="B145" s="5">
        <v>1</v>
      </c>
      <c r="C145" s="5">
        <v>1</v>
      </c>
      <c r="D145" s="5">
        <v>1</v>
      </c>
      <c r="E145" s="5">
        <v>1</v>
      </c>
      <c r="F145" s="5">
        <v>1</v>
      </c>
      <c r="G145" s="5">
        <v>1</v>
      </c>
      <c r="H145" s="5">
        <v>1</v>
      </c>
      <c r="I145" s="5">
        <v>1</v>
      </c>
      <c r="J145" s="5">
        <v>1</v>
      </c>
      <c r="M145"/>
      <c r="N145"/>
      <c r="O145" s="131">
        <v>700055</v>
      </c>
      <c r="P145" s="130" t="s">
        <v>3310</v>
      </c>
      <c r="Q145" s="130" t="s">
        <v>3243</v>
      </c>
      <c r="R145" s="131">
        <v>700013</v>
      </c>
      <c r="S145" s="75">
        <v>7</v>
      </c>
      <c r="T145" s="75">
        <v>0</v>
      </c>
      <c r="U145" s="75">
        <v>3</v>
      </c>
      <c r="V145" s="75" t="s">
        <v>3217</v>
      </c>
      <c r="W145" s="75">
        <v>0</v>
      </c>
      <c r="X145" s="75">
        <v>0</v>
      </c>
      <c r="Y145" s="75">
        <v>1</v>
      </c>
      <c r="Z145" s="75">
        <v>0</v>
      </c>
      <c r="AA145" s="75">
        <v>0</v>
      </c>
      <c r="AB145" s="75">
        <v>1000</v>
      </c>
      <c r="AC145" s="131">
        <f t="shared" si="29"/>
        <v>700055</v>
      </c>
      <c r="AD145" s="75">
        <v>0</v>
      </c>
      <c r="AE145" s="75">
        <v>0</v>
      </c>
      <c r="AF145" s="71">
        <v>0</v>
      </c>
      <c r="AG145" s="75">
        <v>0</v>
      </c>
      <c r="AJ145" s="71">
        <v>0</v>
      </c>
      <c r="AK145" s="75">
        <v>0</v>
      </c>
    </row>
    <row r="146" spans="1:37" x14ac:dyDescent="0.2">
      <c r="A146" s="4">
        <v>1</v>
      </c>
      <c r="B146" s="5">
        <v>1</v>
      </c>
      <c r="C146" s="5">
        <v>1</v>
      </c>
      <c r="D146" s="5">
        <v>1</v>
      </c>
      <c r="E146" s="5">
        <v>1</v>
      </c>
      <c r="F146" s="5">
        <v>1</v>
      </c>
      <c r="G146" s="5">
        <v>1</v>
      </c>
      <c r="H146" s="5">
        <v>1</v>
      </c>
      <c r="I146" s="5">
        <v>1</v>
      </c>
      <c r="J146" s="5">
        <v>1</v>
      </c>
      <c r="M146"/>
      <c r="N146"/>
      <c r="O146" s="131">
        <v>700056</v>
      </c>
      <c r="P146" s="130" t="s">
        <v>3311</v>
      </c>
      <c r="Q146" s="130" t="s">
        <v>3299</v>
      </c>
      <c r="R146" s="131">
        <v>700013</v>
      </c>
      <c r="S146" s="75">
        <v>7</v>
      </c>
      <c r="T146" s="75">
        <v>0</v>
      </c>
      <c r="U146" s="75">
        <v>4</v>
      </c>
      <c r="V146" s="75" t="s">
        <v>3217</v>
      </c>
      <c r="W146" s="75">
        <v>0</v>
      </c>
      <c r="X146" s="75">
        <v>0</v>
      </c>
      <c r="Y146" s="75">
        <v>1</v>
      </c>
      <c r="Z146" s="75">
        <v>0</v>
      </c>
      <c r="AA146" s="75">
        <v>0</v>
      </c>
      <c r="AB146" s="75">
        <v>1000</v>
      </c>
      <c r="AC146" s="131">
        <f t="shared" si="29"/>
        <v>700056</v>
      </c>
      <c r="AD146" s="75">
        <v>0</v>
      </c>
      <c r="AE146" s="75">
        <v>0</v>
      </c>
      <c r="AF146" s="71">
        <v>0</v>
      </c>
      <c r="AG146" s="75">
        <v>0</v>
      </c>
      <c r="AJ146" s="71">
        <v>0</v>
      </c>
      <c r="AK146" s="75">
        <v>0</v>
      </c>
    </row>
    <row r="147" spans="1:37" x14ac:dyDescent="0.2">
      <c r="A147" s="4">
        <v>1</v>
      </c>
      <c r="B147" s="5">
        <v>1</v>
      </c>
      <c r="C147" s="5">
        <v>1</v>
      </c>
      <c r="D147" s="5">
        <v>1</v>
      </c>
      <c r="E147" s="5">
        <v>1</v>
      </c>
      <c r="F147" s="5">
        <v>1</v>
      </c>
      <c r="G147" s="5">
        <v>1</v>
      </c>
      <c r="H147" s="5">
        <v>1</v>
      </c>
      <c r="I147" s="5">
        <v>1</v>
      </c>
      <c r="J147" s="5">
        <v>1</v>
      </c>
      <c r="L147"/>
      <c r="M147"/>
      <c r="N147"/>
      <c r="O147" s="131">
        <v>700057</v>
      </c>
      <c r="P147" s="130" t="s">
        <v>3312</v>
      </c>
      <c r="Q147" s="130" t="s">
        <v>3313</v>
      </c>
      <c r="R147" s="131">
        <v>700014</v>
      </c>
      <c r="S147" s="75">
        <v>7</v>
      </c>
      <c r="T147" s="75">
        <v>0</v>
      </c>
      <c r="U147" s="75">
        <v>4</v>
      </c>
      <c r="V147" s="75" t="s">
        <v>3233</v>
      </c>
      <c r="W147" s="75">
        <v>0</v>
      </c>
      <c r="X147" s="75">
        <v>0</v>
      </c>
      <c r="Y147" s="75">
        <v>0</v>
      </c>
      <c r="Z147" s="75">
        <v>0</v>
      </c>
      <c r="AA147" s="75">
        <v>0</v>
      </c>
      <c r="AB147" s="75">
        <v>1000</v>
      </c>
      <c r="AC147" s="131">
        <f>O147</f>
        <v>700057</v>
      </c>
      <c r="AD147" s="75">
        <v>1</v>
      </c>
      <c r="AE147" s="75">
        <v>0</v>
      </c>
      <c r="AF147" s="75">
        <v>0</v>
      </c>
      <c r="AG147" s="75">
        <v>0</v>
      </c>
      <c r="AJ147" s="75">
        <v>0</v>
      </c>
      <c r="AK147" s="75">
        <v>0</v>
      </c>
    </row>
    <row r="148" spans="1:37" x14ac:dyDescent="0.2">
      <c r="A148" s="4">
        <v>1</v>
      </c>
      <c r="B148" s="5">
        <v>1</v>
      </c>
      <c r="C148" s="5">
        <v>1</v>
      </c>
      <c r="D148" s="5">
        <v>1</v>
      </c>
      <c r="E148" s="5">
        <v>1</v>
      </c>
      <c r="F148" s="5">
        <v>1</v>
      </c>
      <c r="G148" s="5">
        <v>1</v>
      </c>
      <c r="H148" s="5">
        <v>1</v>
      </c>
      <c r="I148" s="5">
        <v>1</v>
      </c>
      <c r="J148" s="5">
        <v>1</v>
      </c>
      <c r="L148"/>
      <c r="M148"/>
      <c r="N148"/>
      <c r="O148" s="131">
        <v>700058</v>
      </c>
      <c r="P148" s="130" t="s">
        <v>3314</v>
      </c>
      <c r="Q148" s="130" t="s">
        <v>3315</v>
      </c>
      <c r="R148" s="131">
        <v>700014</v>
      </c>
      <c r="S148" s="75">
        <v>7</v>
      </c>
      <c r="T148" s="75">
        <v>0</v>
      </c>
      <c r="U148" s="75">
        <v>3</v>
      </c>
      <c r="V148" s="75">
        <v>0</v>
      </c>
      <c r="W148" s="75">
        <v>0</v>
      </c>
      <c r="X148" s="75">
        <v>0</v>
      </c>
      <c r="Y148" s="75">
        <v>1</v>
      </c>
      <c r="Z148" s="75">
        <v>0</v>
      </c>
      <c r="AA148" s="75">
        <v>0</v>
      </c>
      <c r="AB148" s="75">
        <v>1000</v>
      </c>
      <c r="AC148" s="131">
        <f>O148</f>
        <v>700058</v>
      </c>
      <c r="AD148" s="75">
        <v>0</v>
      </c>
      <c r="AE148" s="75">
        <v>0</v>
      </c>
      <c r="AF148" s="75">
        <v>0</v>
      </c>
      <c r="AG148" s="75">
        <v>0</v>
      </c>
      <c r="AJ148" s="75">
        <v>0</v>
      </c>
      <c r="AK148" s="75">
        <v>0</v>
      </c>
    </row>
    <row r="149" spans="1:37" x14ac:dyDescent="0.2">
      <c r="A149" s="4">
        <v>1</v>
      </c>
      <c r="B149" s="5">
        <v>1</v>
      </c>
      <c r="C149" s="5">
        <v>1</v>
      </c>
      <c r="D149" s="5">
        <v>1</v>
      </c>
      <c r="E149" s="5">
        <v>1</v>
      </c>
      <c r="F149" s="5">
        <v>1</v>
      </c>
      <c r="G149" s="5">
        <v>1</v>
      </c>
      <c r="H149" s="5">
        <v>1</v>
      </c>
      <c r="I149" s="5">
        <v>1</v>
      </c>
      <c r="J149" s="5">
        <v>1</v>
      </c>
      <c r="M149"/>
      <c r="N149"/>
      <c r="O149" s="134">
        <v>800000</v>
      </c>
      <c r="P149" s="134" t="s">
        <v>3316</v>
      </c>
      <c r="Q149" s="134" t="s">
        <v>3317</v>
      </c>
      <c r="R149" s="134">
        <f>O149</f>
        <v>800000</v>
      </c>
      <c r="S149" s="74">
        <v>8</v>
      </c>
      <c r="T149" s="74">
        <v>0</v>
      </c>
      <c r="U149" s="74">
        <v>4</v>
      </c>
      <c r="V149" s="74">
        <v>0</v>
      </c>
      <c r="W149" s="74">
        <v>0</v>
      </c>
      <c r="X149" s="74">
        <v>0</v>
      </c>
      <c r="Y149" s="74">
        <v>0</v>
      </c>
      <c r="Z149" s="74">
        <v>0</v>
      </c>
      <c r="AA149" s="74">
        <v>0</v>
      </c>
      <c r="AB149" s="74">
        <v>0</v>
      </c>
      <c r="AC149" s="74">
        <v>0</v>
      </c>
      <c r="AD149" s="74">
        <v>0</v>
      </c>
      <c r="AE149" s="74">
        <v>1</v>
      </c>
      <c r="AF149" s="74">
        <v>0</v>
      </c>
      <c r="AG149" s="74">
        <v>0</v>
      </c>
      <c r="AJ149" s="74">
        <v>0</v>
      </c>
      <c r="AK149" s="74">
        <v>0</v>
      </c>
    </row>
    <row r="150" spans="1:37" x14ac:dyDescent="0.2">
      <c r="A150" s="4">
        <v>1</v>
      </c>
      <c r="B150" s="5">
        <v>1</v>
      </c>
      <c r="C150" s="5">
        <v>1</v>
      </c>
      <c r="D150" s="5">
        <v>1</v>
      </c>
      <c r="E150" s="5">
        <v>1</v>
      </c>
      <c r="F150" s="5">
        <v>1</v>
      </c>
      <c r="G150" s="5">
        <v>1</v>
      </c>
      <c r="H150" s="5">
        <v>1</v>
      </c>
      <c r="I150" s="5">
        <v>1</v>
      </c>
      <c r="J150" s="5">
        <v>1</v>
      </c>
      <c r="M150"/>
      <c r="N150"/>
      <c r="O150" s="134">
        <v>800001</v>
      </c>
      <c r="P150" s="134" t="s">
        <v>3318</v>
      </c>
      <c r="Q150" s="134" t="s">
        <v>3319</v>
      </c>
      <c r="R150" s="134">
        <f t="shared" si="22"/>
        <v>800001</v>
      </c>
      <c r="S150" s="74">
        <v>8</v>
      </c>
      <c r="T150" s="74">
        <v>0</v>
      </c>
      <c r="U150" s="74">
        <v>4</v>
      </c>
      <c r="V150" s="74">
        <v>0</v>
      </c>
      <c r="W150" s="74">
        <v>0</v>
      </c>
      <c r="X150" s="74">
        <v>0</v>
      </c>
      <c r="Y150" s="74">
        <v>0</v>
      </c>
      <c r="Z150" s="74">
        <v>0</v>
      </c>
      <c r="AA150" s="74">
        <v>0</v>
      </c>
      <c r="AB150" s="74">
        <v>0</v>
      </c>
      <c r="AC150" s="74">
        <v>0</v>
      </c>
      <c r="AD150" s="74">
        <v>0</v>
      </c>
      <c r="AE150" s="74">
        <v>1</v>
      </c>
      <c r="AF150" s="74">
        <v>0</v>
      </c>
      <c r="AG150" s="74">
        <v>0</v>
      </c>
      <c r="AJ150" s="74">
        <v>0</v>
      </c>
      <c r="AK150" s="74">
        <v>0</v>
      </c>
    </row>
    <row r="151" spans="1:37" x14ac:dyDescent="0.2">
      <c r="A151" s="4">
        <v>1</v>
      </c>
      <c r="B151" s="5">
        <v>1</v>
      </c>
      <c r="C151" s="5">
        <v>1</v>
      </c>
      <c r="D151" s="5">
        <v>1</v>
      </c>
      <c r="E151" s="5">
        <v>1</v>
      </c>
      <c r="F151" s="5">
        <v>1</v>
      </c>
      <c r="G151" s="5">
        <v>1</v>
      </c>
      <c r="H151" s="5">
        <v>1</v>
      </c>
      <c r="I151" s="5">
        <v>1</v>
      </c>
      <c r="J151" s="5">
        <v>1</v>
      </c>
      <c r="M151"/>
      <c r="N151"/>
      <c r="O151" s="131">
        <v>900000</v>
      </c>
      <c r="P151" s="130" t="s">
        <v>3320</v>
      </c>
      <c r="Q151" s="130" t="s">
        <v>3321</v>
      </c>
      <c r="R151" s="131">
        <v>900000</v>
      </c>
      <c r="S151" s="75">
        <v>9</v>
      </c>
      <c r="T151" s="75">
        <v>0</v>
      </c>
      <c r="U151" s="75">
        <v>3</v>
      </c>
      <c r="V151" s="75">
        <v>0</v>
      </c>
      <c r="W151" s="75">
        <v>0</v>
      </c>
      <c r="X151" s="75">
        <v>0</v>
      </c>
      <c r="Y151" s="75">
        <v>0</v>
      </c>
      <c r="Z151" s="75">
        <v>0</v>
      </c>
      <c r="AA151" s="75">
        <v>0</v>
      </c>
      <c r="AB151" s="75">
        <v>0</v>
      </c>
      <c r="AC151" s="75">
        <v>0</v>
      </c>
      <c r="AD151" s="75">
        <v>0</v>
      </c>
      <c r="AE151" s="75">
        <v>1</v>
      </c>
      <c r="AF151" s="71">
        <v>0</v>
      </c>
      <c r="AG151" s="75">
        <v>0</v>
      </c>
      <c r="AJ151" s="71">
        <v>0</v>
      </c>
      <c r="AK151" s="75">
        <v>0</v>
      </c>
    </row>
    <row r="152" spans="1:37" x14ac:dyDescent="0.2">
      <c r="A152" s="4">
        <v>1</v>
      </c>
      <c r="B152" s="5">
        <v>1</v>
      </c>
      <c r="C152" s="5">
        <v>1</v>
      </c>
      <c r="D152" s="5">
        <v>1</v>
      </c>
      <c r="E152" s="5">
        <v>1</v>
      </c>
      <c r="F152" s="5">
        <v>1</v>
      </c>
      <c r="G152" s="5">
        <v>1</v>
      </c>
      <c r="H152" s="5">
        <v>1</v>
      </c>
      <c r="I152" s="5">
        <v>1</v>
      </c>
      <c r="J152" s="5">
        <v>1</v>
      </c>
      <c r="M152"/>
      <c r="N152"/>
      <c r="O152" s="134">
        <v>1000000</v>
      </c>
      <c r="P152" s="134" t="s">
        <v>3322</v>
      </c>
      <c r="Q152" s="134" t="s">
        <v>3323</v>
      </c>
      <c r="R152" s="134">
        <f t="shared" ref="R152" si="30">O152</f>
        <v>1000000</v>
      </c>
      <c r="S152" s="74">
        <v>10</v>
      </c>
      <c r="T152" s="74">
        <v>0</v>
      </c>
      <c r="U152" s="74">
        <v>6</v>
      </c>
      <c r="V152" s="74">
        <v>0</v>
      </c>
      <c r="W152" s="74">
        <v>0</v>
      </c>
      <c r="X152" s="74">
        <v>0</v>
      </c>
      <c r="Y152" s="74">
        <v>0</v>
      </c>
      <c r="Z152" s="74">
        <v>0</v>
      </c>
      <c r="AA152" s="74">
        <v>0</v>
      </c>
      <c r="AB152" s="74">
        <v>0</v>
      </c>
      <c r="AC152" s="74">
        <v>0</v>
      </c>
      <c r="AD152" s="74">
        <v>0</v>
      </c>
      <c r="AE152" s="74">
        <v>0</v>
      </c>
      <c r="AF152" s="74">
        <v>0</v>
      </c>
      <c r="AG152" s="74">
        <v>1</v>
      </c>
      <c r="AJ152" s="74">
        <v>0</v>
      </c>
      <c r="AK152" s="74">
        <v>0</v>
      </c>
    </row>
    <row r="153" spans="1:37" x14ac:dyDescent="0.2">
      <c r="A153" s="4">
        <v>1</v>
      </c>
      <c r="B153" s="5">
        <v>1</v>
      </c>
      <c r="C153" s="5">
        <v>1</v>
      </c>
      <c r="D153" s="5">
        <v>1</v>
      </c>
      <c r="E153" s="5">
        <v>1</v>
      </c>
      <c r="F153" s="5">
        <v>1</v>
      </c>
      <c r="G153" s="5">
        <v>1</v>
      </c>
      <c r="H153" s="5">
        <v>1</v>
      </c>
      <c r="I153" s="5">
        <v>1</v>
      </c>
      <c r="J153" s="5">
        <v>1</v>
      </c>
      <c r="O153" s="134">
        <v>1000001</v>
      </c>
      <c r="P153" s="133" t="s">
        <v>3324</v>
      </c>
      <c r="Q153" s="133" t="s">
        <v>3325</v>
      </c>
      <c r="R153" s="134">
        <f t="shared" ref="R153:R163" si="31">O153</f>
        <v>1000001</v>
      </c>
      <c r="S153" s="74">
        <v>10</v>
      </c>
      <c r="T153" s="74">
        <v>0</v>
      </c>
      <c r="U153" s="74">
        <v>6</v>
      </c>
      <c r="V153" s="74">
        <v>0</v>
      </c>
      <c r="W153" s="74">
        <v>1</v>
      </c>
      <c r="X153" s="74">
        <v>0</v>
      </c>
      <c r="Y153" s="74">
        <v>0</v>
      </c>
      <c r="Z153" s="74">
        <v>0</v>
      </c>
      <c r="AA153" s="74">
        <v>0</v>
      </c>
      <c r="AB153" s="74">
        <v>0</v>
      </c>
      <c r="AC153" s="74">
        <v>0</v>
      </c>
      <c r="AD153" s="74">
        <v>0</v>
      </c>
      <c r="AE153" s="74">
        <v>0</v>
      </c>
      <c r="AF153" s="74">
        <v>0</v>
      </c>
      <c r="AG153" s="74">
        <v>1</v>
      </c>
      <c r="AJ153" s="74">
        <v>0</v>
      </c>
      <c r="AK153" s="74">
        <v>0</v>
      </c>
    </row>
    <row r="154" spans="1:37" x14ac:dyDescent="0.2">
      <c r="A154" s="4">
        <v>1</v>
      </c>
      <c r="B154" s="5">
        <v>1</v>
      </c>
      <c r="C154" s="5">
        <v>1</v>
      </c>
      <c r="D154" s="5">
        <v>1</v>
      </c>
      <c r="E154" s="5">
        <v>1</v>
      </c>
      <c r="F154" s="5">
        <v>1</v>
      </c>
      <c r="G154" s="5">
        <v>1</v>
      </c>
      <c r="H154" s="5">
        <v>1</v>
      </c>
      <c r="I154" s="5">
        <v>1</v>
      </c>
      <c r="J154" s="5">
        <v>1</v>
      </c>
      <c r="O154" s="134">
        <v>1000002</v>
      </c>
      <c r="P154" s="133" t="s">
        <v>3326</v>
      </c>
      <c r="Q154" s="133" t="s">
        <v>3327</v>
      </c>
      <c r="R154" s="134">
        <f t="shared" si="31"/>
        <v>1000002</v>
      </c>
      <c r="S154" s="74">
        <v>10</v>
      </c>
      <c r="T154" s="74">
        <v>0</v>
      </c>
      <c r="U154" s="74">
        <v>6</v>
      </c>
      <c r="V154" s="74">
        <v>0</v>
      </c>
      <c r="W154" s="74">
        <v>2</v>
      </c>
      <c r="X154" s="74">
        <v>0</v>
      </c>
      <c r="Y154" s="74">
        <v>0</v>
      </c>
      <c r="Z154" s="74">
        <v>0</v>
      </c>
      <c r="AA154" s="74">
        <v>0</v>
      </c>
      <c r="AB154" s="74">
        <v>0</v>
      </c>
      <c r="AC154" s="74">
        <v>0</v>
      </c>
      <c r="AD154" s="74">
        <v>0</v>
      </c>
      <c r="AE154" s="74">
        <v>0</v>
      </c>
      <c r="AF154" s="74">
        <v>0</v>
      </c>
      <c r="AG154" s="74">
        <v>1</v>
      </c>
      <c r="AJ154" s="74">
        <v>0</v>
      </c>
      <c r="AK154" s="74">
        <v>0</v>
      </c>
    </row>
    <row r="155" spans="1:37" x14ac:dyDescent="0.2">
      <c r="A155" s="4">
        <v>1</v>
      </c>
      <c r="B155" s="5">
        <v>1</v>
      </c>
      <c r="C155" s="5">
        <v>1</v>
      </c>
      <c r="D155" s="5">
        <v>1</v>
      </c>
      <c r="E155" s="5">
        <v>1</v>
      </c>
      <c r="F155" s="5">
        <v>1</v>
      </c>
      <c r="G155" s="5">
        <v>1</v>
      </c>
      <c r="H155" s="5">
        <v>1</v>
      </c>
      <c r="I155" s="5">
        <v>1</v>
      </c>
      <c r="J155" s="5">
        <v>1</v>
      </c>
      <c r="O155" s="134">
        <v>1000003</v>
      </c>
      <c r="P155" s="133" t="s">
        <v>3328</v>
      </c>
      <c r="Q155" s="133" t="s">
        <v>3329</v>
      </c>
      <c r="R155" s="134">
        <f t="shared" si="31"/>
        <v>1000003</v>
      </c>
      <c r="S155" s="74">
        <v>10</v>
      </c>
      <c r="T155" s="74">
        <v>0</v>
      </c>
      <c r="U155" s="74">
        <v>6</v>
      </c>
      <c r="V155" s="74">
        <v>0</v>
      </c>
      <c r="W155" s="74">
        <v>3</v>
      </c>
      <c r="X155" s="74">
        <v>0</v>
      </c>
      <c r="Y155" s="74">
        <v>0</v>
      </c>
      <c r="Z155" s="74">
        <v>0</v>
      </c>
      <c r="AA155" s="74">
        <v>0</v>
      </c>
      <c r="AB155" s="74">
        <v>0</v>
      </c>
      <c r="AC155" s="74">
        <v>0</v>
      </c>
      <c r="AD155" s="74">
        <v>0</v>
      </c>
      <c r="AE155" s="74">
        <v>0</v>
      </c>
      <c r="AF155" s="74">
        <v>0</v>
      </c>
      <c r="AG155" s="74">
        <v>1</v>
      </c>
      <c r="AJ155" s="74">
        <v>0</v>
      </c>
      <c r="AK155" s="74">
        <v>0</v>
      </c>
    </row>
    <row r="156" spans="1:37" x14ac:dyDescent="0.2">
      <c r="A156" s="4">
        <v>1</v>
      </c>
      <c r="B156" s="5">
        <v>1</v>
      </c>
      <c r="C156" s="5">
        <v>1</v>
      </c>
      <c r="D156" s="5">
        <v>1</v>
      </c>
      <c r="E156" s="5">
        <v>1</v>
      </c>
      <c r="F156" s="5">
        <v>1</v>
      </c>
      <c r="G156" s="5">
        <v>1</v>
      </c>
      <c r="H156" s="5">
        <v>1</v>
      </c>
      <c r="I156" s="5">
        <v>1</v>
      </c>
      <c r="J156" s="5">
        <v>1</v>
      </c>
      <c r="O156" s="134">
        <v>1000004</v>
      </c>
      <c r="P156" s="133" t="s">
        <v>3330</v>
      </c>
      <c r="Q156" s="133" t="s">
        <v>3331</v>
      </c>
      <c r="R156" s="134">
        <f t="shared" si="31"/>
        <v>1000004</v>
      </c>
      <c r="S156" s="74">
        <v>10</v>
      </c>
      <c r="T156" s="74">
        <v>0</v>
      </c>
      <c r="U156" s="74">
        <v>6</v>
      </c>
      <c r="V156" s="74">
        <v>0</v>
      </c>
      <c r="W156" s="74">
        <v>4</v>
      </c>
      <c r="X156" s="74">
        <v>0</v>
      </c>
      <c r="Y156" s="74">
        <v>0</v>
      </c>
      <c r="Z156" s="74">
        <v>0</v>
      </c>
      <c r="AA156" s="74">
        <v>0</v>
      </c>
      <c r="AB156" s="74">
        <v>0</v>
      </c>
      <c r="AC156" s="74">
        <v>0</v>
      </c>
      <c r="AD156" s="74">
        <v>0</v>
      </c>
      <c r="AE156" s="74">
        <v>0</v>
      </c>
      <c r="AF156" s="74">
        <v>0</v>
      </c>
      <c r="AG156" s="74">
        <v>1</v>
      </c>
      <c r="AJ156" s="74">
        <v>0</v>
      </c>
      <c r="AK156" s="74">
        <v>0</v>
      </c>
    </row>
    <row r="157" spans="1:37" x14ac:dyDescent="0.2">
      <c r="A157" s="4">
        <v>1</v>
      </c>
      <c r="B157" s="5">
        <v>1</v>
      </c>
      <c r="C157" s="5">
        <v>1</v>
      </c>
      <c r="D157" s="5">
        <v>1</v>
      </c>
      <c r="E157" s="5">
        <v>1</v>
      </c>
      <c r="F157" s="5">
        <v>1</v>
      </c>
      <c r="G157" s="5">
        <v>1</v>
      </c>
      <c r="H157" s="5">
        <v>1</v>
      </c>
      <c r="I157" s="5">
        <v>1</v>
      </c>
      <c r="J157" s="5">
        <v>1</v>
      </c>
      <c r="O157" s="134">
        <v>1000005</v>
      </c>
      <c r="P157" s="133" t="s">
        <v>3332</v>
      </c>
      <c r="Q157" s="133" t="s">
        <v>3333</v>
      </c>
      <c r="R157" s="134">
        <f t="shared" si="31"/>
        <v>1000005</v>
      </c>
      <c r="S157" s="74">
        <v>10</v>
      </c>
      <c r="T157" s="74">
        <v>0</v>
      </c>
      <c r="U157" s="74">
        <v>6</v>
      </c>
      <c r="V157" s="74">
        <v>0</v>
      </c>
      <c r="W157" s="74">
        <v>5</v>
      </c>
      <c r="X157" s="74">
        <v>0</v>
      </c>
      <c r="Y157" s="74">
        <v>0</v>
      </c>
      <c r="Z157" s="74">
        <v>0</v>
      </c>
      <c r="AA157" s="74">
        <v>0</v>
      </c>
      <c r="AB157" s="74">
        <v>0</v>
      </c>
      <c r="AC157" s="74">
        <v>0</v>
      </c>
      <c r="AD157" s="74">
        <v>0</v>
      </c>
      <c r="AE157" s="74">
        <v>0</v>
      </c>
      <c r="AF157" s="74">
        <v>0</v>
      </c>
      <c r="AG157" s="74">
        <v>1</v>
      </c>
      <c r="AJ157" s="74">
        <v>0</v>
      </c>
      <c r="AK157" s="74">
        <v>0</v>
      </c>
    </row>
    <row r="158" spans="1:37" x14ac:dyDescent="0.2">
      <c r="A158" s="4">
        <v>1</v>
      </c>
      <c r="B158" s="5">
        <v>1</v>
      </c>
      <c r="C158" s="5">
        <v>1</v>
      </c>
      <c r="D158" s="5">
        <v>1</v>
      </c>
      <c r="E158" s="5">
        <v>1</v>
      </c>
      <c r="F158" s="5">
        <v>1</v>
      </c>
      <c r="G158" s="5">
        <v>1</v>
      </c>
      <c r="H158" s="5">
        <v>1</v>
      </c>
      <c r="I158" s="5">
        <v>1</v>
      </c>
      <c r="J158" s="5">
        <v>1</v>
      </c>
      <c r="O158" s="134">
        <v>1000006</v>
      </c>
      <c r="P158" s="133" t="s">
        <v>3334</v>
      </c>
      <c r="Q158" s="133" t="s">
        <v>3335</v>
      </c>
      <c r="R158" s="134">
        <f t="shared" si="31"/>
        <v>1000006</v>
      </c>
      <c r="S158" s="74">
        <v>10</v>
      </c>
      <c r="T158" s="74">
        <v>0</v>
      </c>
      <c r="U158" s="74">
        <v>6</v>
      </c>
      <c r="V158" s="74">
        <v>0</v>
      </c>
      <c r="W158" s="74">
        <v>6</v>
      </c>
      <c r="X158" s="74">
        <v>0</v>
      </c>
      <c r="Y158" s="74">
        <v>0</v>
      </c>
      <c r="Z158" s="74">
        <v>0</v>
      </c>
      <c r="AA158" s="74">
        <v>0</v>
      </c>
      <c r="AB158" s="74">
        <v>0</v>
      </c>
      <c r="AC158" s="74">
        <v>0</v>
      </c>
      <c r="AD158" s="74">
        <v>0</v>
      </c>
      <c r="AE158" s="74">
        <v>0</v>
      </c>
      <c r="AF158" s="74">
        <v>0</v>
      </c>
      <c r="AG158" s="74">
        <v>1</v>
      </c>
      <c r="AJ158" s="74">
        <v>0</v>
      </c>
      <c r="AK158" s="74">
        <v>0</v>
      </c>
    </row>
    <row r="159" spans="1:37" x14ac:dyDescent="0.2">
      <c r="A159" s="4">
        <v>1</v>
      </c>
      <c r="B159" s="5">
        <v>1</v>
      </c>
      <c r="C159" s="5">
        <v>1</v>
      </c>
      <c r="D159" s="5">
        <v>1</v>
      </c>
      <c r="E159" s="5">
        <v>1</v>
      </c>
      <c r="F159" s="5">
        <v>1</v>
      </c>
      <c r="G159" s="5">
        <v>1</v>
      </c>
      <c r="H159" s="5">
        <v>1</v>
      </c>
      <c r="I159" s="5">
        <v>1</v>
      </c>
      <c r="J159" s="5">
        <v>1</v>
      </c>
      <c r="O159" s="134">
        <v>1000007</v>
      </c>
      <c r="P159" s="133" t="s">
        <v>3336</v>
      </c>
      <c r="Q159" s="133" t="s">
        <v>3337</v>
      </c>
      <c r="R159" s="134">
        <f t="shared" si="31"/>
        <v>1000007</v>
      </c>
      <c r="S159" s="74">
        <v>10</v>
      </c>
      <c r="T159" s="74">
        <v>0</v>
      </c>
      <c r="U159" s="74">
        <v>6</v>
      </c>
      <c r="V159" s="74">
        <v>0</v>
      </c>
      <c r="W159" s="74">
        <v>7</v>
      </c>
      <c r="X159" s="74">
        <v>0</v>
      </c>
      <c r="Y159" s="74">
        <v>0</v>
      </c>
      <c r="Z159" s="74">
        <v>0</v>
      </c>
      <c r="AA159" s="74">
        <v>0</v>
      </c>
      <c r="AB159" s="74">
        <v>0</v>
      </c>
      <c r="AC159" s="74">
        <v>0</v>
      </c>
      <c r="AD159" s="74">
        <v>0</v>
      </c>
      <c r="AE159" s="74">
        <v>0</v>
      </c>
      <c r="AF159" s="74">
        <v>0</v>
      </c>
      <c r="AG159" s="74">
        <v>1</v>
      </c>
      <c r="AJ159" s="74">
        <v>0</v>
      </c>
      <c r="AK159" s="74">
        <v>0</v>
      </c>
    </row>
    <row r="160" spans="1:37" x14ac:dyDescent="0.2">
      <c r="A160" s="4">
        <v>1</v>
      </c>
      <c r="B160" s="5">
        <v>1</v>
      </c>
      <c r="C160" s="5">
        <v>1</v>
      </c>
      <c r="D160" s="5">
        <v>1</v>
      </c>
      <c r="E160" s="5">
        <v>1</v>
      </c>
      <c r="F160" s="5">
        <v>1</v>
      </c>
      <c r="G160" s="5">
        <v>1</v>
      </c>
      <c r="H160" s="5">
        <v>1</v>
      </c>
      <c r="I160" s="5">
        <v>1</v>
      </c>
      <c r="J160" s="5">
        <v>1</v>
      </c>
      <c r="O160" s="134">
        <v>1000008</v>
      </c>
      <c r="P160" s="133" t="s">
        <v>3338</v>
      </c>
      <c r="Q160" s="133" t="s">
        <v>3339</v>
      </c>
      <c r="R160" s="134">
        <f t="shared" si="31"/>
        <v>1000008</v>
      </c>
      <c r="S160" s="74">
        <v>10</v>
      </c>
      <c r="T160" s="74">
        <v>0</v>
      </c>
      <c r="U160" s="74">
        <v>6</v>
      </c>
      <c r="V160" s="74">
        <v>0</v>
      </c>
      <c r="W160" s="74">
        <v>8</v>
      </c>
      <c r="X160" s="74">
        <v>0</v>
      </c>
      <c r="Y160" s="74">
        <v>0</v>
      </c>
      <c r="Z160" s="74">
        <v>0</v>
      </c>
      <c r="AA160" s="74">
        <v>0</v>
      </c>
      <c r="AB160" s="74">
        <v>0</v>
      </c>
      <c r="AC160" s="74">
        <v>0</v>
      </c>
      <c r="AD160" s="74">
        <v>0</v>
      </c>
      <c r="AE160" s="74">
        <v>0</v>
      </c>
      <c r="AF160" s="74">
        <v>0</v>
      </c>
      <c r="AG160" s="74">
        <v>1</v>
      </c>
      <c r="AJ160" s="74">
        <v>0</v>
      </c>
      <c r="AK160" s="74">
        <v>0</v>
      </c>
    </row>
    <row r="161" spans="1:37" x14ac:dyDescent="0.2">
      <c r="A161" s="4">
        <v>1</v>
      </c>
      <c r="B161" s="5">
        <v>1</v>
      </c>
      <c r="C161" s="5">
        <v>1</v>
      </c>
      <c r="D161" s="5">
        <v>1</v>
      </c>
      <c r="E161" s="5">
        <v>1</v>
      </c>
      <c r="F161" s="5">
        <v>1</v>
      </c>
      <c r="G161" s="5">
        <v>1</v>
      </c>
      <c r="H161" s="5">
        <v>1</v>
      </c>
      <c r="I161" s="5">
        <v>1</v>
      </c>
      <c r="J161" s="5">
        <v>1</v>
      </c>
      <c r="O161" s="134">
        <v>1000009</v>
      </c>
      <c r="P161" s="133" t="s">
        <v>3340</v>
      </c>
      <c r="Q161" s="133" t="s">
        <v>3341</v>
      </c>
      <c r="R161" s="134">
        <f t="shared" si="31"/>
        <v>1000009</v>
      </c>
      <c r="S161" s="74">
        <v>10</v>
      </c>
      <c r="T161" s="74">
        <v>0</v>
      </c>
      <c r="U161" s="74">
        <v>6</v>
      </c>
      <c r="V161" s="74">
        <v>0</v>
      </c>
      <c r="W161" s="74">
        <v>9</v>
      </c>
      <c r="X161" s="74">
        <v>0</v>
      </c>
      <c r="Y161" s="74">
        <v>0</v>
      </c>
      <c r="Z161" s="74">
        <v>0</v>
      </c>
      <c r="AA161" s="74">
        <v>0</v>
      </c>
      <c r="AB161" s="74">
        <v>0</v>
      </c>
      <c r="AC161" s="74">
        <v>0</v>
      </c>
      <c r="AD161" s="74">
        <v>0</v>
      </c>
      <c r="AE161" s="74">
        <v>0</v>
      </c>
      <c r="AF161" s="74">
        <v>0</v>
      </c>
      <c r="AG161" s="74">
        <v>1</v>
      </c>
      <c r="AJ161" s="74">
        <v>0</v>
      </c>
      <c r="AK161" s="74">
        <v>0</v>
      </c>
    </row>
    <row r="162" spans="1:37" x14ac:dyDescent="0.2">
      <c r="A162" s="4">
        <v>1</v>
      </c>
      <c r="B162" s="5">
        <v>1</v>
      </c>
      <c r="C162" s="5">
        <v>1</v>
      </c>
      <c r="D162" s="5">
        <v>1</v>
      </c>
      <c r="E162" s="5">
        <v>1</v>
      </c>
      <c r="F162" s="5">
        <v>1</v>
      </c>
      <c r="G162" s="5">
        <v>1</v>
      </c>
      <c r="H162" s="5">
        <v>1</v>
      </c>
      <c r="I162" s="5">
        <v>1</v>
      </c>
      <c r="J162" s="5">
        <v>1</v>
      </c>
      <c r="O162" s="134">
        <v>1000010</v>
      </c>
      <c r="P162" s="133" t="s">
        <v>3342</v>
      </c>
      <c r="Q162" s="133" t="s">
        <v>3343</v>
      </c>
      <c r="R162" s="134">
        <f t="shared" si="31"/>
        <v>1000010</v>
      </c>
      <c r="S162" s="74">
        <v>10</v>
      </c>
      <c r="T162" s="74">
        <v>0</v>
      </c>
      <c r="U162" s="74">
        <v>6</v>
      </c>
      <c r="V162" s="74">
        <v>0</v>
      </c>
      <c r="W162" s="74">
        <v>10</v>
      </c>
      <c r="X162" s="74">
        <v>0</v>
      </c>
      <c r="Y162" s="74">
        <v>0</v>
      </c>
      <c r="Z162" s="74">
        <v>0</v>
      </c>
      <c r="AA162" s="74">
        <v>0</v>
      </c>
      <c r="AB162" s="74">
        <v>0</v>
      </c>
      <c r="AC162" s="74">
        <v>0</v>
      </c>
      <c r="AD162" s="74">
        <v>0</v>
      </c>
      <c r="AE162" s="74">
        <v>0</v>
      </c>
      <c r="AF162" s="74">
        <v>0</v>
      </c>
      <c r="AG162" s="74">
        <v>1</v>
      </c>
      <c r="AJ162" s="74">
        <v>0</v>
      </c>
      <c r="AK162" s="74">
        <v>0</v>
      </c>
    </row>
    <row r="163" spans="1:37" x14ac:dyDescent="0.2">
      <c r="A163" s="4">
        <v>1</v>
      </c>
      <c r="B163" s="5">
        <v>1</v>
      </c>
      <c r="C163" s="5">
        <v>1</v>
      </c>
      <c r="D163" s="5">
        <v>1</v>
      </c>
      <c r="E163" s="5">
        <v>1</v>
      </c>
      <c r="F163" s="5">
        <v>1</v>
      </c>
      <c r="G163" s="5">
        <v>1</v>
      </c>
      <c r="H163" s="5">
        <v>1</v>
      </c>
      <c r="I163" s="5">
        <v>1</v>
      </c>
      <c r="J163" s="5">
        <v>1</v>
      </c>
      <c r="M163"/>
      <c r="N163"/>
      <c r="O163" s="131">
        <v>1100001</v>
      </c>
      <c r="P163" s="130" t="s">
        <v>3344</v>
      </c>
      <c r="Q163" s="130" t="s">
        <v>3345</v>
      </c>
      <c r="R163" s="131">
        <f t="shared" si="31"/>
        <v>1100001</v>
      </c>
      <c r="S163" s="75">
        <v>11</v>
      </c>
      <c r="T163" s="75">
        <v>0</v>
      </c>
      <c r="U163" s="75">
        <v>4</v>
      </c>
      <c r="V163" s="75">
        <v>0</v>
      </c>
      <c r="W163" s="75">
        <v>0</v>
      </c>
      <c r="X163" s="75">
        <v>0</v>
      </c>
      <c r="Y163" s="75">
        <v>1</v>
      </c>
      <c r="Z163" s="75">
        <v>0</v>
      </c>
      <c r="AA163" s="75">
        <v>0</v>
      </c>
      <c r="AB163" s="75">
        <v>1000</v>
      </c>
      <c r="AC163" s="75">
        <v>0</v>
      </c>
      <c r="AD163" s="75">
        <v>0</v>
      </c>
      <c r="AE163" s="75">
        <v>0</v>
      </c>
      <c r="AF163" s="71">
        <v>0</v>
      </c>
      <c r="AG163" s="75">
        <v>0</v>
      </c>
      <c r="AJ163" s="71">
        <v>0</v>
      </c>
      <c r="AK163" s="75">
        <v>0</v>
      </c>
    </row>
    <row r="164" spans="1:37" x14ac:dyDescent="0.2">
      <c r="A164" s="4">
        <v>1</v>
      </c>
      <c r="B164" s="5">
        <v>1</v>
      </c>
      <c r="C164" s="5">
        <v>1</v>
      </c>
      <c r="D164" s="5">
        <v>1</v>
      </c>
      <c r="E164" s="5">
        <v>1</v>
      </c>
      <c r="F164" s="5">
        <v>1</v>
      </c>
      <c r="G164" s="5">
        <v>1</v>
      </c>
      <c r="H164" s="5">
        <v>1</v>
      </c>
      <c r="I164" s="5">
        <v>1</v>
      </c>
      <c r="J164" s="5">
        <v>1</v>
      </c>
      <c r="M164"/>
      <c r="N164"/>
      <c r="O164" s="131">
        <v>1100002</v>
      </c>
      <c r="P164" s="130" t="s">
        <v>3346</v>
      </c>
      <c r="Q164" s="130" t="s">
        <v>3346</v>
      </c>
      <c r="R164" s="131">
        <f t="shared" ref="R164:R171" si="32">O164</f>
        <v>1100002</v>
      </c>
      <c r="S164" s="75">
        <v>11</v>
      </c>
      <c r="T164" s="75">
        <v>0</v>
      </c>
      <c r="U164" s="75">
        <v>3</v>
      </c>
      <c r="V164" s="75">
        <v>0</v>
      </c>
      <c r="W164" s="75">
        <v>0</v>
      </c>
      <c r="X164" s="75">
        <v>0</v>
      </c>
      <c r="Y164" s="75">
        <v>0</v>
      </c>
      <c r="Z164" s="75">
        <v>0</v>
      </c>
      <c r="AA164" s="75">
        <v>0</v>
      </c>
      <c r="AB164" s="75">
        <v>1000</v>
      </c>
      <c r="AC164" s="75">
        <v>0</v>
      </c>
      <c r="AD164" s="75">
        <v>0</v>
      </c>
      <c r="AE164" s="75">
        <v>0</v>
      </c>
      <c r="AF164" s="71">
        <v>0</v>
      </c>
      <c r="AG164" s="75">
        <v>0</v>
      </c>
      <c r="AJ164" s="71">
        <v>0</v>
      </c>
      <c r="AK164" s="75">
        <v>0</v>
      </c>
    </row>
    <row r="165" spans="1:37" x14ac:dyDescent="0.2">
      <c r="A165" s="4">
        <v>1</v>
      </c>
      <c r="B165" s="5">
        <v>1</v>
      </c>
      <c r="C165" s="5">
        <v>1</v>
      </c>
      <c r="D165" s="5">
        <v>1</v>
      </c>
      <c r="E165" s="5">
        <v>1</v>
      </c>
      <c r="F165" s="5">
        <v>1</v>
      </c>
      <c r="G165" s="5">
        <v>1</v>
      </c>
      <c r="H165" s="5">
        <v>1</v>
      </c>
      <c r="I165" s="5">
        <v>1</v>
      </c>
      <c r="J165" s="5">
        <v>1</v>
      </c>
      <c r="M165"/>
      <c r="N165"/>
      <c r="O165" s="131">
        <v>1100003</v>
      </c>
      <c r="P165" s="130" t="s">
        <v>3347</v>
      </c>
      <c r="Q165" s="130" t="s">
        <v>3347</v>
      </c>
      <c r="R165" s="131">
        <f t="shared" si="32"/>
        <v>1100003</v>
      </c>
      <c r="S165" s="75">
        <v>11</v>
      </c>
      <c r="T165" s="75">
        <v>0</v>
      </c>
      <c r="U165" s="75">
        <v>3</v>
      </c>
      <c r="V165" s="75">
        <v>0</v>
      </c>
      <c r="W165" s="75">
        <v>0</v>
      </c>
      <c r="X165" s="75">
        <v>0</v>
      </c>
      <c r="Y165" s="75">
        <v>0</v>
      </c>
      <c r="Z165" s="75">
        <v>0</v>
      </c>
      <c r="AA165" s="75">
        <v>0</v>
      </c>
      <c r="AB165" s="75">
        <v>1000</v>
      </c>
      <c r="AC165" s="75">
        <v>0</v>
      </c>
      <c r="AD165" s="75">
        <v>0</v>
      </c>
      <c r="AE165" s="75">
        <v>0</v>
      </c>
      <c r="AF165" s="71">
        <v>0</v>
      </c>
      <c r="AG165" s="75">
        <v>0</v>
      </c>
      <c r="AJ165" s="71">
        <v>0</v>
      </c>
      <c r="AK165" s="75">
        <v>0</v>
      </c>
    </row>
    <row r="166" spans="1:37" x14ac:dyDescent="0.2">
      <c r="A166" s="4">
        <v>1</v>
      </c>
      <c r="B166" s="5">
        <v>1</v>
      </c>
      <c r="C166" s="5">
        <v>1</v>
      </c>
      <c r="D166" s="5">
        <v>1</v>
      </c>
      <c r="E166" s="5">
        <v>1</v>
      </c>
      <c r="F166" s="5">
        <v>1</v>
      </c>
      <c r="G166" s="5">
        <v>1</v>
      </c>
      <c r="H166" s="5">
        <v>1</v>
      </c>
      <c r="I166" s="5">
        <v>1</v>
      </c>
      <c r="J166" s="5">
        <v>1</v>
      </c>
      <c r="M166"/>
      <c r="N166"/>
      <c r="O166" s="131">
        <v>1100004</v>
      </c>
      <c r="P166" s="130" t="s">
        <v>3348</v>
      </c>
      <c r="Q166" s="130" t="s">
        <v>3348</v>
      </c>
      <c r="R166" s="131">
        <f t="shared" si="32"/>
        <v>1100004</v>
      </c>
      <c r="S166" s="75">
        <v>11</v>
      </c>
      <c r="T166" s="75">
        <v>0</v>
      </c>
      <c r="U166" s="75">
        <v>3</v>
      </c>
      <c r="V166" s="75">
        <v>0</v>
      </c>
      <c r="W166" s="75">
        <v>0</v>
      </c>
      <c r="X166" s="75">
        <v>0</v>
      </c>
      <c r="Y166" s="75">
        <v>0</v>
      </c>
      <c r="Z166" s="75">
        <v>0</v>
      </c>
      <c r="AA166" s="75">
        <v>0</v>
      </c>
      <c r="AB166" s="75">
        <v>1000</v>
      </c>
      <c r="AC166" s="75">
        <v>0</v>
      </c>
      <c r="AD166" s="75">
        <v>0</v>
      </c>
      <c r="AE166" s="75">
        <v>0</v>
      </c>
      <c r="AF166" s="71">
        <v>0</v>
      </c>
      <c r="AG166" s="75">
        <v>0</v>
      </c>
      <c r="AJ166" s="71">
        <v>0</v>
      </c>
      <c r="AK166" s="75">
        <v>0</v>
      </c>
    </row>
    <row r="167" spans="1:37" x14ac:dyDescent="0.2">
      <c r="A167" s="4">
        <v>1</v>
      </c>
      <c r="B167" s="5">
        <v>1</v>
      </c>
      <c r="C167" s="5">
        <v>1</v>
      </c>
      <c r="D167" s="5">
        <v>1</v>
      </c>
      <c r="E167" s="5">
        <v>1</v>
      </c>
      <c r="F167" s="5">
        <v>1</v>
      </c>
      <c r="G167" s="5">
        <v>1</v>
      </c>
      <c r="H167" s="5">
        <v>1</v>
      </c>
      <c r="I167" s="5">
        <v>1</v>
      </c>
      <c r="J167" s="5">
        <v>1</v>
      </c>
      <c r="M167"/>
      <c r="N167"/>
      <c r="O167" s="131">
        <v>1100005</v>
      </c>
      <c r="P167" s="130" t="s">
        <v>3349</v>
      </c>
      <c r="Q167" s="130" t="s">
        <v>3349</v>
      </c>
      <c r="R167" s="131">
        <f t="shared" si="32"/>
        <v>1100005</v>
      </c>
      <c r="S167" s="75">
        <v>11</v>
      </c>
      <c r="T167" s="75">
        <v>0</v>
      </c>
      <c r="U167" s="75">
        <v>3</v>
      </c>
      <c r="V167" s="75">
        <v>0</v>
      </c>
      <c r="W167" s="75">
        <v>0</v>
      </c>
      <c r="X167" s="75">
        <v>0</v>
      </c>
      <c r="Y167" s="75">
        <v>0</v>
      </c>
      <c r="Z167" s="75">
        <v>0</v>
      </c>
      <c r="AA167" s="75">
        <v>0</v>
      </c>
      <c r="AB167" s="75">
        <v>1000</v>
      </c>
      <c r="AC167" s="75">
        <v>0</v>
      </c>
      <c r="AD167" s="75">
        <v>0</v>
      </c>
      <c r="AE167" s="75">
        <v>0</v>
      </c>
      <c r="AF167" s="71">
        <v>0</v>
      </c>
      <c r="AG167" s="75">
        <v>0</v>
      </c>
      <c r="AJ167" s="71">
        <v>0</v>
      </c>
      <c r="AK167" s="75">
        <v>0</v>
      </c>
    </row>
    <row r="168" spans="1:37" x14ac:dyDescent="0.2">
      <c r="A168" s="4">
        <v>1</v>
      </c>
      <c r="B168" s="5">
        <v>1</v>
      </c>
      <c r="C168" s="5">
        <v>1</v>
      </c>
      <c r="D168" s="5">
        <v>1</v>
      </c>
      <c r="E168" s="5">
        <v>1</v>
      </c>
      <c r="F168" s="5">
        <v>1</v>
      </c>
      <c r="G168" s="5">
        <v>1</v>
      </c>
      <c r="H168" s="5">
        <v>1</v>
      </c>
      <c r="I168" s="5">
        <v>1</v>
      </c>
      <c r="J168" s="5">
        <v>1</v>
      </c>
      <c r="M168"/>
      <c r="N168"/>
      <c r="O168" s="131">
        <v>1100006</v>
      </c>
      <c r="P168" s="130" t="s">
        <v>3350</v>
      </c>
      <c r="Q168" s="130" t="s">
        <v>3350</v>
      </c>
      <c r="R168" s="131">
        <f t="shared" si="32"/>
        <v>1100006</v>
      </c>
      <c r="S168" s="75">
        <v>11</v>
      </c>
      <c r="T168" s="75">
        <v>0</v>
      </c>
      <c r="U168" s="75">
        <v>3</v>
      </c>
      <c r="V168" s="75">
        <v>0</v>
      </c>
      <c r="W168" s="75">
        <v>0</v>
      </c>
      <c r="X168" s="75">
        <v>0</v>
      </c>
      <c r="Y168" s="75">
        <v>0</v>
      </c>
      <c r="Z168" s="75">
        <v>0</v>
      </c>
      <c r="AA168" s="75">
        <v>0</v>
      </c>
      <c r="AB168" s="75">
        <v>1000</v>
      </c>
      <c r="AC168" s="75">
        <v>0</v>
      </c>
      <c r="AD168" s="75">
        <v>0</v>
      </c>
      <c r="AE168" s="75">
        <v>0</v>
      </c>
      <c r="AF168" s="71">
        <v>0</v>
      </c>
      <c r="AG168" s="75">
        <v>0</v>
      </c>
      <c r="AJ168" s="71">
        <v>0</v>
      </c>
      <c r="AK168" s="75">
        <v>0</v>
      </c>
    </row>
    <row r="169" spans="1:37" x14ac:dyDescent="0.2">
      <c r="A169" s="4">
        <v>1</v>
      </c>
      <c r="B169" s="5">
        <v>1</v>
      </c>
      <c r="C169" s="5">
        <v>1</v>
      </c>
      <c r="D169" s="5">
        <v>1</v>
      </c>
      <c r="E169" s="5">
        <v>1</v>
      </c>
      <c r="F169" s="5">
        <v>1</v>
      </c>
      <c r="G169" s="5">
        <v>1</v>
      </c>
      <c r="H169" s="5">
        <v>1</v>
      </c>
      <c r="I169" s="5">
        <v>1</v>
      </c>
      <c r="J169" s="5">
        <v>1</v>
      </c>
      <c r="M169"/>
      <c r="N169"/>
      <c r="O169" s="131">
        <v>1100007</v>
      </c>
      <c r="P169" s="130" t="s">
        <v>3351</v>
      </c>
      <c r="Q169" s="130" t="s">
        <v>3351</v>
      </c>
      <c r="R169" s="131">
        <f t="shared" si="32"/>
        <v>1100007</v>
      </c>
      <c r="S169" s="75">
        <v>11</v>
      </c>
      <c r="T169" s="75">
        <v>0</v>
      </c>
      <c r="U169" s="75">
        <v>3</v>
      </c>
      <c r="V169" s="75">
        <v>0</v>
      </c>
      <c r="W169" s="75">
        <v>0</v>
      </c>
      <c r="X169" s="75">
        <v>0</v>
      </c>
      <c r="Y169" s="75">
        <v>0</v>
      </c>
      <c r="Z169" s="75">
        <v>0</v>
      </c>
      <c r="AA169" s="75">
        <v>0</v>
      </c>
      <c r="AB169" s="75">
        <v>1000</v>
      </c>
      <c r="AC169" s="75">
        <v>0</v>
      </c>
      <c r="AD169" s="75">
        <v>0</v>
      </c>
      <c r="AE169" s="75">
        <v>0</v>
      </c>
      <c r="AF169" s="71">
        <v>0</v>
      </c>
      <c r="AG169" s="75">
        <v>0</v>
      </c>
      <c r="AJ169" s="71">
        <v>0</v>
      </c>
      <c r="AK169" s="75">
        <v>0</v>
      </c>
    </row>
    <row r="170" spans="1:37" x14ac:dyDescent="0.2">
      <c r="A170" s="4">
        <v>1</v>
      </c>
      <c r="B170" s="5">
        <v>1</v>
      </c>
      <c r="C170" s="5">
        <v>1</v>
      </c>
      <c r="D170" s="5">
        <v>1</v>
      </c>
      <c r="E170" s="5">
        <v>1</v>
      </c>
      <c r="F170" s="5">
        <v>1</v>
      </c>
      <c r="G170" s="5">
        <v>1</v>
      </c>
      <c r="H170" s="5">
        <v>1</v>
      </c>
      <c r="I170" s="5">
        <v>1</v>
      </c>
      <c r="J170" s="5">
        <v>1</v>
      </c>
      <c r="M170"/>
      <c r="N170"/>
      <c r="O170" s="131">
        <v>1100008</v>
      </c>
      <c r="P170" s="130" t="s">
        <v>3352</v>
      </c>
      <c r="Q170" s="130" t="s">
        <v>3352</v>
      </c>
      <c r="R170" s="131">
        <f t="shared" si="32"/>
        <v>1100008</v>
      </c>
      <c r="S170" s="75">
        <v>11</v>
      </c>
      <c r="T170" s="75">
        <v>0</v>
      </c>
      <c r="U170" s="75">
        <v>3</v>
      </c>
      <c r="V170" s="75">
        <v>0</v>
      </c>
      <c r="W170" s="75">
        <v>0</v>
      </c>
      <c r="X170" s="75">
        <v>0</v>
      </c>
      <c r="Y170" s="75">
        <v>0</v>
      </c>
      <c r="Z170" s="75">
        <v>0</v>
      </c>
      <c r="AA170" s="75">
        <v>0</v>
      </c>
      <c r="AB170" s="75">
        <v>1000</v>
      </c>
      <c r="AC170" s="75">
        <v>0</v>
      </c>
      <c r="AD170" s="75">
        <v>0</v>
      </c>
      <c r="AE170" s="75">
        <v>0</v>
      </c>
      <c r="AF170" s="71">
        <v>0</v>
      </c>
      <c r="AG170" s="75">
        <v>0</v>
      </c>
      <c r="AJ170" s="71">
        <v>0</v>
      </c>
      <c r="AK170" s="75">
        <v>0</v>
      </c>
    </row>
    <row r="171" spans="1:37" x14ac:dyDescent="0.2">
      <c r="A171" s="4">
        <v>1</v>
      </c>
      <c r="B171" s="5">
        <v>1</v>
      </c>
      <c r="C171" s="5">
        <v>1</v>
      </c>
      <c r="D171" s="5">
        <v>1</v>
      </c>
      <c r="E171" s="5">
        <v>1</v>
      </c>
      <c r="F171" s="5">
        <v>1</v>
      </c>
      <c r="G171" s="5">
        <v>1</v>
      </c>
      <c r="H171" s="5">
        <v>1</v>
      </c>
      <c r="I171" s="5">
        <v>1</v>
      </c>
      <c r="J171" s="5">
        <v>1</v>
      </c>
      <c r="M171"/>
      <c r="N171"/>
      <c r="O171" s="131">
        <v>1100009</v>
      </c>
      <c r="P171" s="130" t="s">
        <v>3353</v>
      </c>
      <c r="Q171" s="130" t="s">
        <v>3353</v>
      </c>
      <c r="R171" s="131">
        <f t="shared" si="32"/>
        <v>1100009</v>
      </c>
      <c r="S171" s="75">
        <v>11</v>
      </c>
      <c r="T171" s="75">
        <v>0</v>
      </c>
      <c r="U171" s="75">
        <v>3</v>
      </c>
      <c r="V171" s="75">
        <v>0</v>
      </c>
      <c r="W171" s="75">
        <v>0</v>
      </c>
      <c r="X171" s="75">
        <v>0</v>
      </c>
      <c r="Y171" s="75">
        <v>0</v>
      </c>
      <c r="Z171" s="75">
        <v>0</v>
      </c>
      <c r="AA171" s="75">
        <v>0</v>
      </c>
      <c r="AB171" s="75">
        <v>1000</v>
      </c>
      <c r="AC171" s="75">
        <v>0</v>
      </c>
      <c r="AD171" s="75">
        <v>0</v>
      </c>
      <c r="AE171" s="75">
        <v>0</v>
      </c>
      <c r="AF171" s="71">
        <v>0</v>
      </c>
      <c r="AG171" s="75">
        <v>0</v>
      </c>
      <c r="AJ171" s="71">
        <v>0</v>
      </c>
      <c r="AK171" s="75">
        <v>0</v>
      </c>
    </row>
    <row r="172" spans="1:37" x14ac:dyDescent="0.2">
      <c r="A172" s="4">
        <v>1</v>
      </c>
      <c r="B172" s="5">
        <v>1</v>
      </c>
      <c r="C172" s="5">
        <v>1</v>
      </c>
      <c r="D172" s="5">
        <v>1</v>
      </c>
      <c r="E172" s="5">
        <v>1</v>
      </c>
      <c r="F172" s="5">
        <v>1</v>
      </c>
      <c r="G172" s="5">
        <v>1</v>
      </c>
      <c r="H172" s="5">
        <v>1</v>
      </c>
      <c r="I172" s="5">
        <v>1</v>
      </c>
      <c r="J172" s="5">
        <v>1</v>
      </c>
      <c r="M172"/>
      <c r="N172"/>
      <c r="O172" s="131">
        <v>1100010</v>
      </c>
      <c r="P172" s="130" t="s">
        <v>3354</v>
      </c>
      <c r="Q172" s="130" t="s">
        <v>3354</v>
      </c>
      <c r="R172" s="131">
        <f t="shared" ref="R172" si="33">O172</f>
        <v>1100010</v>
      </c>
      <c r="S172" s="75">
        <v>11</v>
      </c>
      <c r="T172" s="75">
        <v>0</v>
      </c>
      <c r="U172" s="75">
        <v>3</v>
      </c>
      <c r="V172" s="75">
        <v>0</v>
      </c>
      <c r="W172" s="75">
        <v>0</v>
      </c>
      <c r="X172" s="75">
        <v>0</v>
      </c>
      <c r="Y172" s="75">
        <v>0</v>
      </c>
      <c r="Z172" s="75">
        <v>0</v>
      </c>
      <c r="AA172" s="75">
        <v>0</v>
      </c>
      <c r="AB172" s="75">
        <v>1000</v>
      </c>
      <c r="AC172" s="75">
        <v>0</v>
      </c>
      <c r="AD172" s="75">
        <v>0</v>
      </c>
      <c r="AE172" s="75">
        <v>0</v>
      </c>
      <c r="AF172" s="71">
        <v>0</v>
      </c>
      <c r="AG172" s="75">
        <v>0</v>
      </c>
      <c r="AJ172" s="71">
        <v>0</v>
      </c>
      <c r="AK172" s="75">
        <v>0</v>
      </c>
    </row>
    <row r="173" spans="1:37" x14ac:dyDescent="0.2">
      <c r="A173" s="4">
        <v>1</v>
      </c>
      <c r="B173" s="5">
        <v>1</v>
      </c>
      <c r="C173" s="5">
        <v>1</v>
      </c>
      <c r="D173" s="5">
        <v>1</v>
      </c>
      <c r="E173" s="5">
        <v>1</v>
      </c>
      <c r="F173" s="5">
        <v>1</v>
      </c>
      <c r="G173" s="5">
        <v>1</v>
      </c>
      <c r="H173" s="5">
        <v>1</v>
      </c>
      <c r="I173" s="5">
        <v>1</v>
      </c>
      <c r="J173" s="5">
        <v>1</v>
      </c>
      <c r="M173"/>
      <c r="N173"/>
      <c r="O173" s="131">
        <v>1100011</v>
      </c>
      <c r="P173" s="130" t="s">
        <v>3355</v>
      </c>
      <c r="Q173" s="130" t="s">
        <v>3355</v>
      </c>
      <c r="R173" s="131">
        <f t="shared" ref="R173:R175" si="34">O173</f>
        <v>1100011</v>
      </c>
      <c r="S173" s="75">
        <v>11</v>
      </c>
      <c r="T173" s="75">
        <v>0</v>
      </c>
      <c r="U173" s="75">
        <v>3</v>
      </c>
      <c r="V173" s="75">
        <v>0</v>
      </c>
      <c r="W173" s="75">
        <v>0</v>
      </c>
      <c r="X173" s="75">
        <v>0</v>
      </c>
      <c r="Y173" s="75">
        <v>0</v>
      </c>
      <c r="Z173" s="75">
        <v>0</v>
      </c>
      <c r="AA173" s="75">
        <v>0</v>
      </c>
      <c r="AB173" s="75">
        <v>1000</v>
      </c>
      <c r="AC173" s="75">
        <v>0</v>
      </c>
      <c r="AD173" s="75">
        <v>0</v>
      </c>
      <c r="AE173" s="75">
        <v>0</v>
      </c>
      <c r="AF173" s="71">
        <v>0</v>
      </c>
      <c r="AG173" s="75">
        <v>0</v>
      </c>
      <c r="AJ173" s="71">
        <v>0</v>
      </c>
      <c r="AK173" s="75">
        <v>0</v>
      </c>
    </row>
    <row r="174" spans="1:37" x14ac:dyDescent="0.2">
      <c r="A174" s="4">
        <v>1</v>
      </c>
      <c r="B174" s="5">
        <v>1</v>
      </c>
      <c r="C174" s="5">
        <v>1</v>
      </c>
      <c r="D174" s="5">
        <v>1</v>
      </c>
      <c r="E174" s="5">
        <v>1</v>
      </c>
      <c r="F174" s="5">
        <v>1</v>
      </c>
      <c r="G174" s="5">
        <v>1</v>
      </c>
      <c r="H174" s="5">
        <v>1</v>
      </c>
      <c r="I174" s="5">
        <v>1</v>
      </c>
      <c r="J174" s="5">
        <v>1</v>
      </c>
      <c r="M174"/>
      <c r="N174"/>
      <c r="O174" s="131">
        <v>1100012</v>
      </c>
      <c r="P174" s="130" t="s">
        <v>3356</v>
      </c>
      <c r="Q174" s="130" t="s">
        <v>3356</v>
      </c>
      <c r="R174" s="131">
        <f t="shared" si="34"/>
        <v>1100012</v>
      </c>
      <c r="S174" s="75">
        <v>11</v>
      </c>
      <c r="T174" s="75">
        <v>0</v>
      </c>
      <c r="U174" s="75">
        <v>3</v>
      </c>
      <c r="V174" s="75">
        <v>0</v>
      </c>
      <c r="W174" s="75">
        <v>0</v>
      </c>
      <c r="X174" s="75">
        <v>0</v>
      </c>
      <c r="Y174" s="75">
        <v>0</v>
      </c>
      <c r="Z174" s="75">
        <v>0</v>
      </c>
      <c r="AA174" s="75">
        <v>0</v>
      </c>
      <c r="AB174" s="75">
        <v>1000</v>
      </c>
      <c r="AC174" s="75">
        <v>0</v>
      </c>
      <c r="AD174" s="75">
        <v>0</v>
      </c>
      <c r="AE174" s="75">
        <v>0</v>
      </c>
      <c r="AF174" s="71">
        <v>0</v>
      </c>
      <c r="AG174" s="75">
        <v>0</v>
      </c>
      <c r="AJ174" s="71">
        <v>0</v>
      </c>
      <c r="AK174" s="75">
        <v>0</v>
      </c>
    </row>
    <row r="175" spans="1:37" x14ac:dyDescent="0.2">
      <c r="A175" s="4">
        <v>1</v>
      </c>
      <c r="B175" s="5">
        <v>1</v>
      </c>
      <c r="C175" s="5">
        <v>1</v>
      </c>
      <c r="D175" s="5">
        <v>1</v>
      </c>
      <c r="E175" s="5">
        <v>1</v>
      </c>
      <c r="F175" s="5">
        <v>1</v>
      </c>
      <c r="G175" s="5">
        <v>1</v>
      </c>
      <c r="H175" s="5">
        <v>1</v>
      </c>
      <c r="I175" s="5">
        <v>1</v>
      </c>
      <c r="J175" s="5">
        <v>1</v>
      </c>
      <c r="M175"/>
      <c r="N175"/>
      <c r="O175" s="131">
        <v>1100013</v>
      </c>
      <c r="P175" s="130" t="s">
        <v>3357</v>
      </c>
      <c r="Q175" s="130" t="s">
        <v>3357</v>
      </c>
      <c r="R175" s="131">
        <f t="shared" si="34"/>
        <v>1100013</v>
      </c>
      <c r="S175" s="75">
        <v>11</v>
      </c>
      <c r="T175" s="75">
        <v>0</v>
      </c>
      <c r="U175" s="75">
        <v>3</v>
      </c>
      <c r="V175" s="75">
        <v>0</v>
      </c>
      <c r="W175" s="75">
        <v>0</v>
      </c>
      <c r="X175" s="75">
        <v>0</v>
      </c>
      <c r="Y175" s="75">
        <v>0</v>
      </c>
      <c r="Z175" s="75">
        <v>0</v>
      </c>
      <c r="AA175" s="75">
        <v>0</v>
      </c>
      <c r="AB175" s="75">
        <v>1000</v>
      </c>
      <c r="AC175" s="75">
        <v>0</v>
      </c>
      <c r="AD175" s="75">
        <v>0</v>
      </c>
      <c r="AE175" s="75">
        <v>0</v>
      </c>
      <c r="AF175" s="71">
        <v>0</v>
      </c>
      <c r="AG175" s="75">
        <v>0</v>
      </c>
      <c r="AJ175" s="71">
        <v>0</v>
      </c>
      <c r="AK175" s="75">
        <v>0</v>
      </c>
    </row>
    <row r="176" spans="1:37" x14ac:dyDescent="0.2">
      <c r="A176" s="4">
        <v>1</v>
      </c>
      <c r="B176" s="5">
        <v>1</v>
      </c>
      <c r="C176" s="5">
        <v>1</v>
      </c>
      <c r="D176" s="5">
        <v>1</v>
      </c>
      <c r="E176" s="5">
        <v>1</v>
      </c>
      <c r="F176" s="5">
        <v>1</v>
      </c>
      <c r="G176" s="5">
        <v>1</v>
      </c>
      <c r="H176" s="5">
        <v>1</v>
      </c>
      <c r="I176" s="5">
        <v>1</v>
      </c>
      <c r="J176" s="5">
        <v>1</v>
      </c>
      <c r="M176"/>
      <c r="N176"/>
      <c r="O176" s="131">
        <v>1100014</v>
      </c>
      <c r="P176" s="130" t="s">
        <v>3358</v>
      </c>
      <c r="Q176" s="130" t="s">
        <v>3358</v>
      </c>
      <c r="R176" s="131">
        <f t="shared" ref="R176" si="35">O176</f>
        <v>1100014</v>
      </c>
      <c r="S176" s="75">
        <v>11</v>
      </c>
      <c r="T176" s="75">
        <v>0</v>
      </c>
      <c r="U176" s="75">
        <v>3</v>
      </c>
      <c r="V176" s="75">
        <v>0</v>
      </c>
      <c r="W176" s="75">
        <v>0</v>
      </c>
      <c r="X176" s="75">
        <v>0</v>
      </c>
      <c r="Y176" s="75">
        <v>0</v>
      </c>
      <c r="Z176" s="75">
        <v>0</v>
      </c>
      <c r="AA176" s="75">
        <v>0</v>
      </c>
      <c r="AB176" s="75">
        <v>1000</v>
      </c>
      <c r="AC176" s="75">
        <v>0</v>
      </c>
      <c r="AD176" s="75">
        <v>0</v>
      </c>
      <c r="AE176" s="75">
        <v>0</v>
      </c>
      <c r="AF176" s="71">
        <v>0</v>
      </c>
      <c r="AG176" s="75">
        <v>0</v>
      </c>
      <c r="AJ176" s="71">
        <v>0</v>
      </c>
      <c r="AK176" s="75">
        <v>0</v>
      </c>
    </row>
    <row r="177" spans="1:37" x14ac:dyDescent="0.2">
      <c r="A177" s="4">
        <v>1</v>
      </c>
      <c r="B177" s="5">
        <v>1</v>
      </c>
      <c r="C177" s="5">
        <v>1</v>
      </c>
      <c r="D177" s="5">
        <v>1</v>
      </c>
      <c r="E177" s="5">
        <v>1</v>
      </c>
      <c r="F177" s="5">
        <v>1</v>
      </c>
      <c r="G177" s="5">
        <v>1</v>
      </c>
      <c r="H177" s="5">
        <v>1</v>
      </c>
      <c r="I177" s="5">
        <v>1</v>
      </c>
      <c r="J177" s="5">
        <v>1</v>
      </c>
      <c r="M177"/>
      <c r="N177"/>
      <c r="O177" s="131">
        <v>1100015</v>
      </c>
      <c r="P177" s="130" t="s">
        <v>3359</v>
      </c>
      <c r="Q177" s="130" t="s">
        <v>3360</v>
      </c>
      <c r="R177" s="131">
        <f t="shared" ref="R177:R184" si="36">O177</f>
        <v>1100015</v>
      </c>
      <c r="S177" s="75">
        <v>11</v>
      </c>
      <c r="T177" s="75">
        <v>0</v>
      </c>
      <c r="U177" s="75">
        <v>2</v>
      </c>
      <c r="V177" s="75">
        <v>0</v>
      </c>
      <c r="W177" s="75">
        <v>0</v>
      </c>
      <c r="X177" s="75">
        <v>0</v>
      </c>
      <c r="Y177" s="75">
        <v>1</v>
      </c>
      <c r="Z177" s="75">
        <v>0</v>
      </c>
      <c r="AA177" s="75">
        <v>0</v>
      </c>
      <c r="AB177" s="75">
        <v>1000</v>
      </c>
      <c r="AC177" s="75">
        <v>0</v>
      </c>
      <c r="AD177" s="75">
        <v>0</v>
      </c>
      <c r="AE177" s="75">
        <v>0</v>
      </c>
      <c r="AF177" s="71">
        <v>0</v>
      </c>
      <c r="AG177" s="75">
        <v>0</v>
      </c>
      <c r="AJ177" s="71">
        <v>0</v>
      </c>
      <c r="AK177" s="75">
        <v>0</v>
      </c>
    </row>
    <row r="178" spans="1:37" x14ac:dyDescent="0.2">
      <c r="A178" s="4">
        <v>1</v>
      </c>
      <c r="B178" s="5">
        <v>1</v>
      </c>
      <c r="C178" s="5">
        <v>1</v>
      </c>
      <c r="D178" s="5">
        <v>1</v>
      </c>
      <c r="E178" s="5">
        <v>1</v>
      </c>
      <c r="F178" s="5">
        <v>1</v>
      </c>
      <c r="G178" s="5">
        <v>1</v>
      </c>
      <c r="H178" s="5">
        <v>1</v>
      </c>
      <c r="I178" s="5">
        <v>1</v>
      </c>
      <c r="J178" s="5">
        <v>1</v>
      </c>
      <c r="M178"/>
      <c r="N178"/>
      <c r="O178" s="131">
        <v>1100016</v>
      </c>
      <c r="P178" s="130" t="s">
        <v>3361</v>
      </c>
      <c r="Q178" s="130" t="s">
        <v>3362</v>
      </c>
      <c r="R178" s="131">
        <f t="shared" si="36"/>
        <v>1100016</v>
      </c>
      <c r="S178" s="75">
        <v>11</v>
      </c>
      <c r="T178" s="75">
        <v>0</v>
      </c>
      <c r="U178" s="75">
        <v>3</v>
      </c>
      <c r="V178" s="75">
        <v>0</v>
      </c>
      <c r="W178" s="75">
        <v>0</v>
      </c>
      <c r="X178" s="75">
        <v>0</v>
      </c>
      <c r="Y178" s="75">
        <v>1</v>
      </c>
      <c r="Z178" s="75">
        <v>0</v>
      </c>
      <c r="AA178" s="75">
        <v>0</v>
      </c>
      <c r="AB178" s="75">
        <v>1000</v>
      </c>
      <c r="AC178" s="75">
        <v>0</v>
      </c>
      <c r="AD178" s="75">
        <v>0</v>
      </c>
      <c r="AE178" s="75">
        <v>0</v>
      </c>
      <c r="AF178" s="71">
        <v>0</v>
      </c>
      <c r="AG178" s="75">
        <v>0</v>
      </c>
      <c r="AJ178" s="71">
        <v>0</v>
      </c>
      <c r="AK178" s="75">
        <v>0</v>
      </c>
    </row>
    <row r="179" spans="1:37" x14ac:dyDescent="0.2">
      <c r="A179" s="4">
        <v>1</v>
      </c>
      <c r="B179" s="5">
        <v>1</v>
      </c>
      <c r="C179" s="5">
        <v>1</v>
      </c>
      <c r="D179" s="5">
        <v>1</v>
      </c>
      <c r="E179" s="5">
        <v>1</v>
      </c>
      <c r="F179" s="5">
        <v>1</v>
      </c>
      <c r="G179" s="5">
        <v>1</v>
      </c>
      <c r="H179" s="5">
        <v>1</v>
      </c>
      <c r="I179" s="5">
        <v>1</v>
      </c>
      <c r="J179" s="5">
        <v>1</v>
      </c>
      <c r="L179"/>
      <c r="M179"/>
      <c r="N179"/>
      <c r="O179" s="131">
        <v>1100017</v>
      </c>
      <c r="P179" s="130" t="s">
        <v>3363</v>
      </c>
      <c r="Q179" s="130" t="s">
        <v>3364</v>
      </c>
      <c r="R179" s="131">
        <v>700013</v>
      </c>
      <c r="S179" s="75">
        <v>11</v>
      </c>
      <c r="T179" s="75">
        <v>0</v>
      </c>
      <c r="U179" s="75">
        <v>4</v>
      </c>
      <c r="V179" s="75" t="s">
        <v>3217</v>
      </c>
      <c r="W179" s="75">
        <v>0</v>
      </c>
      <c r="X179" s="75">
        <v>0</v>
      </c>
      <c r="Y179" s="75">
        <v>1</v>
      </c>
      <c r="Z179" s="75">
        <v>0</v>
      </c>
      <c r="AA179" s="75">
        <v>0</v>
      </c>
      <c r="AB179" s="75">
        <v>1000</v>
      </c>
      <c r="AC179" s="75">
        <v>0</v>
      </c>
      <c r="AD179" s="75">
        <v>0</v>
      </c>
      <c r="AE179" s="75">
        <v>0</v>
      </c>
      <c r="AF179" s="75">
        <v>0</v>
      </c>
      <c r="AG179" s="75">
        <v>0</v>
      </c>
      <c r="AJ179" s="75">
        <v>0</v>
      </c>
      <c r="AK179" s="75">
        <v>0</v>
      </c>
    </row>
    <row r="180" spans="1:37" x14ac:dyDescent="0.2">
      <c r="A180" s="4">
        <v>1</v>
      </c>
      <c r="B180" s="5">
        <v>1</v>
      </c>
      <c r="C180" s="5">
        <v>1</v>
      </c>
      <c r="D180" s="5">
        <v>1</v>
      </c>
      <c r="E180" s="5">
        <v>1</v>
      </c>
      <c r="F180" s="5">
        <v>1</v>
      </c>
      <c r="G180" s="5">
        <v>1</v>
      </c>
      <c r="H180" s="5">
        <v>1</v>
      </c>
      <c r="I180" s="5">
        <v>1</v>
      </c>
      <c r="J180" s="5">
        <v>1</v>
      </c>
      <c r="L180"/>
      <c r="M180"/>
      <c r="N180"/>
      <c r="O180" s="131">
        <v>1100018</v>
      </c>
      <c r="P180" s="130" t="s">
        <v>3365</v>
      </c>
      <c r="Q180" s="130" t="s">
        <v>3366</v>
      </c>
      <c r="R180" s="131">
        <v>700013</v>
      </c>
      <c r="S180" s="75">
        <v>11</v>
      </c>
      <c r="T180" s="75">
        <v>0</v>
      </c>
      <c r="U180" s="75">
        <v>3</v>
      </c>
      <c r="V180" s="75" t="s">
        <v>3217</v>
      </c>
      <c r="W180" s="75">
        <v>0</v>
      </c>
      <c r="X180" s="75">
        <v>0</v>
      </c>
      <c r="Y180" s="75">
        <v>1</v>
      </c>
      <c r="Z180" s="75">
        <v>0</v>
      </c>
      <c r="AA180" s="75">
        <v>0</v>
      </c>
      <c r="AB180" s="75">
        <v>1000</v>
      </c>
      <c r="AC180" s="75">
        <v>0</v>
      </c>
      <c r="AD180" s="75">
        <v>0</v>
      </c>
      <c r="AE180" s="75">
        <v>0</v>
      </c>
      <c r="AF180" s="75">
        <v>0</v>
      </c>
      <c r="AG180" s="75">
        <v>0</v>
      </c>
      <c r="AJ180" s="75">
        <v>0</v>
      </c>
      <c r="AK180" s="75">
        <v>0</v>
      </c>
    </row>
    <row r="181" spans="1:37" x14ac:dyDescent="0.2">
      <c r="A181" s="4">
        <v>1</v>
      </c>
      <c r="B181" s="5">
        <v>1</v>
      </c>
      <c r="C181" s="5">
        <v>1</v>
      </c>
      <c r="D181" s="5">
        <v>1</v>
      </c>
      <c r="E181" s="5">
        <v>1</v>
      </c>
      <c r="F181" s="5">
        <v>1</v>
      </c>
      <c r="G181" s="5">
        <v>1</v>
      </c>
      <c r="H181" s="5">
        <v>1</v>
      </c>
      <c r="I181" s="5">
        <v>1</v>
      </c>
      <c r="J181" s="5">
        <v>1</v>
      </c>
      <c r="O181" s="150">
        <v>1200000</v>
      </c>
      <c r="P181" s="122" t="s">
        <v>3367</v>
      </c>
      <c r="Q181" s="122" t="s">
        <v>3367</v>
      </c>
      <c r="R181" s="150">
        <f t="shared" si="36"/>
        <v>1200000</v>
      </c>
      <c r="S181" s="151">
        <v>12</v>
      </c>
      <c r="T181" s="151">
        <v>0</v>
      </c>
      <c r="U181" s="151">
        <v>1</v>
      </c>
      <c r="V181" s="151">
        <v>1</v>
      </c>
      <c r="W181" s="151">
        <v>0</v>
      </c>
      <c r="X181" s="151">
        <v>0</v>
      </c>
      <c r="Y181" s="151">
        <v>0</v>
      </c>
      <c r="Z181" s="151">
        <v>0</v>
      </c>
      <c r="AA181" s="151">
        <v>0</v>
      </c>
      <c r="AB181" s="151">
        <v>0</v>
      </c>
      <c r="AC181" s="151">
        <v>0</v>
      </c>
      <c r="AD181" s="151">
        <v>0</v>
      </c>
      <c r="AE181" s="151">
        <v>0</v>
      </c>
      <c r="AF181" s="151">
        <v>0</v>
      </c>
      <c r="AG181" s="151">
        <v>0</v>
      </c>
      <c r="AJ181" s="74">
        <v>0</v>
      </c>
      <c r="AK181" s="74">
        <v>0</v>
      </c>
    </row>
    <row r="182" spans="1:37" x14ac:dyDescent="0.2">
      <c r="A182" s="4">
        <v>1</v>
      </c>
      <c r="B182" s="5">
        <v>1</v>
      </c>
      <c r="C182" s="5">
        <v>1</v>
      </c>
      <c r="D182" s="5">
        <v>1</v>
      </c>
      <c r="E182" s="5">
        <v>1</v>
      </c>
      <c r="F182" s="5">
        <v>1</v>
      </c>
      <c r="G182" s="5">
        <v>1</v>
      </c>
      <c r="H182" s="5">
        <v>1</v>
      </c>
      <c r="I182" s="5">
        <v>1</v>
      </c>
      <c r="J182" s="5">
        <v>1</v>
      </c>
      <c r="O182" s="150">
        <v>1200001</v>
      </c>
      <c r="P182" s="122" t="s">
        <v>3368</v>
      </c>
      <c r="Q182" s="122" t="s">
        <v>3368</v>
      </c>
      <c r="R182" s="150">
        <f t="shared" si="36"/>
        <v>1200001</v>
      </c>
      <c r="S182" s="151">
        <v>12</v>
      </c>
      <c r="T182" s="151">
        <v>0</v>
      </c>
      <c r="U182" s="151">
        <v>2</v>
      </c>
      <c r="V182" s="151">
        <v>2</v>
      </c>
      <c r="W182" s="151">
        <v>0</v>
      </c>
      <c r="X182" s="151">
        <v>0</v>
      </c>
      <c r="Y182" s="151">
        <v>0</v>
      </c>
      <c r="Z182" s="151">
        <v>0</v>
      </c>
      <c r="AA182" s="151">
        <v>0</v>
      </c>
      <c r="AB182" s="151">
        <v>0</v>
      </c>
      <c r="AC182" s="151">
        <v>0</v>
      </c>
      <c r="AD182" s="151">
        <v>0</v>
      </c>
      <c r="AE182" s="151">
        <v>0</v>
      </c>
      <c r="AF182" s="151">
        <v>0</v>
      </c>
      <c r="AG182" s="151">
        <v>0</v>
      </c>
      <c r="AJ182" s="74">
        <v>0</v>
      </c>
      <c r="AK182" s="74">
        <v>0</v>
      </c>
    </row>
    <row r="183" spans="1:37" x14ac:dyDescent="0.2">
      <c r="A183" s="4">
        <v>1</v>
      </c>
      <c r="B183" s="5">
        <v>1</v>
      </c>
      <c r="C183" s="5">
        <v>1</v>
      </c>
      <c r="D183" s="5">
        <v>1</v>
      </c>
      <c r="E183" s="5">
        <v>1</v>
      </c>
      <c r="F183" s="5">
        <v>1</v>
      </c>
      <c r="G183" s="5">
        <v>1</v>
      </c>
      <c r="H183" s="5">
        <v>1</v>
      </c>
      <c r="I183" s="5">
        <v>1</v>
      </c>
      <c r="J183" s="5">
        <v>1</v>
      </c>
      <c r="O183" s="150">
        <v>1200002</v>
      </c>
      <c r="P183" s="122" t="s">
        <v>3369</v>
      </c>
      <c r="Q183" s="122" t="s">
        <v>3369</v>
      </c>
      <c r="R183" s="150">
        <f t="shared" si="36"/>
        <v>1200002</v>
      </c>
      <c r="S183" s="151">
        <v>12</v>
      </c>
      <c r="T183" s="151">
        <v>0</v>
      </c>
      <c r="U183" s="151">
        <v>3</v>
      </c>
      <c r="V183" s="151">
        <v>3</v>
      </c>
      <c r="W183" s="151">
        <v>0</v>
      </c>
      <c r="X183" s="151">
        <v>0</v>
      </c>
      <c r="Y183" s="151">
        <v>0</v>
      </c>
      <c r="Z183" s="151">
        <v>0</v>
      </c>
      <c r="AA183" s="151">
        <v>0</v>
      </c>
      <c r="AB183" s="151">
        <v>0</v>
      </c>
      <c r="AC183" s="151">
        <v>0</v>
      </c>
      <c r="AD183" s="151">
        <v>0</v>
      </c>
      <c r="AE183" s="151">
        <v>0</v>
      </c>
      <c r="AF183" s="151">
        <v>0</v>
      </c>
      <c r="AG183" s="151">
        <v>0</v>
      </c>
      <c r="AJ183" s="74">
        <v>0</v>
      </c>
      <c r="AK183" s="74">
        <v>0</v>
      </c>
    </row>
    <row r="184" spans="1:37" x14ac:dyDescent="0.2">
      <c r="A184" s="4">
        <v>1</v>
      </c>
      <c r="B184" s="5">
        <v>1</v>
      </c>
      <c r="C184" s="5">
        <v>1</v>
      </c>
      <c r="D184" s="5">
        <v>1</v>
      </c>
      <c r="E184" s="5">
        <v>1</v>
      </c>
      <c r="F184" s="5">
        <v>1</v>
      </c>
      <c r="G184" s="5">
        <v>1</v>
      </c>
      <c r="H184" s="5">
        <v>1</v>
      </c>
      <c r="I184" s="5">
        <v>1</v>
      </c>
      <c r="J184" s="5">
        <v>1</v>
      </c>
      <c r="O184" s="150">
        <v>1200003</v>
      </c>
      <c r="P184" s="122" t="s">
        <v>3370</v>
      </c>
      <c r="Q184" s="122" t="s">
        <v>3370</v>
      </c>
      <c r="R184" s="150">
        <f t="shared" si="36"/>
        <v>1200003</v>
      </c>
      <c r="S184" s="151">
        <v>12</v>
      </c>
      <c r="T184" s="151">
        <v>0</v>
      </c>
      <c r="U184" s="151">
        <v>4</v>
      </c>
      <c r="V184" s="151">
        <v>4</v>
      </c>
      <c r="W184" s="151">
        <v>0</v>
      </c>
      <c r="X184" s="151">
        <v>0</v>
      </c>
      <c r="Y184" s="151">
        <v>0</v>
      </c>
      <c r="Z184" s="151">
        <v>0</v>
      </c>
      <c r="AA184" s="151">
        <v>0</v>
      </c>
      <c r="AB184" s="151">
        <v>0</v>
      </c>
      <c r="AC184" s="151">
        <v>0</v>
      </c>
      <c r="AD184" s="151">
        <v>0</v>
      </c>
      <c r="AE184" s="151">
        <v>0</v>
      </c>
      <c r="AF184" s="151">
        <v>0</v>
      </c>
      <c r="AG184" s="151">
        <v>0</v>
      </c>
      <c r="AJ184" s="74">
        <v>0</v>
      </c>
      <c r="AK184" s="74">
        <v>0</v>
      </c>
    </row>
    <row r="185" spans="1:37" x14ac:dyDescent="0.2">
      <c r="A185" s="4">
        <v>1</v>
      </c>
      <c r="B185" s="5">
        <v>1</v>
      </c>
      <c r="C185" s="5">
        <v>1</v>
      </c>
      <c r="D185" s="5">
        <v>1</v>
      </c>
      <c r="E185" s="5">
        <v>1</v>
      </c>
      <c r="F185" s="5">
        <v>1</v>
      </c>
      <c r="G185" s="5">
        <v>1</v>
      </c>
      <c r="H185" s="5">
        <v>1</v>
      </c>
      <c r="I185" s="5">
        <v>1</v>
      </c>
      <c r="J185" s="5">
        <v>1</v>
      </c>
      <c r="M185"/>
      <c r="N185"/>
      <c r="O185" s="131">
        <v>1300000</v>
      </c>
      <c r="P185" s="130" t="s">
        <v>3371</v>
      </c>
      <c r="Q185" s="130" t="s">
        <v>3372</v>
      </c>
      <c r="R185" s="131">
        <f t="shared" ref="R185" si="37">O185</f>
        <v>1300000</v>
      </c>
      <c r="S185" s="75">
        <v>13</v>
      </c>
      <c r="T185" s="75">
        <v>0</v>
      </c>
      <c r="U185" s="75">
        <v>2</v>
      </c>
      <c r="V185" s="75" t="s">
        <v>3373</v>
      </c>
      <c r="W185" s="75">
        <v>0</v>
      </c>
      <c r="X185" s="75">
        <v>0</v>
      </c>
      <c r="Y185" s="75">
        <v>0</v>
      </c>
      <c r="Z185" s="75">
        <v>0</v>
      </c>
      <c r="AA185" s="75">
        <v>0</v>
      </c>
      <c r="AB185" s="75">
        <v>0</v>
      </c>
      <c r="AC185" s="75">
        <v>0</v>
      </c>
      <c r="AD185" s="75">
        <v>0</v>
      </c>
      <c r="AE185" s="75">
        <v>1</v>
      </c>
      <c r="AF185" s="71">
        <v>0</v>
      </c>
      <c r="AG185" s="75">
        <v>0</v>
      </c>
      <c r="AJ185" s="71">
        <v>0</v>
      </c>
      <c r="AK185" s="75">
        <v>0</v>
      </c>
    </row>
    <row r="186" spans="1:37" x14ac:dyDescent="0.2">
      <c r="A186" s="4">
        <v>1</v>
      </c>
      <c r="B186" s="5">
        <v>1</v>
      </c>
      <c r="C186" s="5">
        <v>1</v>
      </c>
      <c r="D186" s="5">
        <v>1</v>
      </c>
      <c r="E186" s="5">
        <v>1</v>
      </c>
      <c r="F186" s="5">
        <v>1</v>
      </c>
      <c r="G186" s="5">
        <v>1</v>
      </c>
      <c r="H186" s="5">
        <v>1</v>
      </c>
      <c r="I186" s="5">
        <v>1</v>
      </c>
      <c r="J186" s="5">
        <v>1</v>
      </c>
      <c r="M186"/>
      <c r="N186"/>
      <c r="O186" s="131">
        <v>1300001</v>
      </c>
      <c r="P186" s="130" t="s">
        <v>3374</v>
      </c>
      <c r="Q186" s="130" t="s">
        <v>3375</v>
      </c>
      <c r="R186" s="131">
        <f>O186</f>
        <v>1300001</v>
      </c>
      <c r="S186" s="75">
        <v>13</v>
      </c>
      <c r="T186" s="75">
        <v>0</v>
      </c>
      <c r="U186" s="75">
        <v>3</v>
      </c>
      <c r="V186" s="75" t="s">
        <v>3376</v>
      </c>
      <c r="W186" s="75">
        <v>0</v>
      </c>
      <c r="X186" s="75">
        <v>0</v>
      </c>
      <c r="Y186" s="75">
        <v>0</v>
      </c>
      <c r="Z186" s="75">
        <v>0</v>
      </c>
      <c r="AA186" s="75">
        <v>0</v>
      </c>
      <c r="AB186" s="75">
        <v>0</v>
      </c>
      <c r="AC186" s="75">
        <v>0</v>
      </c>
      <c r="AD186" s="75">
        <v>0</v>
      </c>
      <c r="AE186" s="75">
        <v>1</v>
      </c>
      <c r="AF186" s="71">
        <v>0</v>
      </c>
      <c r="AG186" s="75">
        <v>0</v>
      </c>
      <c r="AJ186" s="71">
        <v>0</v>
      </c>
      <c r="AK186" s="75">
        <v>0</v>
      </c>
    </row>
    <row r="187" spans="1:37" x14ac:dyDescent="0.2">
      <c r="A187" s="4">
        <v>1</v>
      </c>
      <c r="B187" s="5">
        <v>1</v>
      </c>
      <c r="C187" s="5">
        <v>1</v>
      </c>
      <c r="D187" s="5">
        <v>1</v>
      </c>
      <c r="E187" s="5">
        <v>1</v>
      </c>
      <c r="F187" s="5">
        <v>1</v>
      </c>
      <c r="G187" s="5">
        <v>1</v>
      </c>
      <c r="H187" s="5">
        <v>1</v>
      </c>
      <c r="I187" s="5">
        <v>1</v>
      </c>
      <c r="J187" s="5">
        <v>1</v>
      </c>
      <c r="M187"/>
      <c r="N187"/>
      <c r="O187" s="131">
        <v>1300002</v>
      </c>
      <c r="P187" s="130" t="s">
        <v>3374</v>
      </c>
      <c r="Q187" s="130" t="s">
        <v>3377</v>
      </c>
      <c r="R187" s="131">
        <f>O187</f>
        <v>1300002</v>
      </c>
      <c r="S187" s="75">
        <v>13</v>
      </c>
      <c r="T187" s="75">
        <v>0</v>
      </c>
      <c r="U187" s="75">
        <v>3</v>
      </c>
      <c r="V187" s="75" t="s">
        <v>3378</v>
      </c>
      <c r="W187" s="75">
        <v>0</v>
      </c>
      <c r="X187" s="75">
        <v>0</v>
      </c>
      <c r="Y187" s="75">
        <v>0</v>
      </c>
      <c r="Z187" s="75">
        <v>0</v>
      </c>
      <c r="AA187" s="75">
        <v>0</v>
      </c>
      <c r="AB187" s="75">
        <v>0</v>
      </c>
      <c r="AC187" s="75">
        <v>0</v>
      </c>
      <c r="AD187" s="75">
        <v>0</v>
      </c>
      <c r="AE187" s="75">
        <v>1</v>
      </c>
      <c r="AF187" s="71">
        <v>0</v>
      </c>
      <c r="AG187" s="75">
        <v>0</v>
      </c>
      <c r="AJ187" s="71">
        <v>0</v>
      </c>
      <c r="AK187" s="75">
        <v>0</v>
      </c>
    </row>
    <row r="188" spans="1:37" x14ac:dyDescent="0.2">
      <c r="A188" s="4">
        <v>1</v>
      </c>
      <c r="B188" s="52">
        <v>1</v>
      </c>
      <c r="C188" s="52">
        <v>1</v>
      </c>
      <c r="D188" s="52">
        <v>1</v>
      </c>
      <c r="E188" s="52">
        <v>1</v>
      </c>
      <c r="F188" s="52">
        <v>1</v>
      </c>
      <c r="G188" s="52">
        <v>1</v>
      </c>
      <c r="H188" s="52">
        <v>1</v>
      </c>
      <c r="I188" s="52">
        <v>1</v>
      </c>
      <c r="J188" s="52">
        <v>1</v>
      </c>
      <c r="O188" s="134">
        <v>1400000</v>
      </c>
      <c r="P188" s="133" t="s">
        <v>3379</v>
      </c>
      <c r="Q188" s="133" t="s">
        <v>3380</v>
      </c>
      <c r="R188" s="134">
        <f t="shared" ref="R188" si="38">O188</f>
        <v>1400000</v>
      </c>
      <c r="S188" s="74">
        <v>14</v>
      </c>
      <c r="T188" s="74">
        <v>0</v>
      </c>
      <c r="U188" s="74">
        <v>2</v>
      </c>
      <c r="V188" s="74">
        <v>0</v>
      </c>
      <c r="W188" s="74">
        <v>0</v>
      </c>
      <c r="X188" s="74">
        <v>0</v>
      </c>
      <c r="Y188" s="74">
        <v>0</v>
      </c>
      <c r="Z188" s="74">
        <v>0</v>
      </c>
      <c r="AA188" s="74">
        <v>0</v>
      </c>
      <c r="AB188" s="74">
        <v>0</v>
      </c>
      <c r="AC188" s="74">
        <v>0</v>
      </c>
      <c r="AD188" s="74">
        <v>0</v>
      </c>
      <c r="AE188" s="74">
        <v>1</v>
      </c>
      <c r="AF188" s="74">
        <v>0</v>
      </c>
      <c r="AG188" s="74">
        <v>0</v>
      </c>
      <c r="AJ188" s="74">
        <v>0</v>
      </c>
      <c r="AK188" s="74">
        <v>0</v>
      </c>
    </row>
    <row r="189" spans="1:37" x14ac:dyDescent="0.2">
      <c r="A189" s="4">
        <v>1</v>
      </c>
      <c r="B189" s="52">
        <v>1</v>
      </c>
      <c r="C189" s="52">
        <v>1</v>
      </c>
      <c r="D189" s="52">
        <v>1</v>
      </c>
      <c r="E189" s="52">
        <v>1</v>
      </c>
      <c r="F189" s="52">
        <v>1</v>
      </c>
      <c r="G189" s="52">
        <v>1</v>
      </c>
      <c r="H189" s="52">
        <v>1</v>
      </c>
      <c r="I189" s="52">
        <v>1</v>
      </c>
      <c r="J189" s="52">
        <v>1</v>
      </c>
      <c r="O189" s="134">
        <v>1400001</v>
      </c>
      <c r="P189" s="133" t="s">
        <v>3381</v>
      </c>
      <c r="Q189" s="133" t="s">
        <v>3382</v>
      </c>
      <c r="R189" s="134">
        <f t="shared" ref="R189" si="39">O189</f>
        <v>1400001</v>
      </c>
      <c r="S189" s="74">
        <v>14</v>
      </c>
      <c r="T189" s="74">
        <v>0</v>
      </c>
      <c r="U189" s="74">
        <v>3</v>
      </c>
      <c r="V189" s="74">
        <v>0</v>
      </c>
      <c r="W189" s="74">
        <v>0</v>
      </c>
      <c r="X189" s="74">
        <v>0</v>
      </c>
      <c r="Y189" s="74">
        <v>0</v>
      </c>
      <c r="Z189" s="74">
        <v>0</v>
      </c>
      <c r="AA189" s="74">
        <v>0</v>
      </c>
      <c r="AB189" s="74">
        <v>0</v>
      </c>
      <c r="AC189" s="74">
        <v>0</v>
      </c>
      <c r="AD189" s="74">
        <v>0</v>
      </c>
      <c r="AE189" s="74">
        <v>1</v>
      </c>
      <c r="AF189" s="74">
        <v>0</v>
      </c>
      <c r="AG189" s="74">
        <v>0</v>
      </c>
      <c r="AJ189" s="74">
        <v>0</v>
      </c>
      <c r="AK189" s="74">
        <v>0</v>
      </c>
    </row>
    <row r="190" spans="1:37" x14ac:dyDescent="0.2">
      <c r="A190" s="4">
        <v>1</v>
      </c>
      <c r="B190" s="5">
        <v>1</v>
      </c>
      <c r="C190" s="5">
        <v>1</v>
      </c>
      <c r="D190" s="5">
        <v>1</v>
      </c>
      <c r="E190" s="5">
        <v>1</v>
      </c>
      <c r="F190" s="5">
        <v>1</v>
      </c>
      <c r="G190" s="5">
        <v>1</v>
      </c>
      <c r="H190" s="5">
        <v>1</v>
      </c>
      <c r="I190" s="5">
        <v>1</v>
      </c>
      <c r="J190" s="5">
        <v>1</v>
      </c>
      <c r="L190"/>
      <c r="M190"/>
      <c r="N190"/>
      <c r="O190" s="131">
        <v>1500000</v>
      </c>
      <c r="P190" s="130" t="s">
        <v>3383</v>
      </c>
      <c r="Q190" s="130" t="s">
        <v>3383</v>
      </c>
      <c r="R190" s="55">
        <v>100028</v>
      </c>
      <c r="S190" s="75">
        <v>15</v>
      </c>
      <c r="T190" s="75">
        <v>0</v>
      </c>
      <c r="U190" s="75">
        <v>1</v>
      </c>
      <c r="V190" s="75">
        <v>0</v>
      </c>
      <c r="W190" s="75">
        <v>0</v>
      </c>
      <c r="X190" s="75">
        <v>0</v>
      </c>
      <c r="Y190" s="75">
        <v>0</v>
      </c>
      <c r="Z190" s="75">
        <v>0</v>
      </c>
      <c r="AA190" s="75">
        <v>0</v>
      </c>
      <c r="AB190" s="75">
        <v>0</v>
      </c>
      <c r="AC190" s="75">
        <v>0</v>
      </c>
      <c r="AD190" s="75">
        <v>0</v>
      </c>
      <c r="AE190" s="75">
        <v>0</v>
      </c>
      <c r="AF190" s="75">
        <v>0</v>
      </c>
      <c r="AG190" s="75">
        <v>0</v>
      </c>
      <c r="AJ190" s="75">
        <v>0</v>
      </c>
      <c r="AK190" s="75">
        <v>0</v>
      </c>
    </row>
    <row r="191" spans="1:37" x14ac:dyDescent="0.2">
      <c r="A191" s="4">
        <v>1</v>
      </c>
      <c r="B191" s="5">
        <v>1</v>
      </c>
      <c r="C191" s="5">
        <v>1</v>
      </c>
      <c r="D191" s="5">
        <v>1</v>
      </c>
      <c r="E191" s="5">
        <v>1</v>
      </c>
      <c r="F191" s="5">
        <v>1</v>
      </c>
      <c r="G191" s="5">
        <v>1</v>
      </c>
      <c r="H191" s="5">
        <v>1</v>
      </c>
      <c r="I191" s="5">
        <v>1</v>
      </c>
      <c r="J191" s="5">
        <v>1</v>
      </c>
      <c r="L191"/>
      <c r="M191"/>
      <c r="N191"/>
      <c r="O191" s="131">
        <v>1500001</v>
      </c>
      <c r="P191" s="130" t="s">
        <v>3384</v>
      </c>
      <c r="Q191" s="130" t="s">
        <v>3384</v>
      </c>
      <c r="R191" s="55">
        <v>100028</v>
      </c>
      <c r="S191" s="75">
        <v>15</v>
      </c>
      <c r="T191" s="75">
        <v>0</v>
      </c>
      <c r="U191" s="75">
        <v>2</v>
      </c>
      <c r="V191" s="75">
        <v>0</v>
      </c>
      <c r="W191" s="75">
        <v>0</v>
      </c>
      <c r="X191" s="75">
        <v>0</v>
      </c>
      <c r="Y191" s="75">
        <v>0</v>
      </c>
      <c r="Z191" s="75">
        <v>0</v>
      </c>
      <c r="AA191" s="75">
        <v>0</v>
      </c>
      <c r="AB191" s="75">
        <v>0</v>
      </c>
      <c r="AC191" s="75">
        <v>0</v>
      </c>
      <c r="AD191" s="75">
        <v>0</v>
      </c>
      <c r="AE191" s="75">
        <v>0</v>
      </c>
      <c r="AF191" s="75">
        <v>0</v>
      </c>
      <c r="AG191" s="75">
        <v>0</v>
      </c>
      <c r="AJ191" s="75">
        <v>0</v>
      </c>
      <c r="AK191" s="75">
        <v>0</v>
      </c>
    </row>
    <row r="192" spans="1:37" x14ac:dyDescent="0.2">
      <c r="A192" s="4">
        <v>1</v>
      </c>
      <c r="B192" s="5">
        <v>1</v>
      </c>
      <c r="C192" s="5">
        <v>1</v>
      </c>
      <c r="D192" s="5">
        <v>1</v>
      </c>
      <c r="E192" s="5">
        <v>1</v>
      </c>
      <c r="F192" s="5">
        <v>1</v>
      </c>
      <c r="G192" s="5">
        <v>1</v>
      </c>
      <c r="H192" s="5">
        <v>1</v>
      </c>
      <c r="I192" s="5">
        <v>1</v>
      </c>
      <c r="J192" s="5">
        <v>1</v>
      </c>
      <c r="L192"/>
      <c r="M192"/>
      <c r="N192"/>
      <c r="O192" s="131">
        <v>1500002</v>
      </c>
      <c r="P192" s="130" t="s">
        <v>3385</v>
      </c>
      <c r="Q192" s="130" t="s">
        <v>3385</v>
      </c>
      <c r="R192" s="55">
        <v>100028</v>
      </c>
      <c r="S192" s="75">
        <v>15</v>
      </c>
      <c r="T192" s="75">
        <v>0</v>
      </c>
      <c r="U192" s="75">
        <v>3</v>
      </c>
      <c r="V192" s="75">
        <v>0</v>
      </c>
      <c r="W192" s="75">
        <v>0</v>
      </c>
      <c r="X192" s="75">
        <v>0</v>
      </c>
      <c r="Y192" s="75">
        <v>0</v>
      </c>
      <c r="Z192" s="75">
        <v>0</v>
      </c>
      <c r="AA192" s="75">
        <v>0</v>
      </c>
      <c r="AB192" s="75">
        <v>0</v>
      </c>
      <c r="AC192" s="75">
        <v>0</v>
      </c>
      <c r="AD192" s="75">
        <v>0</v>
      </c>
      <c r="AE192" s="75">
        <v>0</v>
      </c>
      <c r="AF192" s="75">
        <v>0</v>
      </c>
      <c r="AG192" s="75">
        <v>0</v>
      </c>
      <c r="AJ192" s="75">
        <v>0</v>
      </c>
      <c r="AK192" s="75">
        <v>0</v>
      </c>
    </row>
    <row r="193" spans="1:37" x14ac:dyDescent="0.2">
      <c r="A193" s="4">
        <v>1</v>
      </c>
      <c r="B193" s="5">
        <v>1</v>
      </c>
      <c r="C193" s="5">
        <v>1</v>
      </c>
      <c r="D193" s="5">
        <v>1</v>
      </c>
      <c r="E193" s="5">
        <v>1</v>
      </c>
      <c r="F193" s="5">
        <v>1</v>
      </c>
      <c r="G193" s="5">
        <v>1</v>
      </c>
      <c r="H193" s="5">
        <v>1</v>
      </c>
      <c r="I193" s="5">
        <v>1</v>
      </c>
      <c r="J193" s="5">
        <v>1</v>
      </c>
      <c r="L193"/>
      <c r="M193"/>
      <c r="N193"/>
      <c r="O193" s="131">
        <v>1500003</v>
      </c>
      <c r="P193" s="130" t="s">
        <v>3386</v>
      </c>
      <c r="Q193" s="130" t="s">
        <v>3386</v>
      </c>
      <c r="R193" s="55">
        <v>100028</v>
      </c>
      <c r="S193" s="75">
        <v>15</v>
      </c>
      <c r="T193" s="75">
        <v>0</v>
      </c>
      <c r="U193" s="75">
        <v>4</v>
      </c>
      <c r="V193" s="75">
        <v>0</v>
      </c>
      <c r="W193" s="75">
        <v>0</v>
      </c>
      <c r="X193" s="75">
        <v>0</v>
      </c>
      <c r="Y193" s="75">
        <v>0</v>
      </c>
      <c r="Z193" s="75">
        <v>0</v>
      </c>
      <c r="AA193" s="75">
        <v>0</v>
      </c>
      <c r="AB193" s="75">
        <v>0</v>
      </c>
      <c r="AC193" s="75">
        <v>0</v>
      </c>
      <c r="AD193" s="75">
        <v>0</v>
      </c>
      <c r="AE193" s="75">
        <v>0</v>
      </c>
      <c r="AF193" s="75">
        <v>0</v>
      </c>
      <c r="AG193" s="75">
        <v>0</v>
      </c>
      <c r="AJ193" s="75">
        <v>0</v>
      </c>
      <c r="AK193" s="75">
        <v>0</v>
      </c>
    </row>
    <row r="194" spans="1:37" x14ac:dyDescent="0.2">
      <c r="A194" s="4">
        <v>1</v>
      </c>
      <c r="B194" s="5">
        <v>1</v>
      </c>
      <c r="C194" s="5">
        <v>1</v>
      </c>
      <c r="D194" s="5">
        <v>1</v>
      </c>
      <c r="E194" s="5">
        <v>1</v>
      </c>
      <c r="F194" s="5">
        <v>1</v>
      </c>
      <c r="G194" s="5">
        <v>1</v>
      </c>
      <c r="H194" s="5">
        <v>1</v>
      </c>
      <c r="I194" s="5">
        <v>1</v>
      </c>
      <c r="J194" s="5">
        <v>1</v>
      </c>
      <c r="L194"/>
      <c r="M194"/>
      <c r="N194"/>
      <c r="O194" s="131">
        <v>1500004</v>
      </c>
      <c r="P194" s="130" t="s">
        <v>3387</v>
      </c>
      <c r="Q194" s="130" t="s">
        <v>3387</v>
      </c>
      <c r="R194" s="55">
        <v>100028</v>
      </c>
      <c r="S194" s="75">
        <v>15</v>
      </c>
      <c r="T194" s="75">
        <v>0</v>
      </c>
      <c r="U194" s="75">
        <v>5</v>
      </c>
      <c r="V194" s="75">
        <v>0</v>
      </c>
      <c r="W194" s="75">
        <v>0</v>
      </c>
      <c r="X194" s="75">
        <v>0</v>
      </c>
      <c r="Y194" s="75">
        <v>0</v>
      </c>
      <c r="Z194" s="75">
        <v>0</v>
      </c>
      <c r="AA194" s="75">
        <v>0</v>
      </c>
      <c r="AB194" s="75">
        <v>0</v>
      </c>
      <c r="AC194" s="75">
        <v>0</v>
      </c>
      <c r="AD194" s="75">
        <v>0</v>
      </c>
      <c r="AE194" s="75">
        <v>0</v>
      </c>
      <c r="AF194" s="75">
        <v>0</v>
      </c>
      <c r="AG194" s="75">
        <v>0</v>
      </c>
      <c r="AJ194" s="75">
        <v>0</v>
      </c>
      <c r="AK194" s="75">
        <v>0</v>
      </c>
    </row>
    <row r="195" spans="1:37" x14ac:dyDescent="0.2">
      <c r="A195" s="4">
        <v>1</v>
      </c>
      <c r="B195" s="5">
        <v>1</v>
      </c>
      <c r="C195" s="5">
        <v>1</v>
      </c>
      <c r="D195" s="5">
        <v>1</v>
      </c>
      <c r="E195" s="5">
        <v>1</v>
      </c>
      <c r="F195" s="5">
        <v>1</v>
      </c>
      <c r="G195" s="5">
        <v>1</v>
      </c>
      <c r="H195" s="5">
        <v>1</v>
      </c>
      <c r="I195" s="5">
        <v>1</v>
      </c>
      <c r="J195" s="5">
        <v>1</v>
      </c>
      <c r="L195"/>
      <c r="M195"/>
      <c r="N195"/>
      <c r="O195" s="131">
        <v>1500005</v>
      </c>
      <c r="P195" s="130" t="s">
        <v>3388</v>
      </c>
      <c r="Q195" s="130" t="s">
        <v>3389</v>
      </c>
      <c r="R195" s="55">
        <v>100028</v>
      </c>
      <c r="S195" s="75">
        <v>15</v>
      </c>
      <c r="T195" s="75">
        <v>0</v>
      </c>
      <c r="U195" s="75">
        <v>6</v>
      </c>
      <c r="V195" s="75">
        <v>0</v>
      </c>
      <c r="W195" s="75">
        <v>0</v>
      </c>
      <c r="X195" s="75">
        <v>0</v>
      </c>
      <c r="Y195" s="75">
        <v>0</v>
      </c>
      <c r="Z195" s="75">
        <v>0</v>
      </c>
      <c r="AA195" s="75">
        <v>0</v>
      </c>
      <c r="AB195" s="75">
        <v>0</v>
      </c>
      <c r="AC195" s="75">
        <v>0</v>
      </c>
      <c r="AD195" s="75">
        <v>0</v>
      </c>
      <c r="AE195" s="75">
        <v>0</v>
      </c>
      <c r="AF195" s="75">
        <v>0</v>
      </c>
      <c r="AG195" s="75">
        <v>0</v>
      </c>
      <c r="AJ195" s="75">
        <v>0</v>
      </c>
      <c r="AK195" s="75">
        <v>0</v>
      </c>
    </row>
    <row r="196" spans="1:37" x14ac:dyDescent="0.2">
      <c r="A196" s="4">
        <v>1</v>
      </c>
      <c r="B196" s="5">
        <v>1</v>
      </c>
      <c r="C196" s="5">
        <v>1</v>
      </c>
      <c r="D196" s="5">
        <v>1</v>
      </c>
      <c r="E196" s="5">
        <v>1</v>
      </c>
      <c r="F196" s="5">
        <v>1</v>
      </c>
      <c r="G196" s="5">
        <v>1</v>
      </c>
      <c r="H196" s="5">
        <v>1</v>
      </c>
      <c r="I196" s="5">
        <v>1</v>
      </c>
      <c r="J196" s="5">
        <v>1</v>
      </c>
      <c r="L196"/>
      <c r="M196"/>
      <c r="N196"/>
      <c r="O196" s="131">
        <v>1500006</v>
      </c>
      <c r="P196" s="130" t="s">
        <v>3390</v>
      </c>
      <c r="Q196" s="130" t="s">
        <v>3390</v>
      </c>
      <c r="R196" s="55">
        <v>100028</v>
      </c>
      <c r="S196" s="75">
        <v>15</v>
      </c>
      <c r="T196" s="75">
        <v>0</v>
      </c>
      <c r="U196" s="75">
        <v>5</v>
      </c>
      <c r="V196" s="75">
        <v>0</v>
      </c>
      <c r="W196" s="75">
        <v>0</v>
      </c>
      <c r="X196" s="75">
        <v>0</v>
      </c>
      <c r="Y196" s="75">
        <v>0</v>
      </c>
      <c r="Z196" s="75">
        <v>0</v>
      </c>
      <c r="AA196" s="75">
        <v>0</v>
      </c>
      <c r="AB196" s="75">
        <v>0</v>
      </c>
      <c r="AC196" s="75">
        <v>0</v>
      </c>
      <c r="AD196" s="75">
        <v>0</v>
      </c>
      <c r="AE196" s="75">
        <v>0</v>
      </c>
      <c r="AF196" s="75">
        <v>0</v>
      </c>
      <c r="AG196" s="75">
        <v>0</v>
      </c>
      <c r="AJ196" s="75">
        <v>0</v>
      </c>
      <c r="AK196" s="75">
        <v>0</v>
      </c>
    </row>
    <row r="197" spans="1:37" x14ac:dyDescent="0.2">
      <c r="A197" s="4">
        <v>1</v>
      </c>
      <c r="B197" s="5">
        <v>1</v>
      </c>
      <c r="C197" s="5">
        <v>1</v>
      </c>
      <c r="D197" s="5">
        <v>1</v>
      </c>
      <c r="E197" s="5">
        <v>1</v>
      </c>
      <c r="F197" s="5">
        <v>1</v>
      </c>
      <c r="G197" s="5">
        <v>1</v>
      </c>
      <c r="H197" s="5">
        <v>1</v>
      </c>
      <c r="I197" s="5">
        <v>1</v>
      </c>
      <c r="J197" s="5">
        <v>1</v>
      </c>
      <c r="L197"/>
      <c r="M197"/>
      <c r="N197"/>
      <c r="O197" s="131">
        <v>1500007</v>
      </c>
      <c r="P197" s="130" t="s">
        <v>3391</v>
      </c>
      <c r="Q197" s="130" t="s">
        <v>3391</v>
      </c>
      <c r="R197" s="55">
        <v>100028</v>
      </c>
      <c r="S197" s="75">
        <v>15</v>
      </c>
      <c r="T197" s="75">
        <v>0</v>
      </c>
      <c r="U197" s="75">
        <v>6</v>
      </c>
      <c r="V197" s="75">
        <v>0</v>
      </c>
      <c r="W197" s="75">
        <v>0</v>
      </c>
      <c r="X197" s="75">
        <v>0</v>
      </c>
      <c r="Y197" s="75">
        <v>0</v>
      </c>
      <c r="Z197" s="75">
        <v>0</v>
      </c>
      <c r="AA197" s="75">
        <v>0</v>
      </c>
      <c r="AB197" s="75">
        <v>0</v>
      </c>
      <c r="AC197" s="75">
        <v>0</v>
      </c>
      <c r="AD197" s="75">
        <v>0</v>
      </c>
      <c r="AE197" s="75">
        <v>0</v>
      </c>
      <c r="AF197" s="75">
        <v>0</v>
      </c>
      <c r="AG197" s="75">
        <v>0</v>
      </c>
      <c r="AJ197" s="75">
        <v>0</v>
      </c>
      <c r="AK197" s="75">
        <v>0</v>
      </c>
    </row>
    <row r="198" spans="1:37" x14ac:dyDescent="0.2">
      <c r="A198" s="4">
        <v>1</v>
      </c>
      <c r="B198" s="5">
        <v>1</v>
      </c>
      <c r="C198" s="5">
        <v>1</v>
      </c>
      <c r="D198" s="5">
        <v>1</v>
      </c>
      <c r="E198" s="5">
        <v>1</v>
      </c>
      <c r="F198" s="5">
        <v>1</v>
      </c>
      <c r="G198" s="5">
        <v>1</v>
      </c>
      <c r="H198" s="5">
        <v>1</v>
      </c>
      <c r="I198" s="5">
        <v>1</v>
      </c>
      <c r="J198" s="5">
        <v>1</v>
      </c>
      <c r="L198"/>
      <c r="M198"/>
      <c r="N198"/>
      <c r="O198" s="131">
        <v>1500009</v>
      </c>
      <c r="P198" s="130" t="s">
        <v>3392</v>
      </c>
      <c r="Q198" s="130" t="s">
        <v>3393</v>
      </c>
      <c r="R198" s="131">
        <v>1500009</v>
      </c>
      <c r="S198" s="75">
        <v>15</v>
      </c>
      <c r="T198" s="75">
        <v>0</v>
      </c>
      <c r="U198" s="77">
        <v>4</v>
      </c>
      <c r="V198" s="75">
        <v>0</v>
      </c>
      <c r="W198" s="75">
        <v>0</v>
      </c>
      <c r="X198" s="75">
        <v>0</v>
      </c>
      <c r="Y198" s="75">
        <v>0</v>
      </c>
      <c r="Z198" s="75">
        <v>0</v>
      </c>
      <c r="AA198" s="75">
        <v>0</v>
      </c>
      <c r="AB198" s="75">
        <v>0</v>
      </c>
      <c r="AC198" s="75">
        <v>0</v>
      </c>
      <c r="AD198" s="75">
        <v>0</v>
      </c>
      <c r="AE198" s="75">
        <v>0</v>
      </c>
      <c r="AF198" s="75">
        <v>0</v>
      </c>
      <c r="AG198" s="75">
        <v>0</v>
      </c>
      <c r="AJ198" s="75">
        <v>0</v>
      </c>
      <c r="AK198" s="75">
        <v>0</v>
      </c>
    </row>
    <row r="199" spans="1:37" customFormat="1" x14ac:dyDescent="0.2">
      <c r="A199" s="4">
        <v>1</v>
      </c>
      <c r="B199" s="5">
        <v>1</v>
      </c>
      <c r="C199" s="5">
        <v>1</v>
      </c>
      <c r="D199" s="5">
        <v>1</v>
      </c>
      <c r="E199" s="5">
        <v>1</v>
      </c>
      <c r="F199" s="5">
        <v>1</v>
      </c>
      <c r="G199" s="5">
        <v>1</v>
      </c>
      <c r="H199" s="5">
        <v>1</v>
      </c>
      <c r="I199" s="5">
        <v>1</v>
      </c>
      <c r="J199" s="5">
        <v>1</v>
      </c>
      <c r="O199" s="132">
        <v>1602000</v>
      </c>
      <c r="P199" s="132" t="s">
        <v>3394</v>
      </c>
      <c r="Q199" s="132" t="str">
        <f t="shared" ref="Q199:Q213" si="40">"用于宠物“"&amp;P22&amp;"”的合成、升星，满星后转换为精魄"</f>
        <v>用于宠物“阳烛”的合成、升星，满星后转换为精魄</v>
      </c>
      <c r="R199" s="132">
        <f t="shared" ref="R199:R213" si="41">O199</f>
        <v>1602000</v>
      </c>
      <c r="S199" s="72">
        <v>16</v>
      </c>
      <c r="T199" s="72">
        <v>0</v>
      </c>
      <c r="U199" s="72">
        <v>2</v>
      </c>
      <c r="V199" s="72">
        <v>0</v>
      </c>
      <c r="W199" s="72">
        <v>0</v>
      </c>
      <c r="X199" s="72" t="s">
        <v>3066</v>
      </c>
      <c r="Y199" s="72">
        <v>0</v>
      </c>
      <c r="Z199" s="72" t="str">
        <f t="shared" ref="Z199:Z213" si="42">"20|"&amp;O22</f>
        <v>20|202000</v>
      </c>
      <c r="AA199" s="72">
        <v>0</v>
      </c>
      <c r="AB199" s="72">
        <v>0</v>
      </c>
      <c r="AC199" s="72">
        <v>0</v>
      </c>
      <c r="AD199" s="72">
        <v>0</v>
      </c>
      <c r="AE199" s="72">
        <v>0</v>
      </c>
      <c r="AF199" s="72">
        <v>0</v>
      </c>
      <c r="AG199" s="72">
        <v>0</v>
      </c>
      <c r="AJ199" s="72">
        <v>0</v>
      </c>
      <c r="AK199" s="72">
        <v>0</v>
      </c>
    </row>
    <row r="200" spans="1:37" x14ac:dyDescent="0.2">
      <c r="A200" s="4">
        <v>1</v>
      </c>
      <c r="B200" s="5">
        <v>1</v>
      </c>
      <c r="C200" s="5">
        <v>1</v>
      </c>
      <c r="D200" s="5">
        <v>1</v>
      </c>
      <c r="E200" s="5">
        <v>1</v>
      </c>
      <c r="F200" s="5">
        <v>1</v>
      </c>
      <c r="G200" s="5">
        <v>1</v>
      </c>
      <c r="H200" s="5">
        <v>1</v>
      </c>
      <c r="I200" s="5">
        <v>1</v>
      </c>
      <c r="J200" s="5">
        <v>1</v>
      </c>
      <c r="L200"/>
      <c r="M200"/>
      <c r="N200"/>
      <c r="O200" s="132">
        <v>1602001</v>
      </c>
      <c r="P200" s="132" t="s">
        <v>3395</v>
      </c>
      <c r="Q200" s="132" t="str">
        <f t="shared" si="40"/>
        <v>用于宠物“穿山甲”的合成、升星，满星后转换为精魄</v>
      </c>
      <c r="R200" s="132">
        <f t="shared" si="41"/>
        <v>1602001</v>
      </c>
      <c r="S200" s="72">
        <v>16</v>
      </c>
      <c r="T200" s="72">
        <v>0</v>
      </c>
      <c r="U200" s="72">
        <v>2</v>
      </c>
      <c r="V200" s="72">
        <v>0</v>
      </c>
      <c r="W200" s="72">
        <v>0</v>
      </c>
      <c r="X200" s="72">
        <v>1009</v>
      </c>
      <c r="Y200" s="72">
        <v>0</v>
      </c>
      <c r="Z200" s="72" t="str">
        <f t="shared" si="42"/>
        <v>20|202001</v>
      </c>
      <c r="AA200" s="72">
        <v>0</v>
      </c>
      <c r="AB200" s="72">
        <v>0</v>
      </c>
      <c r="AC200" s="72">
        <v>0</v>
      </c>
      <c r="AD200" s="72">
        <v>0</v>
      </c>
      <c r="AE200" s="72">
        <v>0</v>
      </c>
      <c r="AF200" s="72">
        <v>0</v>
      </c>
      <c r="AG200" s="72">
        <v>0</v>
      </c>
      <c r="AJ200" s="72">
        <v>0</v>
      </c>
      <c r="AK200" s="72">
        <v>0</v>
      </c>
    </row>
    <row r="201" spans="1:37" x14ac:dyDescent="0.2">
      <c r="A201" s="4">
        <v>1</v>
      </c>
      <c r="B201" s="5">
        <v>1</v>
      </c>
      <c r="C201" s="5">
        <v>1</v>
      </c>
      <c r="D201" s="5">
        <v>1</v>
      </c>
      <c r="E201" s="5">
        <v>1</v>
      </c>
      <c r="F201" s="5">
        <v>1</v>
      </c>
      <c r="G201" s="5">
        <v>1</v>
      </c>
      <c r="H201" s="5">
        <v>1</v>
      </c>
      <c r="I201" s="5">
        <v>1</v>
      </c>
      <c r="J201" s="5">
        <v>1</v>
      </c>
      <c r="L201"/>
      <c r="M201"/>
      <c r="N201"/>
      <c r="O201" s="132">
        <v>1602002</v>
      </c>
      <c r="P201" s="132" t="s">
        <v>3396</v>
      </c>
      <c r="Q201" s="132" t="str">
        <f t="shared" si="40"/>
        <v>用于宠物“木面怪人”的合成、升星，满星后转换为精魄</v>
      </c>
      <c r="R201" s="132">
        <f t="shared" si="41"/>
        <v>1602002</v>
      </c>
      <c r="S201" s="72">
        <v>16</v>
      </c>
      <c r="T201" s="72">
        <v>0</v>
      </c>
      <c r="U201" s="72">
        <v>2</v>
      </c>
      <c r="V201" s="72">
        <v>0</v>
      </c>
      <c r="W201" s="72">
        <v>0</v>
      </c>
      <c r="X201" s="72">
        <v>1009</v>
      </c>
      <c r="Y201" s="72">
        <v>0</v>
      </c>
      <c r="Z201" s="72" t="str">
        <f t="shared" si="42"/>
        <v>20|202002</v>
      </c>
      <c r="AA201" s="72">
        <v>0</v>
      </c>
      <c r="AB201" s="72">
        <v>0</v>
      </c>
      <c r="AC201" s="72">
        <v>0</v>
      </c>
      <c r="AD201" s="72">
        <v>0</v>
      </c>
      <c r="AE201" s="72">
        <v>0</v>
      </c>
      <c r="AF201" s="72">
        <v>0</v>
      </c>
      <c r="AG201" s="72">
        <v>0</v>
      </c>
      <c r="AJ201" s="72">
        <v>0</v>
      </c>
      <c r="AK201" s="72">
        <v>0</v>
      </c>
    </row>
    <row r="202" spans="1:37" x14ac:dyDescent="0.2">
      <c r="A202" s="4">
        <v>1</v>
      </c>
      <c r="B202" s="5">
        <v>1</v>
      </c>
      <c r="C202" s="5">
        <v>1</v>
      </c>
      <c r="D202" s="5">
        <v>1</v>
      </c>
      <c r="E202" s="5">
        <v>1</v>
      </c>
      <c r="F202" s="5">
        <v>1</v>
      </c>
      <c r="G202" s="5">
        <v>1</v>
      </c>
      <c r="H202" s="5">
        <v>1</v>
      </c>
      <c r="I202" s="5">
        <v>1</v>
      </c>
      <c r="J202" s="5">
        <v>1</v>
      </c>
      <c r="L202"/>
      <c r="M202"/>
      <c r="N202"/>
      <c r="O202" s="132">
        <v>1602003</v>
      </c>
      <c r="P202" s="132" t="s">
        <v>3397</v>
      </c>
      <c r="Q202" s="132" t="str">
        <f t="shared" si="40"/>
        <v>用于宠物“纸人”的合成、升星，满星后转换为精魄</v>
      </c>
      <c r="R202" s="132">
        <f t="shared" si="41"/>
        <v>1602003</v>
      </c>
      <c r="S202" s="72">
        <v>16</v>
      </c>
      <c r="T202" s="72">
        <v>0</v>
      </c>
      <c r="U202" s="72">
        <v>2</v>
      </c>
      <c r="V202" s="72">
        <v>0</v>
      </c>
      <c r="W202" s="72">
        <v>0</v>
      </c>
      <c r="X202" s="72">
        <v>1009</v>
      </c>
      <c r="Y202" s="72">
        <v>0</v>
      </c>
      <c r="Z202" s="72" t="str">
        <f t="shared" si="42"/>
        <v>20|202003</v>
      </c>
      <c r="AA202" s="72">
        <v>0</v>
      </c>
      <c r="AB202" s="72">
        <v>0</v>
      </c>
      <c r="AC202" s="72">
        <v>0</v>
      </c>
      <c r="AD202" s="72">
        <v>0</v>
      </c>
      <c r="AE202" s="72">
        <v>0</v>
      </c>
      <c r="AF202" s="72">
        <v>0</v>
      </c>
      <c r="AG202" s="72">
        <v>0</v>
      </c>
      <c r="AJ202" s="72">
        <v>0</v>
      </c>
      <c r="AK202" s="72">
        <v>0</v>
      </c>
    </row>
    <row r="203" spans="1:37" x14ac:dyDescent="0.2">
      <c r="A203" s="4">
        <v>1</v>
      </c>
      <c r="B203" s="5">
        <v>1</v>
      </c>
      <c r="C203" s="5">
        <v>1</v>
      </c>
      <c r="D203" s="5">
        <v>1</v>
      </c>
      <c r="E203" s="5">
        <v>1</v>
      </c>
      <c r="F203" s="5">
        <v>1</v>
      </c>
      <c r="G203" s="5">
        <v>1</v>
      </c>
      <c r="H203" s="5">
        <v>1</v>
      </c>
      <c r="I203" s="5">
        <v>1</v>
      </c>
      <c r="J203" s="5">
        <v>1</v>
      </c>
      <c r="L203"/>
      <c r="M203"/>
      <c r="N203"/>
      <c r="O203" s="132">
        <v>1602004</v>
      </c>
      <c r="P203" s="132" t="s">
        <v>3398</v>
      </c>
      <c r="Q203" s="132" t="str">
        <f t="shared" si="40"/>
        <v>用于宠物“怪铁铃”的合成、升星，满星后转换为精魄</v>
      </c>
      <c r="R203" s="132">
        <f t="shared" si="41"/>
        <v>1602004</v>
      </c>
      <c r="S203" s="72">
        <v>16</v>
      </c>
      <c r="T203" s="72">
        <v>0</v>
      </c>
      <c r="U203" s="72">
        <v>2</v>
      </c>
      <c r="V203" s="72">
        <v>0</v>
      </c>
      <c r="W203" s="72">
        <v>0</v>
      </c>
      <c r="X203" s="72" t="s">
        <v>3066</v>
      </c>
      <c r="Y203" s="72">
        <v>0</v>
      </c>
      <c r="Z203" s="72" t="str">
        <f t="shared" si="42"/>
        <v>20|202004</v>
      </c>
      <c r="AA203" s="72">
        <v>0</v>
      </c>
      <c r="AB203" s="72">
        <v>0</v>
      </c>
      <c r="AC203" s="72">
        <v>0</v>
      </c>
      <c r="AD203" s="72">
        <v>0</v>
      </c>
      <c r="AE203" s="72">
        <v>0</v>
      </c>
      <c r="AF203" s="72">
        <v>0</v>
      </c>
      <c r="AG203" s="72">
        <v>0</v>
      </c>
      <c r="AJ203" s="72">
        <v>0</v>
      </c>
      <c r="AK203" s="72">
        <v>0</v>
      </c>
    </row>
    <row r="204" spans="1:37" x14ac:dyDescent="0.2">
      <c r="A204" s="4">
        <v>1</v>
      </c>
      <c r="B204" s="5">
        <v>1</v>
      </c>
      <c r="C204" s="5">
        <v>1</v>
      </c>
      <c r="D204" s="5">
        <v>1</v>
      </c>
      <c r="E204" s="5">
        <v>1</v>
      </c>
      <c r="F204" s="5">
        <v>1</v>
      </c>
      <c r="G204" s="5">
        <v>1</v>
      </c>
      <c r="H204" s="5">
        <v>1</v>
      </c>
      <c r="I204" s="5">
        <v>1</v>
      </c>
      <c r="J204" s="5">
        <v>1</v>
      </c>
      <c r="L204"/>
      <c r="M204"/>
      <c r="N204"/>
      <c r="O204" s="132">
        <v>1603000</v>
      </c>
      <c r="P204" s="132" t="s">
        <v>3399</v>
      </c>
      <c r="Q204" s="132" t="str">
        <f t="shared" si="40"/>
        <v>用于宠物“阴烛”的合成、升星，满星后转换为精魄</v>
      </c>
      <c r="R204" s="132">
        <f t="shared" si="41"/>
        <v>1603000</v>
      </c>
      <c r="S204" s="72">
        <v>16</v>
      </c>
      <c r="T204" s="72">
        <v>0</v>
      </c>
      <c r="U204" s="72">
        <v>3</v>
      </c>
      <c r="V204" s="72">
        <v>0</v>
      </c>
      <c r="W204" s="72">
        <v>0</v>
      </c>
      <c r="X204" s="72">
        <v>1009</v>
      </c>
      <c r="Y204" s="72">
        <v>0</v>
      </c>
      <c r="Z204" s="72" t="str">
        <f t="shared" si="42"/>
        <v>20|203000</v>
      </c>
      <c r="AA204" s="72">
        <v>0</v>
      </c>
      <c r="AB204" s="72">
        <v>0</v>
      </c>
      <c r="AC204" s="72">
        <v>0</v>
      </c>
      <c r="AD204" s="72">
        <v>0</v>
      </c>
      <c r="AE204" s="72">
        <v>0</v>
      </c>
      <c r="AF204" s="72">
        <v>0</v>
      </c>
      <c r="AG204" s="72">
        <v>0</v>
      </c>
      <c r="AJ204" s="72">
        <v>0</v>
      </c>
      <c r="AK204" s="72">
        <v>0</v>
      </c>
    </row>
    <row r="205" spans="1:37" x14ac:dyDescent="0.2">
      <c r="A205" s="4">
        <v>1</v>
      </c>
      <c r="B205" s="5">
        <v>1</v>
      </c>
      <c r="C205" s="5">
        <v>1</v>
      </c>
      <c r="D205" s="5"/>
      <c r="E205" s="5">
        <v>1</v>
      </c>
      <c r="F205" s="5">
        <v>1</v>
      </c>
      <c r="G205" s="5">
        <v>1</v>
      </c>
      <c r="H205" s="5">
        <v>1</v>
      </c>
      <c r="I205" s="5">
        <v>1</v>
      </c>
      <c r="J205" s="5">
        <v>1</v>
      </c>
      <c r="L205"/>
      <c r="M205"/>
      <c r="N205"/>
      <c r="O205" s="132">
        <v>1603001</v>
      </c>
      <c r="P205" s="132" t="s">
        <v>3400</v>
      </c>
      <c r="Q205" s="132" t="str">
        <f t="shared" si="40"/>
        <v>用于宠物“穿山铁甲”的合成、升星，满星后转换为精魄</v>
      </c>
      <c r="R205" s="132">
        <f t="shared" si="41"/>
        <v>1603001</v>
      </c>
      <c r="S205" s="72">
        <v>16</v>
      </c>
      <c r="T205" s="72">
        <v>0</v>
      </c>
      <c r="U205" s="72">
        <v>3</v>
      </c>
      <c r="V205" s="72">
        <v>0</v>
      </c>
      <c r="W205" s="72">
        <v>0</v>
      </c>
      <c r="X205" s="72">
        <v>1009</v>
      </c>
      <c r="Y205" s="72">
        <v>0</v>
      </c>
      <c r="Z205" s="72" t="str">
        <f t="shared" si="42"/>
        <v>20|203001</v>
      </c>
      <c r="AA205" s="72">
        <v>0</v>
      </c>
      <c r="AB205" s="72">
        <v>0</v>
      </c>
      <c r="AC205" s="72">
        <v>0</v>
      </c>
      <c r="AD205" s="72">
        <v>0</v>
      </c>
      <c r="AE205" s="72">
        <v>0</v>
      </c>
      <c r="AF205" s="72">
        <v>0</v>
      </c>
      <c r="AG205" s="72">
        <v>0</v>
      </c>
      <c r="AJ205" s="72">
        <v>0</v>
      </c>
      <c r="AK205" s="72">
        <v>0</v>
      </c>
    </row>
    <row r="206" spans="1:37" x14ac:dyDescent="0.2">
      <c r="A206" s="4">
        <v>1</v>
      </c>
      <c r="B206" s="5">
        <v>1</v>
      </c>
      <c r="C206" s="5">
        <v>1</v>
      </c>
      <c r="D206" s="5">
        <v>1</v>
      </c>
      <c r="E206" s="5">
        <v>1</v>
      </c>
      <c r="F206" s="5">
        <v>1</v>
      </c>
      <c r="G206" s="5">
        <v>1</v>
      </c>
      <c r="H206" s="5">
        <v>1</v>
      </c>
      <c r="I206" s="5">
        <v>1</v>
      </c>
      <c r="J206" s="5">
        <v>1</v>
      </c>
      <c r="L206"/>
      <c r="M206"/>
      <c r="N206"/>
      <c r="O206" s="132">
        <v>1603002</v>
      </c>
      <c r="P206" s="132" t="s">
        <v>3401</v>
      </c>
      <c r="Q206" s="132" t="str">
        <f t="shared" si="40"/>
        <v>用于宠物“木面怪侠”的合成、升星，满星后转换为精魄</v>
      </c>
      <c r="R206" s="132">
        <f t="shared" si="41"/>
        <v>1603002</v>
      </c>
      <c r="S206" s="72">
        <v>16</v>
      </c>
      <c r="T206" s="72">
        <v>0</v>
      </c>
      <c r="U206" s="72">
        <v>3</v>
      </c>
      <c r="V206" s="72">
        <v>0</v>
      </c>
      <c r="W206" s="72">
        <v>0</v>
      </c>
      <c r="X206" s="72">
        <v>1009</v>
      </c>
      <c r="Y206" s="72">
        <v>0</v>
      </c>
      <c r="Z206" s="72" t="str">
        <f t="shared" si="42"/>
        <v>20|203002</v>
      </c>
      <c r="AA206" s="72">
        <v>0</v>
      </c>
      <c r="AB206" s="72">
        <v>0</v>
      </c>
      <c r="AC206" s="72">
        <v>0</v>
      </c>
      <c r="AD206" s="72">
        <v>0</v>
      </c>
      <c r="AE206" s="72">
        <v>0</v>
      </c>
      <c r="AF206" s="72">
        <v>0</v>
      </c>
      <c r="AG206" s="72">
        <v>0</v>
      </c>
      <c r="AJ206" s="72">
        <v>0</v>
      </c>
      <c r="AK206" s="72">
        <v>0</v>
      </c>
    </row>
    <row r="207" spans="1:37" x14ac:dyDescent="0.2">
      <c r="A207" s="4">
        <v>1</v>
      </c>
      <c r="B207" s="5">
        <v>1</v>
      </c>
      <c r="C207" s="5">
        <v>1</v>
      </c>
      <c r="D207" s="5">
        <v>1</v>
      </c>
      <c r="E207" s="5">
        <v>1</v>
      </c>
      <c r="F207" s="5">
        <v>1</v>
      </c>
      <c r="G207" s="5">
        <v>1</v>
      </c>
      <c r="H207" s="5">
        <v>1</v>
      </c>
      <c r="I207" s="5">
        <v>1</v>
      </c>
      <c r="J207" s="5">
        <v>1</v>
      </c>
      <c r="L207"/>
      <c r="M207"/>
      <c r="N207"/>
      <c r="O207" s="132">
        <v>1603003</v>
      </c>
      <c r="P207" s="132" t="s">
        <v>3402</v>
      </c>
      <c r="Q207" s="132" t="str">
        <f t="shared" si="40"/>
        <v>用于宠物“纸超人”的合成、升星，满星后转换为精魄</v>
      </c>
      <c r="R207" s="132">
        <f t="shared" si="41"/>
        <v>1603003</v>
      </c>
      <c r="S207" s="72">
        <v>16</v>
      </c>
      <c r="T207" s="72">
        <v>0</v>
      </c>
      <c r="U207" s="72">
        <v>3</v>
      </c>
      <c r="V207" s="72">
        <v>0</v>
      </c>
      <c r="W207" s="72">
        <v>0</v>
      </c>
      <c r="X207" s="72">
        <v>1009</v>
      </c>
      <c r="Y207" s="72">
        <v>0</v>
      </c>
      <c r="Z207" s="72" t="str">
        <f t="shared" si="42"/>
        <v>20|203003</v>
      </c>
      <c r="AA207" s="72">
        <v>0</v>
      </c>
      <c r="AB207" s="72">
        <v>0</v>
      </c>
      <c r="AC207" s="72">
        <v>0</v>
      </c>
      <c r="AD207" s="72">
        <v>0</v>
      </c>
      <c r="AE207" s="72">
        <v>0</v>
      </c>
      <c r="AF207" s="72">
        <v>0</v>
      </c>
      <c r="AG207" s="72">
        <v>0</v>
      </c>
      <c r="AJ207" s="72">
        <v>0</v>
      </c>
      <c r="AK207" s="72">
        <v>0</v>
      </c>
    </row>
    <row r="208" spans="1:37" x14ac:dyDescent="0.2">
      <c r="A208" s="4">
        <v>1</v>
      </c>
      <c r="B208" s="5">
        <v>1</v>
      </c>
      <c r="C208" s="5">
        <v>1</v>
      </c>
      <c r="D208" s="5">
        <v>1</v>
      </c>
      <c r="E208" s="5">
        <v>1</v>
      </c>
      <c r="F208" s="5">
        <v>1</v>
      </c>
      <c r="G208" s="5">
        <v>1</v>
      </c>
      <c r="H208" s="5">
        <v>1</v>
      </c>
      <c r="I208" s="5">
        <v>1</v>
      </c>
      <c r="J208" s="5">
        <v>1</v>
      </c>
      <c r="L208"/>
      <c r="M208"/>
      <c r="N208"/>
      <c r="O208" s="132">
        <v>1603004</v>
      </c>
      <c r="P208" s="132" t="s">
        <v>3403</v>
      </c>
      <c r="Q208" s="132" t="str">
        <f t="shared" si="40"/>
        <v>用于宠物“怪铜铃”的合成、升星，满星后转换为精魄</v>
      </c>
      <c r="R208" s="132">
        <f t="shared" si="41"/>
        <v>1603004</v>
      </c>
      <c r="S208" s="72">
        <v>16</v>
      </c>
      <c r="T208" s="72">
        <v>0</v>
      </c>
      <c r="U208" s="72">
        <v>3</v>
      </c>
      <c r="V208" s="72">
        <v>0</v>
      </c>
      <c r="W208" s="72">
        <v>0</v>
      </c>
      <c r="X208" s="72">
        <v>1009</v>
      </c>
      <c r="Y208" s="72">
        <v>0</v>
      </c>
      <c r="Z208" s="72" t="str">
        <f t="shared" si="42"/>
        <v>20|203004</v>
      </c>
      <c r="AA208" s="72">
        <v>0</v>
      </c>
      <c r="AB208" s="72">
        <v>0</v>
      </c>
      <c r="AC208" s="72">
        <v>0</v>
      </c>
      <c r="AD208" s="72">
        <v>0</v>
      </c>
      <c r="AE208" s="72">
        <v>0</v>
      </c>
      <c r="AF208" s="72">
        <v>0</v>
      </c>
      <c r="AG208" s="72">
        <v>0</v>
      </c>
      <c r="AJ208" s="72">
        <v>0</v>
      </c>
      <c r="AK208" s="72">
        <v>0</v>
      </c>
    </row>
    <row r="209" spans="1:37" x14ac:dyDescent="0.2">
      <c r="A209" s="4">
        <v>1</v>
      </c>
      <c r="B209" s="5">
        <v>1</v>
      </c>
      <c r="C209" s="5">
        <v>1</v>
      </c>
      <c r="D209" s="5">
        <v>1</v>
      </c>
      <c r="E209" s="5">
        <v>1</v>
      </c>
      <c r="F209" s="5">
        <v>1</v>
      </c>
      <c r="G209" s="5">
        <v>1</v>
      </c>
      <c r="H209" s="5">
        <v>1</v>
      </c>
      <c r="I209" s="5">
        <v>1</v>
      </c>
      <c r="J209" s="5">
        <v>1</v>
      </c>
      <c r="L209"/>
      <c r="M209"/>
      <c r="N209"/>
      <c r="O209" s="132">
        <v>1604000</v>
      </c>
      <c r="P209" s="132" t="s">
        <v>3404</v>
      </c>
      <c r="Q209" s="132" t="str">
        <f t="shared" si="40"/>
        <v>用于宠物“魂”的合成、升星，满星后转换为精魄</v>
      </c>
      <c r="R209" s="132">
        <f t="shared" si="41"/>
        <v>1604000</v>
      </c>
      <c r="S209" s="72">
        <v>16</v>
      </c>
      <c r="T209" s="72">
        <v>0</v>
      </c>
      <c r="U209" s="72">
        <v>4</v>
      </c>
      <c r="V209" s="72">
        <v>0</v>
      </c>
      <c r="W209" s="72">
        <v>0</v>
      </c>
      <c r="X209" s="72">
        <v>1009</v>
      </c>
      <c r="Y209" s="72">
        <v>0</v>
      </c>
      <c r="Z209" s="72" t="str">
        <f t="shared" si="42"/>
        <v>20|204000</v>
      </c>
      <c r="AA209" s="72">
        <v>0</v>
      </c>
      <c r="AB209" s="72">
        <v>0</v>
      </c>
      <c r="AC209" s="72">
        <v>0</v>
      </c>
      <c r="AD209" s="72">
        <v>0</v>
      </c>
      <c r="AE209" s="72">
        <v>0</v>
      </c>
      <c r="AF209" s="72">
        <v>0</v>
      </c>
      <c r="AG209" s="72">
        <v>0</v>
      </c>
      <c r="AJ209" s="72">
        <v>0</v>
      </c>
      <c r="AK209" s="72">
        <v>0</v>
      </c>
    </row>
    <row r="210" spans="1:37" x14ac:dyDescent="0.2">
      <c r="A210" s="4">
        <v>1</v>
      </c>
      <c r="B210" s="5">
        <v>1</v>
      </c>
      <c r="C210" s="5">
        <v>1</v>
      </c>
      <c r="D210" s="5"/>
      <c r="E210" s="5">
        <v>1</v>
      </c>
      <c r="F210" s="5">
        <v>1</v>
      </c>
      <c r="G210" s="5">
        <v>1</v>
      </c>
      <c r="H210" s="5">
        <v>1</v>
      </c>
      <c r="I210" s="5">
        <v>1</v>
      </c>
      <c r="J210" s="5">
        <v>1</v>
      </c>
      <c r="L210"/>
      <c r="M210"/>
      <c r="N210"/>
      <c r="O210" s="132">
        <v>1604001</v>
      </c>
      <c r="P210" s="132" t="s">
        <v>3405</v>
      </c>
      <c r="Q210" s="132" t="str">
        <f t="shared" si="40"/>
        <v>用于宠物“咕咕鸟”的合成、升星，满星后转换为精魄</v>
      </c>
      <c r="R210" s="132">
        <f t="shared" si="41"/>
        <v>1604001</v>
      </c>
      <c r="S210" s="72">
        <v>16</v>
      </c>
      <c r="T210" s="72">
        <v>0</v>
      </c>
      <c r="U210" s="72">
        <v>4</v>
      </c>
      <c r="V210" s="72">
        <v>0</v>
      </c>
      <c r="W210" s="72">
        <v>0</v>
      </c>
      <c r="X210" s="72">
        <v>1009</v>
      </c>
      <c r="Y210" s="72">
        <v>0</v>
      </c>
      <c r="Z210" s="72" t="str">
        <f t="shared" si="42"/>
        <v>20|204001</v>
      </c>
      <c r="AA210" s="72">
        <v>0</v>
      </c>
      <c r="AB210" s="72">
        <v>0</v>
      </c>
      <c r="AC210" s="72">
        <v>0</v>
      </c>
      <c r="AD210" s="72">
        <v>0</v>
      </c>
      <c r="AE210" s="72">
        <v>0</v>
      </c>
      <c r="AF210" s="72">
        <v>0</v>
      </c>
      <c r="AG210" s="72">
        <v>0</v>
      </c>
      <c r="AJ210" s="72">
        <v>0</v>
      </c>
      <c r="AK210" s="72">
        <v>0</v>
      </c>
    </row>
    <row r="211" spans="1:37" x14ac:dyDescent="0.2">
      <c r="A211" s="4">
        <v>1</v>
      </c>
      <c r="B211" s="5">
        <v>1</v>
      </c>
      <c r="C211" s="5">
        <v>1</v>
      </c>
      <c r="D211" s="5">
        <v>1</v>
      </c>
      <c r="E211" s="5">
        <v>1</v>
      </c>
      <c r="F211" s="5">
        <v>1</v>
      </c>
      <c r="G211" s="5">
        <v>1</v>
      </c>
      <c r="H211" s="5">
        <v>1</v>
      </c>
      <c r="I211" s="5">
        <v>1</v>
      </c>
      <c r="J211" s="5">
        <v>1</v>
      </c>
      <c r="L211"/>
      <c r="M211"/>
      <c r="N211"/>
      <c r="O211" s="132">
        <v>1604002</v>
      </c>
      <c r="P211" s="132" t="s">
        <v>3406</v>
      </c>
      <c r="Q211" s="132" t="str">
        <f t="shared" si="40"/>
        <v>用于宠物“夜喵喵”的合成、升星，满星后转换为精魄</v>
      </c>
      <c r="R211" s="132">
        <f t="shared" si="41"/>
        <v>1604002</v>
      </c>
      <c r="S211" s="72">
        <v>16</v>
      </c>
      <c r="T211" s="72">
        <v>0</v>
      </c>
      <c r="U211" s="72">
        <v>4</v>
      </c>
      <c r="V211" s="72">
        <v>0</v>
      </c>
      <c r="W211" s="72">
        <v>0</v>
      </c>
      <c r="X211" s="72">
        <v>1009</v>
      </c>
      <c r="Y211" s="72">
        <v>0</v>
      </c>
      <c r="Z211" s="72" t="str">
        <f t="shared" si="42"/>
        <v>20|204002</v>
      </c>
      <c r="AA211" s="72">
        <v>0</v>
      </c>
      <c r="AB211" s="72">
        <v>0</v>
      </c>
      <c r="AC211" s="72">
        <v>0</v>
      </c>
      <c r="AD211" s="72">
        <v>0</v>
      </c>
      <c r="AE211" s="72">
        <v>0</v>
      </c>
      <c r="AF211" s="72">
        <v>0</v>
      </c>
      <c r="AG211" s="72">
        <v>0</v>
      </c>
      <c r="AJ211" s="72">
        <v>0</v>
      </c>
      <c r="AK211" s="72">
        <v>0</v>
      </c>
    </row>
    <row r="212" spans="1:37" x14ac:dyDescent="0.2">
      <c r="A212" s="4">
        <v>1</v>
      </c>
      <c r="B212" s="5">
        <v>1</v>
      </c>
      <c r="C212" s="5">
        <v>1</v>
      </c>
      <c r="D212" s="5">
        <v>1</v>
      </c>
      <c r="E212" s="5">
        <v>1</v>
      </c>
      <c r="F212" s="5">
        <v>1</v>
      </c>
      <c r="G212" s="5">
        <v>1</v>
      </c>
      <c r="H212" s="5">
        <v>1</v>
      </c>
      <c r="I212" s="5">
        <v>1</v>
      </c>
      <c r="J212" s="5">
        <v>1</v>
      </c>
      <c r="L212"/>
      <c r="M212"/>
      <c r="N212"/>
      <c r="O212" s="132">
        <v>1604003</v>
      </c>
      <c r="P212" s="132" t="s">
        <v>3407</v>
      </c>
      <c r="Q212" s="132" t="str">
        <f t="shared" si="40"/>
        <v>用于宠物“大嘴葫芦”的合成、升星，满星后转换为精魄</v>
      </c>
      <c r="R212" s="132">
        <f t="shared" si="41"/>
        <v>1604003</v>
      </c>
      <c r="S212" s="72">
        <v>16</v>
      </c>
      <c r="T212" s="72">
        <v>0</v>
      </c>
      <c r="U212" s="72">
        <v>4</v>
      </c>
      <c r="V212" s="72">
        <v>0</v>
      </c>
      <c r="W212" s="72">
        <v>0</v>
      </c>
      <c r="X212" s="72">
        <v>1009</v>
      </c>
      <c r="Y212" s="72">
        <v>0</v>
      </c>
      <c r="Z212" s="72" t="str">
        <f t="shared" si="42"/>
        <v>20|204003</v>
      </c>
      <c r="AA212" s="72">
        <v>0</v>
      </c>
      <c r="AB212" s="72">
        <v>0</v>
      </c>
      <c r="AC212" s="72">
        <v>0</v>
      </c>
      <c r="AD212" s="72">
        <v>0</v>
      </c>
      <c r="AE212" s="72">
        <v>0</v>
      </c>
      <c r="AF212" s="72">
        <v>0</v>
      </c>
      <c r="AG212" s="72">
        <v>0</v>
      </c>
      <c r="AJ212" s="72">
        <v>0</v>
      </c>
      <c r="AK212" s="72">
        <v>0</v>
      </c>
    </row>
    <row r="213" spans="1:37" x14ac:dyDescent="0.2">
      <c r="A213" s="4">
        <v>1</v>
      </c>
      <c r="B213" s="5">
        <v>1</v>
      </c>
      <c r="C213" s="5">
        <v>1</v>
      </c>
      <c r="D213" s="5">
        <v>1</v>
      </c>
      <c r="E213" s="5">
        <v>1</v>
      </c>
      <c r="F213" s="5">
        <v>1</v>
      </c>
      <c r="G213" s="5">
        <v>1</v>
      </c>
      <c r="H213" s="5">
        <v>1</v>
      </c>
      <c r="I213" s="5">
        <v>1</v>
      </c>
      <c r="J213" s="5">
        <v>1</v>
      </c>
      <c r="L213"/>
      <c r="M213"/>
      <c r="N213"/>
      <c r="O213" s="132">
        <v>1604004</v>
      </c>
      <c r="P213" s="132" t="s">
        <v>3408</v>
      </c>
      <c r="Q213" s="132" t="str">
        <f t="shared" si="40"/>
        <v>用于宠物“石狮子”的合成、升星，满星后转换为精魄</v>
      </c>
      <c r="R213" s="132">
        <f t="shared" si="41"/>
        <v>1604004</v>
      </c>
      <c r="S213" s="72">
        <v>16</v>
      </c>
      <c r="T213" s="72">
        <v>0</v>
      </c>
      <c r="U213" s="72">
        <v>4</v>
      </c>
      <c r="V213" s="72">
        <v>0</v>
      </c>
      <c r="W213" s="72">
        <v>0</v>
      </c>
      <c r="X213" s="72">
        <v>1009</v>
      </c>
      <c r="Y213" s="72">
        <v>0</v>
      </c>
      <c r="Z213" s="72" t="str">
        <f t="shared" si="42"/>
        <v>20|204004</v>
      </c>
      <c r="AA213" s="72">
        <v>0</v>
      </c>
      <c r="AB213" s="72">
        <v>0</v>
      </c>
      <c r="AC213" s="72">
        <v>0</v>
      </c>
      <c r="AD213" s="72">
        <v>0</v>
      </c>
      <c r="AE213" s="72">
        <v>0</v>
      </c>
      <c r="AF213" s="72">
        <v>0</v>
      </c>
      <c r="AG213" s="72">
        <v>0</v>
      </c>
      <c r="AJ213" s="72">
        <v>0</v>
      </c>
      <c r="AK213" s="72">
        <v>0</v>
      </c>
    </row>
    <row r="214" spans="1:37" x14ac:dyDescent="0.2">
      <c r="A214" s="4">
        <v>1</v>
      </c>
      <c r="B214" s="5">
        <v>1</v>
      </c>
      <c r="C214" s="5">
        <v>1</v>
      </c>
      <c r="D214" s="5">
        <v>1</v>
      </c>
      <c r="E214" s="5">
        <v>1</v>
      </c>
      <c r="F214" s="5">
        <v>1</v>
      </c>
      <c r="G214" s="5">
        <v>1</v>
      </c>
      <c r="H214" s="5">
        <v>1</v>
      </c>
      <c r="I214" s="5">
        <v>1</v>
      </c>
      <c r="J214" s="5">
        <v>1</v>
      </c>
      <c r="L214"/>
      <c r="M214"/>
      <c r="N214"/>
      <c r="O214" s="131">
        <v>1700000</v>
      </c>
      <c r="P214" s="130" t="s">
        <v>3409</v>
      </c>
      <c r="Q214" s="130" t="s">
        <v>3409</v>
      </c>
      <c r="R214" s="131">
        <f>O214</f>
        <v>1700000</v>
      </c>
      <c r="S214" s="75">
        <v>17</v>
      </c>
      <c r="T214" s="75">
        <v>0</v>
      </c>
      <c r="U214" s="77">
        <v>4</v>
      </c>
      <c r="V214" s="75">
        <v>100000600</v>
      </c>
      <c r="W214" s="75">
        <v>0</v>
      </c>
      <c r="X214" s="75">
        <v>0</v>
      </c>
      <c r="Y214" s="75">
        <v>1</v>
      </c>
      <c r="Z214" s="75">
        <v>0</v>
      </c>
      <c r="AA214" s="75">
        <v>0</v>
      </c>
      <c r="AB214" s="75">
        <v>0</v>
      </c>
      <c r="AC214" s="75">
        <v>0</v>
      </c>
      <c r="AD214" s="75">
        <v>0</v>
      </c>
      <c r="AE214" s="75">
        <v>0</v>
      </c>
      <c r="AF214" s="75">
        <v>0</v>
      </c>
      <c r="AG214" s="75">
        <v>0</v>
      </c>
      <c r="AJ214" s="75">
        <v>0</v>
      </c>
      <c r="AK214" s="75">
        <v>0</v>
      </c>
    </row>
    <row r="215" spans="1:37" x14ac:dyDescent="0.2">
      <c r="A215" s="4">
        <v>1</v>
      </c>
      <c r="B215" s="5">
        <v>1</v>
      </c>
      <c r="C215" s="5">
        <v>1</v>
      </c>
      <c r="D215" s="5">
        <v>1</v>
      </c>
      <c r="E215" s="5">
        <v>1</v>
      </c>
      <c r="F215" s="5">
        <v>1</v>
      </c>
      <c r="G215" s="5">
        <v>1</v>
      </c>
      <c r="H215" s="5">
        <v>1</v>
      </c>
      <c r="I215" s="5">
        <v>1</v>
      </c>
      <c r="J215" s="5">
        <v>1</v>
      </c>
      <c r="L215"/>
      <c r="M215"/>
      <c r="N215"/>
      <c r="O215" s="131">
        <v>1700001</v>
      </c>
      <c r="P215" s="130" t="s">
        <v>3410</v>
      </c>
      <c r="Q215" s="130" t="s">
        <v>3410</v>
      </c>
      <c r="R215" s="131">
        <f>O215</f>
        <v>1700001</v>
      </c>
      <c r="S215" s="75">
        <v>17</v>
      </c>
      <c r="T215" s="75">
        <v>0</v>
      </c>
      <c r="U215" s="77">
        <v>4</v>
      </c>
      <c r="V215" s="75">
        <v>100003000</v>
      </c>
      <c r="W215" s="75">
        <v>0</v>
      </c>
      <c r="X215" s="75">
        <v>0</v>
      </c>
      <c r="Y215" s="75">
        <v>1</v>
      </c>
      <c r="Z215" s="75">
        <v>0</v>
      </c>
      <c r="AA215" s="75">
        <v>0</v>
      </c>
      <c r="AB215" s="75">
        <v>0</v>
      </c>
      <c r="AC215" s="75">
        <v>0</v>
      </c>
      <c r="AD215" s="75">
        <v>0</v>
      </c>
      <c r="AE215" s="75">
        <v>0</v>
      </c>
      <c r="AF215" s="75">
        <v>0</v>
      </c>
      <c r="AG215" s="75">
        <v>0</v>
      </c>
      <c r="AJ215" s="75">
        <v>0</v>
      </c>
      <c r="AK215" s="75">
        <v>0</v>
      </c>
    </row>
    <row r="216" spans="1:37" x14ac:dyDescent="0.2">
      <c r="A216" s="4">
        <v>1</v>
      </c>
      <c r="B216" s="5">
        <v>1</v>
      </c>
      <c r="C216" s="5">
        <v>1</v>
      </c>
      <c r="D216" s="5">
        <v>1</v>
      </c>
      <c r="E216" s="5">
        <v>1</v>
      </c>
      <c r="F216" s="5">
        <v>1</v>
      </c>
      <c r="G216" s="5">
        <v>1</v>
      </c>
      <c r="H216" s="5">
        <v>1</v>
      </c>
      <c r="I216" s="5">
        <v>1</v>
      </c>
      <c r="J216" s="5">
        <v>1</v>
      </c>
      <c r="L216"/>
      <c r="M216"/>
      <c r="N216"/>
      <c r="O216" s="131">
        <v>1700002</v>
      </c>
      <c r="P216" s="130" t="s">
        <v>3411</v>
      </c>
      <c r="Q216" s="130" t="s">
        <v>3411</v>
      </c>
      <c r="R216" s="131">
        <f>O216</f>
        <v>1700002</v>
      </c>
      <c r="S216" s="75">
        <v>17</v>
      </c>
      <c r="T216" s="75">
        <v>0</v>
      </c>
      <c r="U216" s="77">
        <v>4</v>
      </c>
      <c r="V216" s="75">
        <v>100006800</v>
      </c>
      <c r="W216" s="75">
        <v>0</v>
      </c>
      <c r="X216" s="75">
        <v>0</v>
      </c>
      <c r="Y216" s="75">
        <v>1</v>
      </c>
      <c r="Z216" s="75">
        <v>0</v>
      </c>
      <c r="AA216" s="75">
        <v>0</v>
      </c>
      <c r="AB216" s="75">
        <v>0</v>
      </c>
      <c r="AC216" s="75">
        <v>0</v>
      </c>
      <c r="AD216" s="75">
        <v>0</v>
      </c>
      <c r="AE216" s="75">
        <v>0</v>
      </c>
      <c r="AF216" s="75">
        <v>0</v>
      </c>
      <c r="AG216" s="75">
        <v>0</v>
      </c>
      <c r="AJ216" s="75">
        <v>0</v>
      </c>
      <c r="AK216" s="75">
        <v>0</v>
      </c>
    </row>
    <row r="217" spans="1:37" x14ac:dyDescent="0.2">
      <c r="A217" s="4">
        <v>1</v>
      </c>
      <c r="B217" s="5">
        <v>1</v>
      </c>
      <c r="C217" s="5">
        <v>1</v>
      </c>
      <c r="D217" s="5">
        <v>1</v>
      </c>
      <c r="E217" s="5">
        <v>1</v>
      </c>
      <c r="F217" s="5">
        <v>1</v>
      </c>
      <c r="G217" s="5">
        <v>1</v>
      </c>
      <c r="H217" s="5">
        <v>1</v>
      </c>
      <c r="I217" s="5">
        <v>1</v>
      </c>
      <c r="J217" s="5">
        <v>1</v>
      </c>
      <c r="L217"/>
      <c r="M217"/>
      <c r="N217"/>
      <c r="O217" s="132">
        <v>1814000</v>
      </c>
      <c r="P217" s="132" t="s">
        <v>3412</v>
      </c>
      <c r="Q217" s="132" t="s">
        <v>3412</v>
      </c>
      <c r="R217" s="132">
        <f t="shared" ref="R217" si="43">O217</f>
        <v>1814000</v>
      </c>
      <c r="S217" s="72">
        <v>18</v>
      </c>
      <c r="T217" s="72">
        <v>0</v>
      </c>
      <c r="U217" s="72">
        <v>4</v>
      </c>
      <c r="V217" s="72">
        <f>O217</f>
        <v>1814000</v>
      </c>
      <c r="W217" s="72">
        <v>0</v>
      </c>
      <c r="X217" s="72">
        <v>0</v>
      </c>
      <c r="Y217" s="72">
        <v>0</v>
      </c>
      <c r="Z217" s="72">
        <v>0</v>
      </c>
      <c r="AA217" s="72">
        <v>0</v>
      </c>
      <c r="AB217" s="72">
        <v>0</v>
      </c>
      <c r="AC217" s="72">
        <v>0</v>
      </c>
      <c r="AD217" s="72">
        <v>0</v>
      </c>
      <c r="AE217" s="72">
        <v>0</v>
      </c>
      <c r="AF217" s="72">
        <v>0</v>
      </c>
      <c r="AG217" s="72">
        <v>0</v>
      </c>
      <c r="AJ217" s="72">
        <v>0</v>
      </c>
      <c r="AK217" s="72">
        <v>0</v>
      </c>
    </row>
    <row r="218" spans="1:37" x14ac:dyDescent="0.2">
      <c r="A218" s="4">
        <v>1</v>
      </c>
      <c r="B218" s="5">
        <v>1</v>
      </c>
      <c r="C218" s="5">
        <v>1</v>
      </c>
      <c r="D218" s="5">
        <v>1</v>
      </c>
      <c r="E218" s="5">
        <v>1</v>
      </c>
      <c r="F218" s="5">
        <v>1</v>
      </c>
      <c r="G218" s="5">
        <v>1</v>
      </c>
      <c r="H218" s="5">
        <v>1</v>
      </c>
      <c r="I218" s="5">
        <v>1</v>
      </c>
      <c r="J218" s="5">
        <v>1</v>
      </c>
      <c r="L218"/>
      <c r="M218"/>
      <c r="N218"/>
      <c r="O218" s="131">
        <v>1924000</v>
      </c>
      <c r="P218" s="130" t="s">
        <v>3413</v>
      </c>
      <c r="Q218" s="130" t="s">
        <v>3413</v>
      </c>
      <c r="R218" s="131">
        <f>O218</f>
        <v>1924000</v>
      </c>
      <c r="S218" s="75">
        <v>19</v>
      </c>
      <c r="T218" s="75">
        <v>0</v>
      </c>
      <c r="U218" s="77">
        <v>4</v>
      </c>
      <c r="V218" s="75">
        <f>O218-100000</f>
        <v>1824000</v>
      </c>
      <c r="W218" s="75">
        <v>0</v>
      </c>
      <c r="X218" s="75">
        <v>0</v>
      </c>
      <c r="Y218" s="75">
        <v>0</v>
      </c>
      <c r="Z218" s="75">
        <v>0</v>
      </c>
      <c r="AA218" s="75">
        <v>0</v>
      </c>
      <c r="AB218" s="75">
        <v>0</v>
      </c>
      <c r="AC218" s="75">
        <v>0</v>
      </c>
      <c r="AD218" s="75">
        <v>0</v>
      </c>
      <c r="AE218" s="75">
        <v>0</v>
      </c>
      <c r="AF218" s="75">
        <v>0</v>
      </c>
      <c r="AG218" s="75">
        <v>0</v>
      </c>
      <c r="AJ218" s="75">
        <v>0</v>
      </c>
      <c r="AK218" s="75">
        <v>0</v>
      </c>
    </row>
    <row r="219" spans="1:37" x14ac:dyDescent="0.2">
      <c r="A219" s="4">
        <v>1</v>
      </c>
      <c r="B219" s="5">
        <v>1</v>
      </c>
      <c r="C219" s="5">
        <v>1</v>
      </c>
      <c r="D219" s="5">
        <v>1</v>
      </c>
      <c r="E219" s="5">
        <v>1</v>
      </c>
      <c r="F219" s="5">
        <v>1</v>
      </c>
      <c r="G219" s="5">
        <v>1</v>
      </c>
      <c r="H219" s="5">
        <v>1</v>
      </c>
      <c r="I219" s="5">
        <v>1</v>
      </c>
      <c r="J219" s="5">
        <v>1</v>
      </c>
      <c r="L219"/>
      <c r="M219"/>
      <c r="N219"/>
      <c r="O219" s="132">
        <f>2000000+U219*1000</f>
        <v>2003000</v>
      </c>
      <c r="P219" s="132" t="s">
        <v>3414</v>
      </c>
      <c r="Q219" s="132" t="s">
        <v>3415</v>
      </c>
      <c r="R219" s="132">
        <f t="shared" ref="R219" si="44">O219</f>
        <v>2003000</v>
      </c>
      <c r="S219" s="72">
        <v>20</v>
      </c>
      <c r="T219" s="72">
        <v>0</v>
      </c>
      <c r="U219" s="72">
        <v>3</v>
      </c>
      <c r="V219" s="72">
        <v>0</v>
      </c>
      <c r="W219" s="72">
        <v>0</v>
      </c>
      <c r="X219" s="72">
        <v>0</v>
      </c>
      <c r="Y219" s="72">
        <v>0</v>
      </c>
      <c r="Z219" s="72">
        <v>0</v>
      </c>
      <c r="AA219" s="72">
        <v>0</v>
      </c>
      <c r="AB219" s="72">
        <v>0</v>
      </c>
      <c r="AC219" s="72">
        <v>0</v>
      </c>
      <c r="AD219" s="72">
        <v>0</v>
      </c>
      <c r="AE219" s="72">
        <v>0</v>
      </c>
      <c r="AF219" s="72">
        <v>0</v>
      </c>
      <c r="AG219" s="72">
        <v>0</v>
      </c>
      <c r="AJ219" s="72">
        <v>0</v>
      </c>
      <c r="AK219" s="72">
        <v>0</v>
      </c>
    </row>
    <row r="220" spans="1:37" x14ac:dyDescent="0.2">
      <c r="A220" s="4">
        <v>1</v>
      </c>
      <c r="B220" s="5">
        <v>1</v>
      </c>
      <c r="C220" s="5">
        <v>1</v>
      </c>
      <c r="D220" s="5">
        <v>1</v>
      </c>
      <c r="E220" s="5">
        <v>1</v>
      </c>
      <c r="F220" s="5">
        <v>1</v>
      </c>
      <c r="G220" s="5">
        <v>1</v>
      </c>
      <c r="H220" s="5">
        <v>1</v>
      </c>
      <c r="I220" s="5">
        <v>1</v>
      </c>
      <c r="J220" s="5">
        <v>1</v>
      </c>
      <c r="L220"/>
      <c r="M220"/>
      <c r="N220"/>
      <c r="O220" s="132">
        <f>2000000+U220*1000</f>
        <v>2004000</v>
      </c>
      <c r="P220" s="132" t="s">
        <v>3416</v>
      </c>
      <c r="Q220" s="132" t="s">
        <v>3416</v>
      </c>
      <c r="R220" s="132">
        <f t="shared" ref="R220" si="45">O220</f>
        <v>2004000</v>
      </c>
      <c r="S220" s="72">
        <v>20</v>
      </c>
      <c r="T220" s="72">
        <v>0</v>
      </c>
      <c r="U220" s="72">
        <v>4</v>
      </c>
      <c r="V220" s="72">
        <v>0</v>
      </c>
      <c r="W220" s="72">
        <v>0</v>
      </c>
      <c r="X220" s="72">
        <v>0</v>
      </c>
      <c r="Y220" s="72">
        <v>0</v>
      </c>
      <c r="Z220" s="72">
        <v>0</v>
      </c>
      <c r="AA220" s="72">
        <v>0</v>
      </c>
      <c r="AB220" s="72">
        <v>0</v>
      </c>
      <c r="AC220" s="72">
        <v>0</v>
      </c>
      <c r="AD220" s="72">
        <v>0</v>
      </c>
      <c r="AE220" s="72">
        <v>0</v>
      </c>
      <c r="AF220" s="72">
        <v>0</v>
      </c>
      <c r="AG220" s="72">
        <v>0</v>
      </c>
      <c r="AJ220" s="72">
        <v>0</v>
      </c>
      <c r="AK220" s="72">
        <v>0</v>
      </c>
    </row>
    <row r="221" spans="1:37" x14ac:dyDescent="0.2">
      <c r="A221" s="4">
        <v>1</v>
      </c>
      <c r="B221" s="5">
        <v>1</v>
      </c>
      <c r="C221" s="5">
        <v>1</v>
      </c>
      <c r="D221" s="5">
        <v>1</v>
      </c>
      <c r="E221" s="5">
        <v>1</v>
      </c>
      <c r="F221" s="5">
        <v>1</v>
      </c>
      <c r="G221" s="5">
        <v>1</v>
      </c>
      <c r="H221" s="5">
        <v>1</v>
      </c>
      <c r="I221" s="5">
        <v>1</v>
      </c>
      <c r="J221" s="5">
        <v>1</v>
      </c>
      <c r="L221"/>
      <c r="M221"/>
      <c r="N221"/>
      <c r="O221" s="131">
        <v>2100000</v>
      </c>
      <c r="P221" s="130" t="s">
        <v>3417</v>
      </c>
      <c r="Q221" s="130" t="s">
        <v>3418</v>
      </c>
      <c r="R221" s="131">
        <f>O221</f>
        <v>2100000</v>
      </c>
      <c r="S221" s="75">
        <v>21</v>
      </c>
      <c r="T221" s="75">
        <v>0</v>
      </c>
      <c r="U221" s="77">
        <v>4</v>
      </c>
      <c r="V221" s="75" t="s">
        <v>3419</v>
      </c>
      <c r="W221" s="75">
        <v>0</v>
      </c>
      <c r="X221" s="75">
        <v>0</v>
      </c>
      <c r="Y221" s="75">
        <v>0</v>
      </c>
      <c r="Z221" s="75">
        <v>0</v>
      </c>
      <c r="AA221" s="75">
        <v>0</v>
      </c>
      <c r="AB221" s="75">
        <v>0</v>
      </c>
      <c r="AC221" s="75">
        <v>0</v>
      </c>
      <c r="AD221" s="75">
        <v>0</v>
      </c>
      <c r="AE221" s="75">
        <v>0</v>
      </c>
      <c r="AF221" s="75">
        <v>0</v>
      </c>
      <c r="AG221" s="75">
        <v>0</v>
      </c>
      <c r="AJ221" s="75">
        <v>0</v>
      </c>
      <c r="AK221" s="75">
        <v>0</v>
      </c>
    </row>
    <row r="222" spans="1:37" x14ac:dyDescent="0.2">
      <c r="A222" s="4">
        <v>1</v>
      </c>
      <c r="B222" s="5">
        <v>1</v>
      </c>
      <c r="C222" s="5">
        <v>1</v>
      </c>
      <c r="D222" s="5">
        <v>1</v>
      </c>
      <c r="E222" s="5">
        <v>1</v>
      </c>
      <c r="F222" s="5">
        <v>1</v>
      </c>
      <c r="G222" s="5">
        <v>1</v>
      </c>
      <c r="H222" s="5">
        <v>1</v>
      </c>
      <c r="I222" s="5">
        <v>1</v>
      </c>
      <c r="J222" s="5">
        <v>1</v>
      </c>
      <c r="L222"/>
      <c r="M222"/>
      <c r="N222"/>
      <c r="O222" s="131">
        <v>2100001</v>
      </c>
      <c r="P222" s="130" t="s">
        <v>3420</v>
      </c>
      <c r="Q222" s="130" t="s">
        <v>3421</v>
      </c>
      <c r="R222" s="131">
        <f>O222</f>
        <v>2100001</v>
      </c>
      <c r="S222" s="75">
        <v>21</v>
      </c>
      <c r="T222" s="75">
        <v>0</v>
      </c>
      <c r="U222" s="77">
        <v>5</v>
      </c>
      <c r="V222" s="75" t="s">
        <v>3422</v>
      </c>
      <c r="W222" s="75">
        <v>0</v>
      </c>
      <c r="X222" s="75">
        <v>0</v>
      </c>
      <c r="Y222" s="75">
        <v>0</v>
      </c>
      <c r="Z222" s="75">
        <v>0</v>
      </c>
      <c r="AA222" s="75">
        <v>0</v>
      </c>
      <c r="AB222" s="75">
        <v>0</v>
      </c>
      <c r="AC222" s="75">
        <v>0</v>
      </c>
      <c r="AD222" s="75">
        <v>0</v>
      </c>
      <c r="AE222" s="75">
        <v>0</v>
      </c>
      <c r="AF222" s="75">
        <v>0</v>
      </c>
      <c r="AG222" s="75">
        <v>0</v>
      </c>
      <c r="AJ222" s="75">
        <v>0</v>
      </c>
      <c r="AK222" s="75">
        <v>0</v>
      </c>
    </row>
    <row r="223" spans="1:37" x14ac:dyDescent="0.2">
      <c r="A223" s="4">
        <v>1</v>
      </c>
      <c r="B223" s="5">
        <v>1</v>
      </c>
      <c r="C223" s="5">
        <v>1</v>
      </c>
      <c r="D223" s="5">
        <v>1</v>
      </c>
      <c r="E223" s="5">
        <v>1</v>
      </c>
      <c r="F223" s="5">
        <v>1</v>
      </c>
      <c r="G223" s="5">
        <v>1</v>
      </c>
      <c r="H223" s="5">
        <v>1</v>
      </c>
      <c r="I223" s="5">
        <v>1</v>
      </c>
      <c r="J223" s="5">
        <v>1</v>
      </c>
      <c r="L223"/>
      <c r="M223"/>
      <c r="N223"/>
      <c r="O223" s="131">
        <v>2100002</v>
      </c>
      <c r="P223" s="130" t="s">
        <v>3423</v>
      </c>
      <c r="Q223" s="130" t="s">
        <v>3424</v>
      </c>
      <c r="R223" s="131">
        <f t="shared" ref="R223:R232" si="46">O223</f>
        <v>2100002</v>
      </c>
      <c r="S223" s="75">
        <v>21</v>
      </c>
      <c r="T223" s="75">
        <v>0</v>
      </c>
      <c r="U223" s="77">
        <v>6</v>
      </c>
      <c r="V223" s="75" t="s">
        <v>3425</v>
      </c>
      <c r="W223" s="75">
        <v>0</v>
      </c>
      <c r="X223" s="75">
        <v>0</v>
      </c>
      <c r="Y223" s="75">
        <v>0</v>
      </c>
      <c r="Z223" s="75">
        <v>0</v>
      </c>
      <c r="AA223" s="75">
        <v>0</v>
      </c>
      <c r="AB223" s="75">
        <v>0</v>
      </c>
      <c r="AC223" s="75">
        <v>0</v>
      </c>
      <c r="AD223" s="75">
        <v>0</v>
      </c>
      <c r="AE223" s="75">
        <v>0</v>
      </c>
      <c r="AF223" s="75">
        <v>0</v>
      </c>
      <c r="AG223" s="75">
        <v>0</v>
      </c>
      <c r="AJ223" s="75">
        <v>0</v>
      </c>
      <c r="AK223" s="75">
        <v>0</v>
      </c>
    </row>
    <row r="224" spans="1:37" x14ac:dyDescent="0.2">
      <c r="A224" s="4">
        <v>1</v>
      </c>
      <c r="B224" s="5">
        <v>1</v>
      </c>
      <c r="C224" s="5">
        <v>1</v>
      </c>
      <c r="D224" s="5">
        <v>1</v>
      </c>
      <c r="E224" s="5">
        <v>1</v>
      </c>
      <c r="F224" s="5">
        <v>1</v>
      </c>
      <c r="G224" s="5">
        <v>1</v>
      </c>
      <c r="H224" s="5">
        <v>1</v>
      </c>
      <c r="I224" s="5">
        <v>1</v>
      </c>
      <c r="J224" s="5">
        <v>1</v>
      </c>
      <c r="L224"/>
      <c r="M224"/>
      <c r="N224"/>
      <c r="O224" s="131">
        <v>2100003</v>
      </c>
      <c r="P224" s="130" t="s">
        <v>3423</v>
      </c>
      <c r="Q224" s="130" t="s">
        <v>3426</v>
      </c>
      <c r="R224" s="131">
        <f t="shared" si="46"/>
        <v>2100003</v>
      </c>
      <c r="S224" s="75">
        <v>21</v>
      </c>
      <c r="T224" s="75">
        <v>0</v>
      </c>
      <c r="U224" s="77">
        <v>6</v>
      </c>
      <c r="V224" s="75" t="s">
        <v>3427</v>
      </c>
      <c r="W224" s="75">
        <v>0</v>
      </c>
      <c r="X224" s="75">
        <v>0</v>
      </c>
      <c r="Y224" s="75">
        <v>0</v>
      </c>
      <c r="Z224" s="75">
        <v>0</v>
      </c>
      <c r="AA224" s="75">
        <v>0</v>
      </c>
      <c r="AB224" s="75">
        <v>0</v>
      </c>
      <c r="AC224" s="75">
        <v>0</v>
      </c>
      <c r="AD224" s="75">
        <v>0</v>
      </c>
      <c r="AE224" s="75">
        <v>0</v>
      </c>
      <c r="AF224" s="75">
        <v>0</v>
      </c>
      <c r="AG224" s="75">
        <v>0</v>
      </c>
      <c r="AJ224" s="75">
        <v>0</v>
      </c>
      <c r="AK224" s="75">
        <v>0</v>
      </c>
    </row>
    <row r="225" spans="1:37" x14ac:dyDescent="0.2">
      <c r="A225" s="4">
        <v>1</v>
      </c>
      <c r="B225" s="5">
        <v>1</v>
      </c>
      <c r="C225" s="5">
        <v>1</v>
      </c>
      <c r="D225" s="5">
        <v>1</v>
      </c>
      <c r="E225" s="5">
        <v>1</v>
      </c>
      <c r="F225" s="5">
        <v>1</v>
      </c>
      <c r="G225" s="5">
        <v>1</v>
      </c>
      <c r="H225" s="5">
        <v>1</v>
      </c>
      <c r="I225" s="5">
        <v>1</v>
      </c>
      <c r="J225" s="5">
        <v>1</v>
      </c>
      <c r="L225"/>
      <c r="M225"/>
      <c r="N225"/>
      <c r="O225" s="131">
        <v>2100004</v>
      </c>
      <c r="P225" s="130" t="s">
        <v>3423</v>
      </c>
      <c r="Q225" s="130" t="s">
        <v>3428</v>
      </c>
      <c r="R225" s="131">
        <f t="shared" si="46"/>
        <v>2100004</v>
      </c>
      <c r="S225" s="75">
        <v>21</v>
      </c>
      <c r="T225" s="75">
        <v>0</v>
      </c>
      <c r="U225" s="77">
        <v>6</v>
      </c>
      <c r="V225" s="75" t="s">
        <v>3429</v>
      </c>
      <c r="W225" s="75">
        <v>0</v>
      </c>
      <c r="X225" s="75">
        <v>0</v>
      </c>
      <c r="Y225" s="75">
        <v>0</v>
      </c>
      <c r="Z225" s="75">
        <v>0</v>
      </c>
      <c r="AA225" s="75">
        <v>0</v>
      </c>
      <c r="AB225" s="75">
        <v>0</v>
      </c>
      <c r="AC225" s="75">
        <v>0</v>
      </c>
      <c r="AD225" s="75">
        <v>0</v>
      </c>
      <c r="AE225" s="75">
        <v>0</v>
      </c>
      <c r="AF225" s="75">
        <v>0</v>
      </c>
      <c r="AG225" s="75">
        <v>0</v>
      </c>
      <c r="AJ225" s="75">
        <v>0</v>
      </c>
      <c r="AK225" s="75">
        <v>0</v>
      </c>
    </row>
    <row r="226" spans="1:37" x14ac:dyDescent="0.2">
      <c r="A226" s="4">
        <v>1</v>
      </c>
      <c r="B226" s="5">
        <v>1</v>
      </c>
      <c r="C226" s="5">
        <v>1</v>
      </c>
      <c r="D226" s="5">
        <v>1</v>
      </c>
      <c r="E226" s="5">
        <v>1</v>
      </c>
      <c r="F226" s="5">
        <v>1</v>
      </c>
      <c r="G226" s="5">
        <v>1</v>
      </c>
      <c r="H226" s="5">
        <v>1</v>
      </c>
      <c r="I226" s="5">
        <v>1</v>
      </c>
      <c r="J226" s="5">
        <v>1</v>
      </c>
      <c r="L226"/>
      <c r="M226"/>
      <c r="N226"/>
      <c r="O226" s="131">
        <v>2100005</v>
      </c>
      <c r="P226" s="130" t="s">
        <v>3423</v>
      </c>
      <c r="Q226" s="130" t="s">
        <v>3430</v>
      </c>
      <c r="R226" s="131">
        <f t="shared" si="46"/>
        <v>2100005</v>
      </c>
      <c r="S226" s="75">
        <v>21</v>
      </c>
      <c r="T226" s="75">
        <v>0</v>
      </c>
      <c r="U226" s="77">
        <v>6</v>
      </c>
      <c r="V226" s="75" t="s">
        <v>3431</v>
      </c>
      <c r="W226" s="75">
        <v>0</v>
      </c>
      <c r="X226" s="75">
        <v>0</v>
      </c>
      <c r="Y226" s="75">
        <v>0</v>
      </c>
      <c r="Z226" s="75">
        <v>0</v>
      </c>
      <c r="AA226" s="75">
        <v>0</v>
      </c>
      <c r="AB226" s="75">
        <v>0</v>
      </c>
      <c r="AC226" s="75">
        <v>0</v>
      </c>
      <c r="AD226" s="75">
        <v>0</v>
      </c>
      <c r="AE226" s="75">
        <v>0</v>
      </c>
      <c r="AF226" s="75">
        <v>0</v>
      </c>
      <c r="AG226" s="75">
        <v>0</v>
      </c>
      <c r="AJ226" s="75">
        <v>0</v>
      </c>
      <c r="AK226" s="75">
        <v>0</v>
      </c>
    </row>
    <row r="227" spans="1:37" x14ac:dyDescent="0.2">
      <c r="A227" s="4">
        <v>1</v>
      </c>
      <c r="B227" s="5">
        <v>1</v>
      </c>
      <c r="C227" s="5">
        <v>1</v>
      </c>
      <c r="D227" s="5">
        <v>1</v>
      </c>
      <c r="E227" s="5">
        <v>1</v>
      </c>
      <c r="F227" s="5">
        <v>1</v>
      </c>
      <c r="G227" s="5">
        <v>1</v>
      </c>
      <c r="H227" s="5">
        <v>1</v>
      </c>
      <c r="I227" s="5">
        <v>1</v>
      </c>
      <c r="J227" s="5">
        <v>1</v>
      </c>
      <c r="L227"/>
      <c r="M227"/>
      <c r="N227"/>
      <c r="O227" s="131">
        <v>2100006</v>
      </c>
      <c r="P227" s="130" t="s">
        <v>3423</v>
      </c>
      <c r="Q227" s="130" t="s">
        <v>3432</v>
      </c>
      <c r="R227" s="131">
        <f t="shared" si="46"/>
        <v>2100006</v>
      </c>
      <c r="S227" s="75">
        <v>21</v>
      </c>
      <c r="T227" s="75">
        <v>0</v>
      </c>
      <c r="U227" s="77">
        <v>6</v>
      </c>
      <c r="V227" s="75" t="s">
        <v>3433</v>
      </c>
      <c r="W227" s="75">
        <v>0</v>
      </c>
      <c r="X227" s="75">
        <v>0</v>
      </c>
      <c r="Y227" s="75">
        <v>0</v>
      </c>
      <c r="Z227" s="75">
        <v>0</v>
      </c>
      <c r="AA227" s="75">
        <v>0</v>
      </c>
      <c r="AB227" s="75">
        <v>0</v>
      </c>
      <c r="AC227" s="75">
        <v>0</v>
      </c>
      <c r="AD227" s="75">
        <v>0</v>
      </c>
      <c r="AE227" s="75">
        <v>0</v>
      </c>
      <c r="AF227" s="75">
        <v>0</v>
      </c>
      <c r="AG227" s="75">
        <v>0</v>
      </c>
      <c r="AJ227" s="75">
        <v>0</v>
      </c>
      <c r="AK227" s="75">
        <v>0</v>
      </c>
    </row>
    <row r="228" spans="1:37" x14ac:dyDescent="0.2">
      <c r="A228" s="4">
        <v>1</v>
      </c>
      <c r="B228" s="5">
        <v>1</v>
      </c>
      <c r="C228" s="5">
        <v>1</v>
      </c>
      <c r="D228" s="5">
        <v>1</v>
      </c>
      <c r="E228" s="5">
        <v>1</v>
      </c>
      <c r="F228" s="5">
        <v>1</v>
      </c>
      <c r="G228" s="5">
        <v>1</v>
      </c>
      <c r="H228" s="5">
        <v>1</v>
      </c>
      <c r="I228" s="5">
        <v>1</v>
      </c>
      <c r="J228" s="5">
        <v>1</v>
      </c>
      <c r="L228"/>
      <c r="M228"/>
      <c r="N228"/>
      <c r="O228" s="131">
        <v>2100007</v>
      </c>
      <c r="P228" s="130" t="s">
        <v>3423</v>
      </c>
      <c r="Q228" s="130" t="s">
        <v>3434</v>
      </c>
      <c r="R228" s="131">
        <f t="shared" si="46"/>
        <v>2100007</v>
      </c>
      <c r="S228" s="75">
        <v>21</v>
      </c>
      <c r="T228" s="75">
        <v>0</v>
      </c>
      <c r="U228" s="77">
        <v>6</v>
      </c>
      <c r="V228" s="75" t="s">
        <v>3435</v>
      </c>
      <c r="W228" s="75">
        <v>0</v>
      </c>
      <c r="X228" s="75">
        <v>0</v>
      </c>
      <c r="Y228" s="75">
        <v>0</v>
      </c>
      <c r="Z228" s="75">
        <v>0</v>
      </c>
      <c r="AA228" s="75">
        <v>0</v>
      </c>
      <c r="AB228" s="75">
        <v>0</v>
      </c>
      <c r="AC228" s="75">
        <v>0</v>
      </c>
      <c r="AD228" s="75">
        <v>0</v>
      </c>
      <c r="AE228" s="75">
        <v>0</v>
      </c>
      <c r="AF228" s="75">
        <v>0</v>
      </c>
      <c r="AG228" s="75">
        <v>0</v>
      </c>
      <c r="AJ228" s="75">
        <v>0</v>
      </c>
      <c r="AK228" s="75">
        <v>0</v>
      </c>
    </row>
    <row r="229" spans="1:37" x14ac:dyDescent="0.2">
      <c r="A229" s="4">
        <v>1</v>
      </c>
      <c r="B229" s="5">
        <v>1</v>
      </c>
      <c r="C229" s="5">
        <v>1</v>
      </c>
      <c r="D229" s="5">
        <v>1</v>
      </c>
      <c r="E229" s="5">
        <v>1</v>
      </c>
      <c r="F229" s="5">
        <v>1</v>
      </c>
      <c r="G229" s="5">
        <v>1</v>
      </c>
      <c r="H229" s="5">
        <v>1</v>
      </c>
      <c r="I229" s="5">
        <v>1</v>
      </c>
      <c r="J229" s="5">
        <v>1</v>
      </c>
      <c r="L229"/>
      <c r="M229"/>
      <c r="N229"/>
      <c r="O229" s="131">
        <v>2100008</v>
      </c>
      <c r="P229" s="130" t="s">
        <v>3423</v>
      </c>
      <c r="Q229" s="130" t="s">
        <v>3436</v>
      </c>
      <c r="R229" s="131">
        <f t="shared" si="46"/>
        <v>2100008</v>
      </c>
      <c r="S229" s="75">
        <v>21</v>
      </c>
      <c r="T229" s="75">
        <v>0</v>
      </c>
      <c r="U229" s="77">
        <v>6</v>
      </c>
      <c r="V229" s="75" t="s">
        <v>3437</v>
      </c>
      <c r="W229" s="75">
        <v>0</v>
      </c>
      <c r="X229" s="75">
        <v>0</v>
      </c>
      <c r="Y229" s="75">
        <v>0</v>
      </c>
      <c r="Z229" s="75">
        <v>0</v>
      </c>
      <c r="AA229" s="75">
        <v>0</v>
      </c>
      <c r="AB229" s="75">
        <v>0</v>
      </c>
      <c r="AC229" s="75">
        <v>0</v>
      </c>
      <c r="AD229" s="75">
        <v>0</v>
      </c>
      <c r="AE229" s="75">
        <v>0</v>
      </c>
      <c r="AF229" s="75">
        <v>0</v>
      </c>
      <c r="AG229" s="75">
        <v>0</v>
      </c>
      <c r="AJ229" s="75">
        <v>0</v>
      </c>
      <c r="AK229" s="75">
        <v>0</v>
      </c>
    </row>
    <row r="230" spans="1:37" x14ac:dyDescent="0.2">
      <c r="A230" s="4">
        <v>1</v>
      </c>
      <c r="B230" s="5">
        <v>1</v>
      </c>
      <c r="C230" s="5">
        <v>1</v>
      </c>
      <c r="D230" s="5">
        <v>1</v>
      </c>
      <c r="E230" s="5">
        <v>1</v>
      </c>
      <c r="F230" s="5">
        <v>1</v>
      </c>
      <c r="G230" s="5">
        <v>1</v>
      </c>
      <c r="H230" s="5">
        <v>1</v>
      </c>
      <c r="I230" s="5">
        <v>1</v>
      </c>
      <c r="J230" s="5">
        <v>1</v>
      </c>
      <c r="L230"/>
      <c r="M230"/>
      <c r="N230"/>
      <c r="O230" s="131">
        <v>2100009</v>
      </c>
      <c r="P230" s="130" t="s">
        <v>3423</v>
      </c>
      <c r="Q230" s="130" t="s">
        <v>3438</v>
      </c>
      <c r="R230" s="131">
        <f t="shared" si="46"/>
        <v>2100009</v>
      </c>
      <c r="S230" s="75">
        <v>21</v>
      </c>
      <c r="T230" s="75">
        <v>0</v>
      </c>
      <c r="U230" s="77">
        <v>6</v>
      </c>
      <c r="V230" s="75" t="s">
        <v>3439</v>
      </c>
      <c r="W230" s="75">
        <v>0</v>
      </c>
      <c r="X230" s="75">
        <v>0</v>
      </c>
      <c r="Y230" s="75">
        <v>0</v>
      </c>
      <c r="Z230" s="75">
        <v>0</v>
      </c>
      <c r="AA230" s="75">
        <v>0</v>
      </c>
      <c r="AB230" s="75">
        <v>0</v>
      </c>
      <c r="AC230" s="75">
        <v>0</v>
      </c>
      <c r="AD230" s="75">
        <v>0</v>
      </c>
      <c r="AE230" s="75">
        <v>0</v>
      </c>
      <c r="AF230" s="75">
        <v>0</v>
      </c>
      <c r="AG230" s="75">
        <v>0</v>
      </c>
      <c r="AJ230" s="75">
        <v>0</v>
      </c>
      <c r="AK230" s="75">
        <v>0</v>
      </c>
    </row>
    <row r="231" spans="1:37" x14ac:dyDescent="0.2">
      <c r="A231" s="4">
        <v>1</v>
      </c>
      <c r="B231" s="5">
        <v>1</v>
      </c>
      <c r="C231" s="5">
        <v>1</v>
      </c>
      <c r="D231" s="5">
        <v>1</v>
      </c>
      <c r="E231" s="5">
        <v>1</v>
      </c>
      <c r="F231" s="5">
        <v>1</v>
      </c>
      <c r="G231" s="5">
        <v>1</v>
      </c>
      <c r="H231" s="5">
        <v>1</v>
      </c>
      <c r="I231" s="5">
        <v>1</v>
      </c>
      <c r="J231" s="5">
        <v>1</v>
      </c>
      <c r="L231"/>
      <c r="M231"/>
      <c r="N231"/>
      <c r="O231" s="131">
        <v>2100010</v>
      </c>
      <c r="P231" s="130" t="s">
        <v>3423</v>
      </c>
      <c r="Q231" s="130" t="s">
        <v>3440</v>
      </c>
      <c r="R231" s="131">
        <f t="shared" si="46"/>
        <v>2100010</v>
      </c>
      <c r="S231" s="75">
        <v>21</v>
      </c>
      <c r="T231" s="75">
        <v>0</v>
      </c>
      <c r="U231" s="77">
        <v>6</v>
      </c>
      <c r="V231" s="75" t="s">
        <v>3441</v>
      </c>
      <c r="W231" s="75">
        <v>0</v>
      </c>
      <c r="X231" s="75">
        <v>0</v>
      </c>
      <c r="Y231" s="75">
        <v>0</v>
      </c>
      <c r="Z231" s="75">
        <v>0</v>
      </c>
      <c r="AA231" s="75">
        <v>0</v>
      </c>
      <c r="AB231" s="75">
        <v>0</v>
      </c>
      <c r="AC231" s="75">
        <v>0</v>
      </c>
      <c r="AD231" s="75">
        <v>0</v>
      </c>
      <c r="AE231" s="75">
        <v>0</v>
      </c>
      <c r="AF231" s="75">
        <v>0</v>
      </c>
      <c r="AG231" s="75">
        <v>0</v>
      </c>
      <c r="AJ231" s="75">
        <v>0</v>
      </c>
      <c r="AK231" s="75">
        <v>0</v>
      </c>
    </row>
    <row r="232" spans="1:37" x14ac:dyDescent="0.2">
      <c r="A232" s="4">
        <v>1</v>
      </c>
      <c r="B232" s="5">
        <v>1</v>
      </c>
      <c r="C232" s="5">
        <v>1</v>
      </c>
      <c r="D232" s="5">
        <v>1</v>
      </c>
      <c r="E232" s="5">
        <v>1</v>
      </c>
      <c r="F232" s="5">
        <v>1</v>
      </c>
      <c r="G232" s="5">
        <v>1</v>
      </c>
      <c r="H232" s="5">
        <v>1</v>
      </c>
      <c r="I232" s="5">
        <v>1</v>
      </c>
      <c r="J232" s="5">
        <v>1</v>
      </c>
      <c r="L232"/>
      <c r="M232"/>
      <c r="N232"/>
      <c r="O232" s="131">
        <v>2100011</v>
      </c>
      <c r="P232" s="130" t="s">
        <v>3423</v>
      </c>
      <c r="Q232" s="130" t="s">
        <v>3442</v>
      </c>
      <c r="R232" s="131">
        <f t="shared" si="46"/>
        <v>2100011</v>
      </c>
      <c r="S232" s="75">
        <v>21</v>
      </c>
      <c r="T232" s="75">
        <v>0</v>
      </c>
      <c r="U232" s="77">
        <v>6</v>
      </c>
      <c r="V232" s="75" t="s">
        <v>3443</v>
      </c>
      <c r="W232" s="75">
        <v>0</v>
      </c>
      <c r="X232" s="75">
        <v>0</v>
      </c>
      <c r="Y232" s="75">
        <v>0</v>
      </c>
      <c r="Z232" s="75">
        <v>0</v>
      </c>
      <c r="AA232" s="75">
        <v>0</v>
      </c>
      <c r="AB232" s="75">
        <v>0</v>
      </c>
      <c r="AC232" s="75">
        <v>0</v>
      </c>
      <c r="AD232" s="75">
        <v>0</v>
      </c>
      <c r="AE232" s="75">
        <v>0</v>
      </c>
      <c r="AF232" s="75">
        <v>0</v>
      </c>
      <c r="AG232" s="75">
        <v>0</v>
      </c>
      <c r="AJ232" s="75">
        <v>0</v>
      </c>
      <c r="AK232" s="75">
        <v>0</v>
      </c>
    </row>
    <row r="233" spans="1:37" x14ac:dyDescent="0.2">
      <c r="A233" s="4">
        <v>1</v>
      </c>
      <c r="B233" s="5">
        <v>1</v>
      </c>
      <c r="C233" s="5">
        <v>1</v>
      </c>
      <c r="D233" s="5">
        <v>1</v>
      </c>
      <c r="E233" s="5">
        <v>1</v>
      </c>
      <c r="F233" s="5">
        <v>1</v>
      </c>
      <c r="G233" s="5">
        <v>1</v>
      </c>
      <c r="H233" s="5">
        <v>1</v>
      </c>
      <c r="I233" s="5">
        <v>1</v>
      </c>
      <c r="J233" s="5">
        <v>1</v>
      </c>
      <c r="L233"/>
      <c r="M233"/>
      <c r="N233"/>
      <c r="O233" s="131">
        <v>2100012</v>
      </c>
      <c r="P233" s="130" t="s">
        <v>3423</v>
      </c>
      <c r="Q233" s="130" t="s">
        <v>3444</v>
      </c>
      <c r="R233" s="131">
        <f>O233</f>
        <v>2100012</v>
      </c>
      <c r="S233" s="75">
        <v>21</v>
      </c>
      <c r="T233" s="75">
        <v>0</v>
      </c>
      <c r="U233" s="77">
        <v>6</v>
      </c>
      <c r="V233" s="75" t="s">
        <v>3445</v>
      </c>
      <c r="W233" s="75">
        <v>10012</v>
      </c>
      <c r="X233" s="75">
        <v>0</v>
      </c>
      <c r="Y233" s="75">
        <v>0</v>
      </c>
      <c r="Z233" s="75">
        <v>0</v>
      </c>
      <c r="AA233" s="75">
        <v>0</v>
      </c>
      <c r="AB233" s="75">
        <v>0</v>
      </c>
      <c r="AC233" s="75">
        <v>0</v>
      </c>
      <c r="AD233" s="75">
        <v>0</v>
      </c>
      <c r="AE233" s="75">
        <v>0</v>
      </c>
      <c r="AF233" s="75">
        <v>0</v>
      </c>
      <c r="AG233" s="75">
        <v>0</v>
      </c>
      <c r="AJ233" s="75">
        <v>0</v>
      </c>
      <c r="AK233" s="75">
        <v>0</v>
      </c>
    </row>
    <row r="234" spans="1:37" x14ac:dyDescent="0.2">
      <c r="O234"/>
    </row>
  </sheetData>
  <autoFilter ref="N1:AF195" xr:uid="{E7EA963C-001C-43E7-8D15-C13DA07D36B2}"/>
  <phoneticPr fontId="2" type="noConversion"/>
  <conditionalFormatting sqref="O1:O2">
    <cfRule type="duplicateValues" dxfId="116" priority="83"/>
  </conditionalFormatting>
  <conditionalFormatting sqref="P234:P1048576 P199:P213 P181:P183 P153:P162 P1:P2 P72:P75 P22:P36 P217 P219:P220">
    <cfRule type="duplicateValues" dxfId="115" priority="77"/>
  </conditionalFormatting>
  <conditionalFormatting sqref="P42:P46">
    <cfRule type="duplicateValues" dxfId="114" priority="49"/>
  </conditionalFormatting>
  <conditionalFormatting sqref="P37:P41">
    <cfRule type="duplicateValues" dxfId="113" priority="48"/>
  </conditionalFormatting>
  <conditionalFormatting sqref="P57:P61">
    <cfRule type="duplicateValues" dxfId="112" priority="42"/>
  </conditionalFormatting>
  <conditionalFormatting sqref="O1:O6 O11:O1048576">
    <cfRule type="duplicateValues" dxfId="111" priority="248"/>
    <cfRule type="duplicateValues" dxfId="110" priority="249"/>
  </conditionalFormatting>
  <conditionalFormatting sqref="P52:P56">
    <cfRule type="duplicateValues" dxfId="109" priority="279"/>
  </conditionalFormatting>
  <conditionalFormatting sqref="P47:P51">
    <cfRule type="duplicateValues" dxfId="108" priority="285"/>
  </conditionalFormatting>
  <conditionalFormatting sqref="P67:P71">
    <cfRule type="duplicateValues" dxfId="107" priority="32"/>
  </conditionalFormatting>
  <conditionalFormatting sqref="P62:P66">
    <cfRule type="duplicateValues" dxfId="106" priority="33"/>
  </conditionalFormatting>
  <conditionalFormatting sqref="P129:P133">
    <cfRule type="duplicateValues" dxfId="105" priority="20"/>
  </conditionalFormatting>
  <conditionalFormatting sqref="P124:P128">
    <cfRule type="duplicateValues" dxfId="104" priority="21"/>
  </conditionalFormatting>
  <conditionalFormatting sqref="P134">
    <cfRule type="duplicateValues" dxfId="103" priority="306"/>
  </conditionalFormatting>
  <conditionalFormatting sqref="AC90:AC148">
    <cfRule type="duplicateValues" dxfId="102" priority="320"/>
    <cfRule type="duplicateValues" dxfId="101" priority="321"/>
  </conditionalFormatting>
  <conditionalFormatting sqref="N13:N20 N22:N27">
    <cfRule type="duplicateValues" dxfId="100" priority="14"/>
    <cfRule type="duplicateValues" dxfId="99" priority="15"/>
  </conditionalFormatting>
  <conditionalFormatting sqref="O7">
    <cfRule type="duplicateValues" dxfId="98" priority="12"/>
    <cfRule type="duplicateValues" dxfId="97" priority="13"/>
  </conditionalFormatting>
  <conditionalFormatting sqref="O8">
    <cfRule type="duplicateValues" dxfId="96" priority="10"/>
    <cfRule type="duplicateValues" dxfId="95" priority="11"/>
  </conditionalFormatting>
  <conditionalFormatting sqref="O9">
    <cfRule type="duplicateValues" dxfId="94" priority="8"/>
    <cfRule type="duplicateValues" dxfId="93" priority="9"/>
  </conditionalFormatting>
  <conditionalFormatting sqref="O10">
    <cfRule type="duplicateValues" dxfId="92" priority="6"/>
    <cfRule type="duplicateValues" dxfId="91" priority="7"/>
  </conditionalFormatting>
  <conditionalFormatting sqref="Q220">
    <cfRule type="duplicateValues" dxfId="90" priority="2"/>
  </conditionalFormatting>
  <conditionalFormatting sqref="Q219">
    <cfRule type="duplicateValues" dxfId="89" priority="1"/>
  </conditionalFormatting>
  <pageMargins left="0.7" right="0.7" top="0.75" bottom="0.75" header="0.3" footer="0.3"/>
  <pageSetup paperSize="9" orientation="portrait" horizontalDpi="150" verticalDpi="15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D45F1-46FA-40A6-9BC1-D09D4687C736}">
  <sheetPr codeName="Sheet11">
    <tabColor rgb="FF92D050"/>
  </sheetPr>
  <dimension ref="A1:W4"/>
  <sheetViews>
    <sheetView topLeftCell="O1" workbookViewId="0">
      <selection activeCell="V3" sqref="V3"/>
    </sheetView>
  </sheetViews>
  <sheetFormatPr defaultRowHeight="14.25" x14ac:dyDescent="0.2"/>
  <cols>
    <col min="1" max="1" width="7.875" style="50" customWidth="1"/>
    <col min="2" max="13" width="9" style="50"/>
    <col min="14" max="14" width="11.375" style="50" bestFit="1" customWidth="1"/>
    <col min="15" max="15" width="7" style="50" bestFit="1" customWidth="1"/>
    <col min="16" max="16" width="14" style="50" bestFit="1" customWidth="1"/>
    <col min="17" max="17" width="16.125" style="50" bestFit="1" customWidth="1"/>
    <col min="18" max="18" width="92.125" style="50" bestFit="1" customWidth="1"/>
    <col min="19" max="19" width="16" style="50" bestFit="1" customWidth="1"/>
    <col min="20" max="20" width="9" style="50"/>
    <col min="21" max="21" width="9.125" style="50" bestFit="1" customWidth="1"/>
    <col min="22" max="22" width="20.75" style="50" bestFit="1" customWidth="1"/>
    <col min="23" max="16384" width="9" style="50"/>
  </cols>
  <sheetData>
    <row r="1" spans="1:23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N1" s="52" t="s">
        <v>250</v>
      </c>
      <c r="O1" s="50" t="s">
        <v>2456</v>
      </c>
      <c r="P1" s="50" t="s">
        <v>251</v>
      </c>
      <c r="Q1" s="50" t="s">
        <v>3446</v>
      </c>
      <c r="R1" s="50" t="s">
        <v>2351</v>
      </c>
      <c r="S1" s="50" t="s">
        <v>3447</v>
      </c>
      <c r="T1" s="50" t="s">
        <v>3448</v>
      </c>
      <c r="U1" s="50" t="s">
        <v>3449</v>
      </c>
      <c r="V1" s="50" t="s">
        <v>3450</v>
      </c>
      <c r="W1" s="50" t="s">
        <v>3451</v>
      </c>
    </row>
    <row r="2" spans="1:23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3"/>
      <c r="O2" s="50" t="s">
        <v>3452</v>
      </c>
      <c r="P2" s="50" t="s">
        <v>3453</v>
      </c>
      <c r="Q2" s="50" t="s">
        <v>3454</v>
      </c>
      <c r="R2" s="50" t="s">
        <v>3455</v>
      </c>
      <c r="S2" s="50" t="s">
        <v>3456</v>
      </c>
      <c r="T2" s="50" t="s">
        <v>3457</v>
      </c>
      <c r="U2" s="50" t="s">
        <v>3458</v>
      </c>
      <c r="V2" s="50" t="s">
        <v>3459</v>
      </c>
      <c r="W2" s="50" t="s">
        <v>3460</v>
      </c>
    </row>
    <row r="3" spans="1:23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O3" s="50">
        <v>1001</v>
      </c>
      <c r="P3" s="50" t="s">
        <v>3461</v>
      </c>
      <c r="Q3" s="50" t="s">
        <v>3462</v>
      </c>
      <c r="R3" s="50" t="s">
        <v>3463</v>
      </c>
      <c r="S3" s="50" t="s">
        <v>3464</v>
      </c>
      <c r="T3" s="50">
        <f>$O3</f>
        <v>1001</v>
      </c>
      <c r="U3" s="50">
        <f t="shared" ref="U3:U4" si="0">$O3</f>
        <v>1001</v>
      </c>
      <c r="V3" s="50">
        <v>0</v>
      </c>
      <c r="W3" s="50">
        <v>0</v>
      </c>
    </row>
    <row r="4" spans="1:23" x14ac:dyDescent="0.2">
      <c r="A4" s="51">
        <v>1</v>
      </c>
      <c r="B4" s="52">
        <v>1</v>
      </c>
      <c r="C4" s="52">
        <v>1</v>
      </c>
      <c r="D4" s="52"/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O4" s="50">
        <v>2001</v>
      </c>
      <c r="P4" s="50" t="s">
        <v>3181</v>
      </c>
      <c r="Q4" s="50" t="s">
        <v>3465</v>
      </c>
      <c r="R4" s="50" t="s">
        <v>3466</v>
      </c>
      <c r="S4" s="50" t="s">
        <v>3467</v>
      </c>
      <c r="T4" s="50">
        <f t="shared" ref="T4" si="1">$O4</f>
        <v>2001</v>
      </c>
      <c r="U4" s="50">
        <f t="shared" si="0"/>
        <v>2001</v>
      </c>
      <c r="V4" s="50">
        <v>10001</v>
      </c>
      <c r="W4" s="50">
        <v>10000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30B03-F363-4DEC-A198-DF27F0623BCF}">
  <sheetPr codeName="Sheet18">
    <tabColor rgb="FF92D050"/>
  </sheetPr>
  <dimension ref="A1:AC350"/>
  <sheetViews>
    <sheetView topLeftCell="M1" workbookViewId="0">
      <selection activeCell="S1" sqref="R1:S1"/>
    </sheetView>
  </sheetViews>
  <sheetFormatPr defaultRowHeight="14.25" x14ac:dyDescent="0.2"/>
  <cols>
    <col min="1" max="1" width="7.625" customWidth="1"/>
    <col min="17" max="17" width="10" bestFit="1" customWidth="1"/>
    <col min="18" max="19" width="11.625" customWidth="1"/>
    <col min="20" max="20" width="11.75" customWidth="1"/>
    <col min="21" max="21" width="11" customWidth="1"/>
    <col min="22" max="22" width="10.25" customWidth="1"/>
    <col min="23" max="23" width="11.25" bestFit="1" customWidth="1"/>
    <col min="24" max="24" width="16.875" bestFit="1" customWidth="1"/>
    <col min="27" max="27" width="20.5" bestFit="1" customWidth="1"/>
    <col min="28" max="28" width="17.25" bestFit="1" customWidth="1"/>
  </cols>
  <sheetData>
    <row r="1" spans="1:28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s="50" t="s">
        <v>250</v>
      </c>
      <c r="N1" s="50" t="s">
        <v>2349</v>
      </c>
      <c r="O1" s="50" t="s">
        <v>3468</v>
      </c>
      <c r="P1" s="50" t="s">
        <v>3469</v>
      </c>
      <c r="Q1" s="50" t="s">
        <v>3470</v>
      </c>
      <c r="R1" s="50" t="s">
        <v>3471</v>
      </c>
      <c r="S1" s="50" t="s">
        <v>3472</v>
      </c>
      <c r="T1" s="50" t="s">
        <v>3473</v>
      </c>
      <c r="U1" s="50" t="s">
        <v>3474</v>
      </c>
      <c r="V1" s="50" t="s">
        <v>3475</v>
      </c>
      <c r="W1" s="50" t="s">
        <v>3476</v>
      </c>
      <c r="X1" s="50" t="s">
        <v>3477</v>
      </c>
      <c r="Y1" t="s">
        <v>3478</v>
      </c>
    </row>
    <row r="2" spans="1:28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M2" s="50"/>
      <c r="N2" s="50" t="s">
        <v>3479</v>
      </c>
      <c r="O2" s="50" t="s">
        <v>3480</v>
      </c>
      <c r="P2" s="50" t="s">
        <v>3481</v>
      </c>
      <c r="Q2" s="50" t="s">
        <v>3482</v>
      </c>
      <c r="R2" s="50" t="s">
        <v>3483</v>
      </c>
      <c r="S2" s="50" t="s">
        <v>3484</v>
      </c>
      <c r="T2" s="50" t="s">
        <v>3485</v>
      </c>
      <c r="U2" s="50" t="s">
        <v>3486</v>
      </c>
      <c r="V2" s="50" t="s">
        <v>3487</v>
      </c>
      <c r="W2" s="50" t="s">
        <v>3488</v>
      </c>
      <c r="X2" s="50" t="s">
        <v>3489</v>
      </c>
      <c r="Y2" s="50" t="s">
        <v>3490</v>
      </c>
      <c r="AA2" s="50"/>
    </row>
    <row r="3" spans="1:28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M3" s="50"/>
      <c r="N3" s="50">
        <f t="shared" ref="N3:N50" si="0">IFERROR(N2+1,10000)</f>
        <v>10000</v>
      </c>
      <c r="O3" s="50">
        <v>700000</v>
      </c>
      <c r="P3" s="50">
        <v>50053</v>
      </c>
      <c r="Q3" s="50">
        <v>0</v>
      </c>
      <c r="R3" s="50">
        <v>1</v>
      </c>
      <c r="S3" s="50">
        <v>1</v>
      </c>
      <c r="T3" s="50">
        <v>1</v>
      </c>
      <c r="U3" s="50">
        <v>1000</v>
      </c>
      <c r="V3" s="50">
        <v>0</v>
      </c>
      <c r="W3" s="50" t="s">
        <v>3491</v>
      </c>
      <c r="X3" s="50">
        <v>0</v>
      </c>
      <c r="Y3" s="50">
        <v>0</v>
      </c>
      <c r="AA3" t="str">
        <f>_xlfn.XLOOKUP(O3,物品表!$O:$O,物品表!$P:$P,,0)</f>
        <v>新手引导符文宝箱</v>
      </c>
      <c r="AB3" t="e">
        <f>_xlfn.XLOOKUP(P3,物品表!$O:$O,物品表!$P:$P,,0)</f>
        <v>#N/A</v>
      </c>
    </row>
    <row r="4" spans="1:28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M4" s="50"/>
      <c r="N4" s="50">
        <f t="shared" si="0"/>
        <v>10001</v>
      </c>
      <c r="O4" s="50">
        <v>700001</v>
      </c>
      <c r="P4" s="50">
        <v>202001</v>
      </c>
      <c r="Q4" s="50">
        <v>0</v>
      </c>
      <c r="R4" s="50">
        <v>1</v>
      </c>
      <c r="S4" s="50">
        <v>1</v>
      </c>
      <c r="T4" s="50">
        <v>1</v>
      </c>
      <c r="U4" s="50">
        <v>1000</v>
      </c>
      <c r="V4" s="50">
        <v>0</v>
      </c>
      <c r="W4" s="50">
        <v>0</v>
      </c>
      <c r="X4" s="50">
        <v>0</v>
      </c>
      <c r="Y4" s="50">
        <v>0</v>
      </c>
      <c r="AA4" t="str">
        <f>_xlfn.XLOOKUP(O4,物品表!$O:$O,物品表!$P:$P,,0)</f>
        <v>随机稀有宠物</v>
      </c>
      <c r="AB4" t="str">
        <f>_xlfn.XLOOKUP(P4,物品表!$O:$O,物品表!$P:$P,,0)</f>
        <v>穿山甲</v>
      </c>
    </row>
    <row r="5" spans="1:28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M5" s="50"/>
      <c r="N5" s="50">
        <f t="shared" si="0"/>
        <v>10002</v>
      </c>
      <c r="O5" s="50">
        <v>700001</v>
      </c>
      <c r="P5" s="50">
        <v>202002</v>
      </c>
      <c r="Q5" s="50">
        <v>0</v>
      </c>
      <c r="R5" s="50">
        <v>1</v>
      </c>
      <c r="S5" s="50">
        <v>1</v>
      </c>
      <c r="T5" s="50">
        <v>1</v>
      </c>
      <c r="U5" s="50">
        <v>1000</v>
      </c>
      <c r="V5" s="50">
        <v>0</v>
      </c>
      <c r="W5" s="50">
        <v>0</v>
      </c>
      <c r="X5" s="50">
        <v>0</v>
      </c>
      <c r="Y5" s="50">
        <v>0</v>
      </c>
      <c r="AA5" t="str">
        <f>_xlfn.XLOOKUP(O5,物品表!$O:$O,物品表!$P:$P,,0)</f>
        <v>随机稀有宠物</v>
      </c>
      <c r="AB5" t="str">
        <f>_xlfn.XLOOKUP(P5,物品表!$O:$O,物品表!$P:$P,,0)</f>
        <v>木面怪人</v>
      </c>
    </row>
    <row r="6" spans="1:28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M6" s="50"/>
      <c r="N6" s="50">
        <f t="shared" si="0"/>
        <v>10003</v>
      </c>
      <c r="O6" s="50">
        <v>700001</v>
      </c>
      <c r="P6" s="50">
        <v>202003</v>
      </c>
      <c r="Q6" s="50">
        <v>0</v>
      </c>
      <c r="R6" s="50">
        <v>1</v>
      </c>
      <c r="S6" s="50">
        <v>1</v>
      </c>
      <c r="T6" s="50">
        <v>1</v>
      </c>
      <c r="U6" s="50">
        <v>1000</v>
      </c>
      <c r="V6" s="50">
        <v>0</v>
      </c>
      <c r="W6" s="50">
        <v>0</v>
      </c>
      <c r="X6" s="50">
        <v>0</v>
      </c>
      <c r="Y6" s="50">
        <v>0</v>
      </c>
      <c r="AA6" t="str">
        <f>_xlfn.XLOOKUP(O6,物品表!$O:$O,物品表!$P:$P,,0)</f>
        <v>随机稀有宠物</v>
      </c>
      <c r="AB6" t="str">
        <f>_xlfn.XLOOKUP(P6,物品表!$O:$O,物品表!$P:$P,,0)</f>
        <v>纸人</v>
      </c>
    </row>
    <row r="7" spans="1:28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M7" s="50"/>
      <c r="N7" s="50">
        <f t="shared" si="0"/>
        <v>10004</v>
      </c>
      <c r="O7" s="50">
        <v>700002</v>
      </c>
      <c r="P7" s="50">
        <v>203000</v>
      </c>
      <c r="Q7" s="50">
        <v>0</v>
      </c>
      <c r="R7" s="50">
        <v>1</v>
      </c>
      <c r="S7" s="50">
        <v>1</v>
      </c>
      <c r="T7" s="50">
        <v>1</v>
      </c>
      <c r="U7" s="50">
        <v>1000</v>
      </c>
      <c r="V7" s="50">
        <v>0</v>
      </c>
      <c r="W7" s="50">
        <v>0</v>
      </c>
      <c r="X7" s="50">
        <v>0</v>
      </c>
      <c r="Y7" s="50">
        <v>0</v>
      </c>
      <c r="AA7" t="str">
        <f>_xlfn.XLOOKUP(O7,物品表!$O:$O,物品表!$P:$P,,0)</f>
        <v>随机史诗宠物</v>
      </c>
      <c r="AB7" t="str">
        <f>_xlfn.XLOOKUP(P7,物品表!$O:$O,物品表!$P:$P,,0)</f>
        <v>阴烛</v>
      </c>
    </row>
    <row r="8" spans="1:28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M8" s="50"/>
      <c r="N8" s="50">
        <f t="shared" si="0"/>
        <v>10005</v>
      </c>
      <c r="O8" s="50">
        <v>700002</v>
      </c>
      <c r="P8" s="50">
        <v>203001</v>
      </c>
      <c r="Q8" s="50">
        <v>0</v>
      </c>
      <c r="R8" s="50">
        <v>1</v>
      </c>
      <c r="S8" s="50">
        <v>1</v>
      </c>
      <c r="T8" s="50">
        <v>1</v>
      </c>
      <c r="U8" s="50">
        <v>1000</v>
      </c>
      <c r="V8" s="50">
        <v>0</v>
      </c>
      <c r="W8" s="50">
        <v>0</v>
      </c>
      <c r="X8" s="50">
        <v>0</v>
      </c>
      <c r="Y8" s="50">
        <v>0</v>
      </c>
      <c r="AA8" t="str">
        <f>_xlfn.XLOOKUP(O8,物品表!$O:$O,物品表!$P:$P,,0)</f>
        <v>随机史诗宠物</v>
      </c>
      <c r="AB8" t="str">
        <f>_xlfn.XLOOKUP(P8,物品表!$O:$O,物品表!$P:$P,,0)</f>
        <v>穿山铁甲</v>
      </c>
    </row>
    <row r="9" spans="1:28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M9" s="50"/>
      <c r="N9" s="50">
        <f t="shared" si="0"/>
        <v>10006</v>
      </c>
      <c r="O9" s="50">
        <v>700002</v>
      </c>
      <c r="P9" s="50">
        <v>203002</v>
      </c>
      <c r="Q9" s="50">
        <v>0</v>
      </c>
      <c r="R9" s="50">
        <v>1</v>
      </c>
      <c r="S9" s="50">
        <v>1</v>
      </c>
      <c r="T9" s="50">
        <v>1</v>
      </c>
      <c r="U9" s="50">
        <v>1000</v>
      </c>
      <c r="V9" s="50">
        <v>0</v>
      </c>
      <c r="W9" s="50">
        <v>0</v>
      </c>
      <c r="X9" s="50">
        <v>0</v>
      </c>
      <c r="Y9" s="50">
        <v>0</v>
      </c>
      <c r="AA9" t="str">
        <f>_xlfn.XLOOKUP(O9,物品表!$O:$O,物品表!$P:$P,,0)</f>
        <v>随机史诗宠物</v>
      </c>
      <c r="AB9" t="str">
        <f>_xlfn.XLOOKUP(P9,物品表!$O:$O,物品表!$P:$P,,0)</f>
        <v>木面怪侠</v>
      </c>
    </row>
    <row r="10" spans="1:28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M10" s="50"/>
      <c r="N10" s="50">
        <f t="shared" si="0"/>
        <v>10007</v>
      </c>
      <c r="O10" s="50">
        <v>700002</v>
      </c>
      <c r="P10" s="50">
        <v>203003</v>
      </c>
      <c r="Q10" s="50">
        <v>0</v>
      </c>
      <c r="R10" s="50">
        <v>1</v>
      </c>
      <c r="S10" s="50">
        <v>1</v>
      </c>
      <c r="T10" s="50">
        <v>1</v>
      </c>
      <c r="U10" s="50">
        <v>1000</v>
      </c>
      <c r="V10" s="50">
        <v>0</v>
      </c>
      <c r="W10" s="50">
        <v>0</v>
      </c>
      <c r="X10" s="50">
        <v>0</v>
      </c>
      <c r="Y10" s="50">
        <v>0</v>
      </c>
      <c r="AA10" t="str">
        <f>_xlfn.XLOOKUP(O10,物品表!$O:$O,物品表!$P:$P,,0)</f>
        <v>随机史诗宠物</v>
      </c>
      <c r="AB10" t="str">
        <f>_xlfn.XLOOKUP(P10,物品表!$O:$O,物品表!$P:$P,,0)</f>
        <v>纸超人</v>
      </c>
    </row>
    <row r="11" spans="1:28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M11" s="50"/>
      <c r="N11" s="50">
        <f t="shared" si="0"/>
        <v>10008</v>
      </c>
      <c r="O11" s="50">
        <v>700003</v>
      </c>
      <c r="P11" s="50">
        <v>204001</v>
      </c>
      <c r="Q11" s="50">
        <v>0</v>
      </c>
      <c r="R11" s="50">
        <v>1</v>
      </c>
      <c r="S11" s="50">
        <v>1</v>
      </c>
      <c r="T11" s="50">
        <v>1</v>
      </c>
      <c r="U11" s="50">
        <v>1000</v>
      </c>
      <c r="V11" s="50">
        <v>0</v>
      </c>
      <c r="W11" s="50">
        <v>0</v>
      </c>
      <c r="X11" s="50">
        <v>0</v>
      </c>
      <c r="Y11" s="50">
        <v>0</v>
      </c>
      <c r="AA11" t="str">
        <f>_xlfn.XLOOKUP(O11,物品表!$O:$O,物品表!$P:$P,,0)</f>
        <v>随机传奇宠物</v>
      </c>
      <c r="AB11" t="str">
        <f>_xlfn.XLOOKUP(P11,物品表!$O:$O,物品表!$P:$P,,0)</f>
        <v>咕咕鸟</v>
      </c>
    </row>
    <row r="12" spans="1:28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M12" s="50"/>
      <c r="N12" s="50">
        <f t="shared" si="0"/>
        <v>10009</v>
      </c>
      <c r="O12" s="50">
        <v>700003</v>
      </c>
      <c r="P12" s="50">
        <v>204003</v>
      </c>
      <c r="Q12" s="50">
        <v>0</v>
      </c>
      <c r="R12" s="50">
        <v>1</v>
      </c>
      <c r="S12" s="50">
        <v>1</v>
      </c>
      <c r="T12" s="50">
        <v>1</v>
      </c>
      <c r="U12" s="50">
        <v>1000</v>
      </c>
      <c r="V12" s="50">
        <v>0</v>
      </c>
      <c r="W12" s="50">
        <v>0</v>
      </c>
      <c r="X12" s="50">
        <v>0</v>
      </c>
      <c r="Y12" s="50">
        <v>0</v>
      </c>
      <c r="AA12" t="str">
        <f>_xlfn.XLOOKUP(O12,物品表!$O:$O,物品表!$P:$P,,0)</f>
        <v>随机传奇宠物</v>
      </c>
      <c r="AB12" t="str">
        <f>_xlfn.XLOOKUP(P12,物品表!$O:$O,物品表!$P:$P,,0)</f>
        <v>大嘴葫芦</v>
      </c>
    </row>
    <row r="13" spans="1:28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M13" s="50"/>
      <c r="N13" s="50">
        <f t="shared" si="0"/>
        <v>10010</v>
      </c>
      <c r="O13" s="50">
        <v>700004</v>
      </c>
      <c r="P13" s="50">
        <v>50069</v>
      </c>
      <c r="Q13" s="50">
        <v>0</v>
      </c>
      <c r="R13" s="50">
        <v>1</v>
      </c>
      <c r="S13" s="50">
        <v>1</v>
      </c>
      <c r="T13" s="50">
        <v>1</v>
      </c>
      <c r="U13" s="50">
        <v>1000</v>
      </c>
      <c r="V13" s="50">
        <v>0</v>
      </c>
      <c r="W13" s="50" t="s">
        <v>2659</v>
      </c>
      <c r="X13" s="50">
        <v>1001</v>
      </c>
      <c r="Y13" s="50">
        <v>0</v>
      </c>
      <c r="AA13" t="str">
        <f>_xlfn.XLOOKUP(O13,物品表!$O:$O,物品表!$P:$P,,0)</f>
        <v>职业符文宝箱</v>
      </c>
      <c r="AB13" t="e">
        <f>_xlfn.XLOOKUP(P13,物品表!$O:$O,物品表!$P:$P,,0)</f>
        <v>#N/A</v>
      </c>
    </row>
    <row r="14" spans="1:28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M14" s="50"/>
      <c r="N14" s="50">
        <f t="shared" si="0"/>
        <v>10011</v>
      </c>
      <c r="O14" s="50">
        <v>700004</v>
      </c>
      <c r="P14" s="50">
        <v>50034</v>
      </c>
      <c r="Q14" s="50">
        <v>0</v>
      </c>
      <c r="R14" s="50">
        <v>1</v>
      </c>
      <c r="S14" s="50">
        <v>1</v>
      </c>
      <c r="T14" s="50">
        <v>1</v>
      </c>
      <c r="U14" s="50">
        <v>1000</v>
      </c>
      <c r="V14" s="50">
        <v>0</v>
      </c>
      <c r="W14" s="50" t="s">
        <v>3491</v>
      </c>
      <c r="X14" s="50">
        <v>1001</v>
      </c>
      <c r="Y14" s="50">
        <v>0</v>
      </c>
      <c r="AA14" t="str">
        <f>_xlfn.XLOOKUP(O14,物品表!$O:$O,物品表!$P:$P,,0)</f>
        <v>职业符文宝箱</v>
      </c>
      <c r="AB14" t="e">
        <f>_xlfn.XLOOKUP(P14,物品表!$O:$O,物品表!$P:$P,,0)</f>
        <v>#N/A</v>
      </c>
    </row>
    <row r="15" spans="1:28" x14ac:dyDescent="0.2">
      <c r="A15" s="4">
        <v>1</v>
      </c>
      <c r="B15" s="5"/>
      <c r="C15" s="5"/>
      <c r="D15" s="5"/>
      <c r="E15" s="5"/>
      <c r="F15" s="5"/>
      <c r="G15" s="5"/>
      <c r="H15" s="5"/>
      <c r="I15" s="5"/>
      <c r="J15" s="5"/>
      <c r="M15" s="50"/>
      <c r="N15" s="50">
        <f t="shared" si="0"/>
        <v>10012</v>
      </c>
      <c r="O15" s="50">
        <v>700004</v>
      </c>
      <c r="P15" s="50">
        <v>50033</v>
      </c>
      <c r="Q15" s="50">
        <v>0</v>
      </c>
      <c r="R15" s="50">
        <v>1</v>
      </c>
      <c r="S15" s="50">
        <v>1</v>
      </c>
      <c r="T15" s="50">
        <v>1</v>
      </c>
      <c r="U15" s="50">
        <v>1000</v>
      </c>
      <c r="V15" s="50">
        <v>0</v>
      </c>
      <c r="W15" s="50" t="s">
        <v>3491</v>
      </c>
      <c r="X15" s="50">
        <v>2001</v>
      </c>
      <c r="Y15" s="50">
        <v>0</v>
      </c>
      <c r="AA15" t="str">
        <f>_xlfn.XLOOKUP(O15,物品表!$O:$O,物品表!$P:$P,,0)</f>
        <v>职业符文宝箱</v>
      </c>
      <c r="AB15" t="e">
        <f>_xlfn.XLOOKUP(P15,物品表!$O:$O,物品表!$P:$P,,0)</f>
        <v>#N/A</v>
      </c>
    </row>
    <row r="16" spans="1:28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M16" s="50"/>
      <c r="N16" s="50">
        <f t="shared" si="0"/>
        <v>10013</v>
      </c>
      <c r="O16" s="50">
        <v>700004</v>
      </c>
      <c r="P16" s="50">
        <v>50091</v>
      </c>
      <c r="Q16" s="50">
        <v>0</v>
      </c>
      <c r="R16" s="50">
        <v>1</v>
      </c>
      <c r="S16" s="50">
        <v>1</v>
      </c>
      <c r="T16" s="50">
        <v>1</v>
      </c>
      <c r="U16" s="50">
        <v>1000</v>
      </c>
      <c r="V16" s="50">
        <v>0</v>
      </c>
      <c r="W16" s="50" t="s">
        <v>3491</v>
      </c>
      <c r="X16" s="50">
        <v>2001</v>
      </c>
      <c r="Y16" s="50">
        <v>0</v>
      </c>
      <c r="AA16" t="str">
        <f>_xlfn.XLOOKUP(O16,物品表!$O:$O,物品表!$P:$P,,0)</f>
        <v>职业符文宝箱</v>
      </c>
      <c r="AB16" t="e">
        <f>_xlfn.XLOOKUP(P16,物品表!$O:$O,物品表!$P:$P,,0)</f>
        <v>#N/A</v>
      </c>
    </row>
    <row r="17" spans="1:29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M17" s="50"/>
      <c r="N17" s="50">
        <f t="shared" si="0"/>
        <v>10014</v>
      </c>
      <c r="O17" s="50">
        <v>700004</v>
      </c>
      <c r="P17" s="50">
        <v>50014</v>
      </c>
      <c r="Q17" s="50">
        <v>0</v>
      </c>
      <c r="R17" s="50">
        <v>1</v>
      </c>
      <c r="S17" s="50">
        <v>1</v>
      </c>
      <c r="T17" s="50">
        <v>1</v>
      </c>
      <c r="U17" s="50">
        <v>1000</v>
      </c>
      <c r="V17" s="50">
        <v>0</v>
      </c>
      <c r="W17" s="50" t="s">
        <v>3491</v>
      </c>
      <c r="X17" s="50">
        <v>0</v>
      </c>
      <c r="Y17" s="50">
        <v>0</v>
      </c>
      <c r="AA17" t="str">
        <f>_xlfn.XLOOKUP(O17,物品表!$O:$O,物品表!$P:$P,,0)</f>
        <v>职业符文宝箱</v>
      </c>
      <c r="AB17" t="e">
        <f>_xlfn.XLOOKUP(P17,物品表!$O:$O,物品表!$P:$P,,0)</f>
        <v>#N/A</v>
      </c>
    </row>
    <row r="18" spans="1:29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M18" s="50"/>
      <c r="N18" s="50">
        <f t="shared" si="0"/>
        <v>10015</v>
      </c>
      <c r="O18" s="50">
        <v>700004</v>
      </c>
      <c r="P18" s="50">
        <v>50015</v>
      </c>
      <c r="Q18" s="50">
        <v>0</v>
      </c>
      <c r="R18" s="50">
        <v>1</v>
      </c>
      <c r="S18" s="50">
        <v>1</v>
      </c>
      <c r="T18" s="50">
        <v>1</v>
      </c>
      <c r="U18" s="50">
        <v>1000</v>
      </c>
      <c r="V18" s="50">
        <v>0</v>
      </c>
      <c r="W18" s="50" t="s">
        <v>3491</v>
      </c>
      <c r="X18" s="50">
        <v>0</v>
      </c>
      <c r="Y18" s="50">
        <v>0</v>
      </c>
      <c r="AA18" t="str">
        <f>_xlfn.XLOOKUP(O18,物品表!$O:$O,物品表!$P:$P,,0)</f>
        <v>职业符文宝箱</v>
      </c>
      <c r="AB18" t="e">
        <f>_xlfn.XLOOKUP(P18,物品表!$O:$O,物品表!$P:$P,,0)</f>
        <v>#N/A</v>
      </c>
    </row>
    <row r="19" spans="1:29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M19" s="50"/>
      <c r="N19" s="50">
        <f t="shared" si="0"/>
        <v>10016</v>
      </c>
      <c r="O19" s="50">
        <v>700005</v>
      </c>
      <c r="P19" s="50">
        <v>100015</v>
      </c>
      <c r="Q19" s="50">
        <v>0</v>
      </c>
      <c r="R19" s="50">
        <v>200</v>
      </c>
      <c r="S19" s="50">
        <v>200</v>
      </c>
      <c r="T19" s="50">
        <v>1</v>
      </c>
      <c r="U19" s="50">
        <v>1000</v>
      </c>
      <c r="V19" s="50">
        <v>0</v>
      </c>
      <c r="W19" s="50">
        <v>0</v>
      </c>
      <c r="X19" s="50">
        <v>0</v>
      </c>
      <c r="Y19" s="50">
        <v>0</v>
      </c>
      <c r="AA19" t="str">
        <f>_xlfn.XLOOKUP(O19,物品表!$O:$O,物品表!$P:$P,,0)</f>
        <v>装备碎片普通包</v>
      </c>
      <c r="AB19" t="str">
        <f>_xlfn.XLOOKUP(P19,物品表!$O:$O,物品表!$P:$P,,0)</f>
        <v>金钥匙</v>
      </c>
    </row>
    <row r="20" spans="1:29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M20" s="50"/>
      <c r="N20" s="50">
        <f t="shared" si="0"/>
        <v>10017</v>
      </c>
      <c r="O20" s="50">
        <v>700005</v>
      </c>
      <c r="P20" s="50">
        <v>100016</v>
      </c>
      <c r="Q20" s="50">
        <v>0</v>
      </c>
      <c r="R20" s="50">
        <v>200</v>
      </c>
      <c r="S20" s="50">
        <v>200</v>
      </c>
      <c r="T20" s="50">
        <v>2</v>
      </c>
      <c r="U20" s="50">
        <v>1000</v>
      </c>
      <c r="V20" s="50">
        <v>0</v>
      </c>
      <c r="W20" s="50">
        <v>0</v>
      </c>
      <c r="X20" s="50">
        <v>0</v>
      </c>
      <c r="Y20" s="50">
        <v>0</v>
      </c>
      <c r="AA20" t="str">
        <f>_xlfn.XLOOKUP(O20,物品表!$O:$O,物品表!$P:$P,,0)</f>
        <v>装备碎片普通包</v>
      </c>
      <c r="AB20" t="str">
        <f>_xlfn.XLOOKUP(P20,物品表!$O:$O,物品表!$P:$P,,0)</f>
        <v>钱币分钟卡</v>
      </c>
    </row>
    <row r="21" spans="1:29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M21" s="50"/>
      <c r="N21" s="50">
        <f t="shared" si="0"/>
        <v>10018</v>
      </c>
      <c r="O21" s="50">
        <v>700006</v>
      </c>
      <c r="P21" s="50">
        <v>100016</v>
      </c>
      <c r="Q21" s="50">
        <v>0</v>
      </c>
      <c r="R21" s="50">
        <v>200</v>
      </c>
      <c r="S21" s="50">
        <v>200</v>
      </c>
      <c r="T21" s="50">
        <v>1</v>
      </c>
      <c r="U21" s="50">
        <v>1000</v>
      </c>
      <c r="V21" s="50">
        <v>0</v>
      </c>
      <c r="W21" s="50">
        <v>0</v>
      </c>
      <c r="X21" s="50">
        <v>0</v>
      </c>
      <c r="Y21" s="50">
        <v>0</v>
      </c>
      <c r="AA21" t="str">
        <f>_xlfn.XLOOKUP(O21,物品表!$O:$O,物品表!$P:$P,,0)</f>
        <v>装备碎片优质包</v>
      </c>
      <c r="AB21" t="str">
        <f>_xlfn.XLOOKUP(P21,物品表!$O:$O,物品表!$P:$P,,0)</f>
        <v>钱币分钟卡</v>
      </c>
    </row>
    <row r="22" spans="1:29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M22" s="50"/>
      <c r="N22" s="50">
        <f t="shared" si="0"/>
        <v>10019</v>
      </c>
      <c r="O22" s="50">
        <v>700006</v>
      </c>
      <c r="P22" s="50">
        <v>100017</v>
      </c>
      <c r="Q22" s="50">
        <v>0</v>
      </c>
      <c r="R22" s="50">
        <v>200</v>
      </c>
      <c r="S22" s="50">
        <v>200</v>
      </c>
      <c r="T22" s="50">
        <v>2</v>
      </c>
      <c r="U22" s="50">
        <v>1000</v>
      </c>
      <c r="V22" s="50">
        <v>0</v>
      </c>
      <c r="W22" s="50">
        <v>0</v>
      </c>
      <c r="X22" s="50">
        <v>0</v>
      </c>
      <c r="Y22" s="50">
        <v>0</v>
      </c>
      <c r="AA22" t="str">
        <f>_xlfn.XLOOKUP(O22,物品表!$O:$O,物品表!$P:$P,,0)</f>
        <v>装备碎片优质包</v>
      </c>
      <c r="AB22" t="str">
        <f>_xlfn.XLOOKUP(P22,物品表!$O:$O,物品表!$P:$P,,0)</f>
        <v>强化石</v>
      </c>
    </row>
    <row r="23" spans="1:29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M23" s="50"/>
      <c r="N23" s="50">
        <f t="shared" si="0"/>
        <v>10020</v>
      </c>
      <c r="O23" s="50">
        <v>700007</v>
      </c>
      <c r="P23" s="50">
        <v>-1</v>
      </c>
      <c r="Q23" s="62">
        <v>1500000</v>
      </c>
      <c r="R23" s="50">
        <v>1</v>
      </c>
      <c r="S23" s="50">
        <v>1</v>
      </c>
      <c r="T23" s="50">
        <v>1</v>
      </c>
      <c r="U23" s="50">
        <v>1000</v>
      </c>
      <c r="V23" s="50">
        <v>0</v>
      </c>
      <c r="W23" s="50" t="s">
        <v>3492</v>
      </c>
      <c r="X23" s="50">
        <v>0</v>
      </c>
      <c r="Y23" s="50">
        <v>0</v>
      </c>
      <c r="AA23" t="str">
        <f>_xlfn.XLOOKUP(O23,物品表!$O:$O,物品表!$P:$P,,0)</f>
        <v>随机史诗装备</v>
      </c>
      <c r="AB23" t="e">
        <f>_xlfn.XLOOKUP(P23,物品表!$O:$O,物品表!$P:$P,,0)</f>
        <v>#N/A</v>
      </c>
    </row>
    <row r="24" spans="1:29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M24" s="50"/>
      <c r="N24" s="50">
        <f t="shared" si="0"/>
        <v>10021</v>
      </c>
      <c r="O24" s="50">
        <v>700008</v>
      </c>
      <c r="P24" s="50">
        <v>-1</v>
      </c>
      <c r="Q24" s="62">
        <v>1500001</v>
      </c>
      <c r="R24" s="50">
        <v>1</v>
      </c>
      <c r="S24" s="50">
        <v>1</v>
      </c>
      <c r="T24" s="50">
        <v>1</v>
      </c>
      <c r="U24" s="50">
        <v>1000</v>
      </c>
      <c r="V24" s="50">
        <v>0</v>
      </c>
      <c r="W24" s="50" t="s">
        <v>3493</v>
      </c>
      <c r="X24" s="50">
        <v>0</v>
      </c>
      <c r="Y24" s="50">
        <v>0</v>
      </c>
      <c r="AA24" t="str">
        <f>_xlfn.XLOOKUP(O24,物品表!$O:$O,物品表!$P:$P,,0)</f>
        <v>随机百年史诗装备</v>
      </c>
      <c r="AB24" t="e">
        <f>_xlfn.XLOOKUP(P24,物品表!$O:$O,物品表!$P:$P,,0)</f>
        <v>#N/A</v>
      </c>
    </row>
    <row r="25" spans="1:29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M25" s="50"/>
      <c r="N25" s="50">
        <f t="shared" si="0"/>
        <v>10022</v>
      </c>
      <c r="O25" s="50">
        <v>700009</v>
      </c>
      <c r="P25" s="50">
        <v>-1</v>
      </c>
      <c r="Q25" s="62">
        <v>1500002</v>
      </c>
      <c r="R25" s="50">
        <v>1</v>
      </c>
      <c r="S25" s="50">
        <v>1</v>
      </c>
      <c r="T25" s="50">
        <v>1</v>
      </c>
      <c r="U25" s="50">
        <v>1000</v>
      </c>
      <c r="V25" s="50">
        <v>0</v>
      </c>
      <c r="W25" s="50" t="s">
        <v>3494</v>
      </c>
      <c r="X25" s="50">
        <v>0</v>
      </c>
      <c r="Y25" s="50">
        <v>0</v>
      </c>
      <c r="AA25" t="str">
        <f>_xlfn.XLOOKUP(O25,物品表!$O:$O,物品表!$P:$P,,0)</f>
        <v>随机千年史诗装备</v>
      </c>
      <c r="AB25" t="e">
        <f>_xlfn.XLOOKUP(P25,物品表!$O:$O,物品表!$P:$P,,0)</f>
        <v>#N/A</v>
      </c>
    </row>
    <row r="26" spans="1:29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M26" s="50"/>
      <c r="N26" s="50">
        <f t="shared" si="0"/>
        <v>10023</v>
      </c>
      <c r="O26" s="50">
        <v>700010</v>
      </c>
      <c r="P26" s="50">
        <v>101</v>
      </c>
      <c r="Q26" s="50">
        <v>0</v>
      </c>
      <c r="R26" s="50">
        <v>1</v>
      </c>
      <c r="S26" s="50">
        <v>1</v>
      </c>
      <c r="T26" s="50">
        <v>1</v>
      </c>
      <c r="U26" s="50">
        <v>1000</v>
      </c>
      <c r="V26" s="50">
        <v>0</v>
      </c>
      <c r="W26" s="50" t="s">
        <v>3495</v>
      </c>
      <c r="X26" s="50">
        <v>1001</v>
      </c>
      <c r="Y26" s="50">
        <v>0</v>
      </c>
      <c r="AA26" t="str">
        <f>_xlfn.XLOOKUP(O26,物品表!$O:$O,物品表!$P:$P,,0)</f>
        <v>随机传奇装备箱</v>
      </c>
      <c r="AB26" t="e">
        <f>_xlfn.XLOOKUP(P26,#REF!,#REF!,,0)</f>
        <v>#REF!</v>
      </c>
      <c r="AC26" t="e">
        <f>_xlfn.XLOOKUP(P26,#REF!,#REF!,,0)</f>
        <v>#REF!</v>
      </c>
    </row>
    <row r="27" spans="1:29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M27" s="50"/>
      <c r="N27" s="50">
        <f t="shared" si="0"/>
        <v>10024</v>
      </c>
      <c r="O27" s="50">
        <v>700010</v>
      </c>
      <c r="P27" s="50">
        <v>113</v>
      </c>
      <c r="Q27" s="50">
        <v>0</v>
      </c>
      <c r="R27" s="50">
        <v>1</v>
      </c>
      <c r="S27" s="50">
        <v>1</v>
      </c>
      <c r="T27" s="50">
        <v>1</v>
      </c>
      <c r="U27" s="50">
        <v>1000</v>
      </c>
      <c r="V27" s="50">
        <v>0</v>
      </c>
      <c r="W27" s="50" t="s">
        <v>3495</v>
      </c>
      <c r="X27" s="50">
        <v>2001</v>
      </c>
      <c r="Y27" s="50">
        <v>0</v>
      </c>
      <c r="AA27" t="str">
        <f>_xlfn.XLOOKUP(O27,物品表!$O:$O,物品表!$P:$P,,0)</f>
        <v>随机传奇装备箱</v>
      </c>
      <c r="AB27" t="e">
        <f>_xlfn.XLOOKUP(P27,#REF!,#REF!,,0)</f>
        <v>#REF!</v>
      </c>
      <c r="AC27" t="e">
        <f>_xlfn.XLOOKUP(P27,#REF!,#REF!,,0)</f>
        <v>#REF!</v>
      </c>
    </row>
    <row r="28" spans="1:29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M28" s="50"/>
      <c r="N28" s="50">
        <f t="shared" si="0"/>
        <v>10025</v>
      </c>
      <c r="O28" s="50">
        <v>700010</v>
      </c>
      <c r="P28" s="50">
        <v>301</v>
      </c>
      <c r="Q28" s="50">
        <v>0</v>
      </c>
      <c r="R28" s="50">
        <v>1</v>
      </c>
      <c r="S28" s="50">
        <v>1</v>
      </c>
      <c r="T28" s="50">
        <v>1</v>
      </c>
      <c r="U28" s="50">
        <v>1000</v>
      </c>
      <c r="V28" s="50">
        <v>0</v>
      </c>
      <c r="W28" s="50" t="s">
        <v>3495</v>
      </c>
      <c r="X28" s="50">
        <v>0</v>
      </c>
      <c r="Y28" s="50">
        <v>0</v>
      </c>
      <c r="AA28" t="str">
        <f>_xlfn.XLOOKUP(O28,物品表!$O:$O,物品表!$P:$P,,0)</f>
        <v>随机传奇装备箱</v>
      </c>
      <c r="AB28" t="e">
        <f>_xlfn.XLOOKUP(P28,#REF!,#REF!,,0)</f>
        <v>#REF!</v>
      </c>
      <c r="AC28" t="e">
        <f>_xlfn.XLOOKUP(P28,#REF!,#REF!,,0)</f>
        <v>#REF!</v>
      </c>
    </row>
    <row r="29" spans="1:29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M29" s="50"/>
      <c r="N29" s="50">
        <f t="shared" si="0"/>
        <v>10026</v>
      </c>
      <c r="O29" s="50">
        <v>700010</v>
      </c>
      <c r="P29" s="50">
        <v>501</v>
      </c>
      <c r="Q29" s="50">
        <v>0</v>
      </c>
      <c r="R29" s="50">
        <v>1</v>
      </c>
      <c r="S29" s="50">
        <v>1</v>
      </c>
      <c r="T29" s="50">
        <v>1</v>
      </c>
      <c r="U29" s="50">
        <v>1000</v>
      </c>
      <c r="V29" s="50">
        <v>0</v>
      </c>
      <c r="W29" s="50" t="s">
        <v>3495</v>
      </c>
      <c r="X29" s="50">
        <v>0</v>
      </c>
      <c r="Y29" s="50">
        <v>0</v>
      </c>
      <c r="AA29" t="str">
        <f>_xlfn.XLOOKUP(O29,物品表!$O:$O,物品表!$P:$P,,0)</f>
        <v>随机传奇装备箱</v>
      </c>
      <c r="AB29" t="e">
        <f>_xlfn.XLOOKUP(P29,#REF!,#REF!,,0)</f>
        <v>#REF!</v>
      </c>
      <c r="AC29" t="e">
        <f>_xlfn.XLOOKUP(P29,#REF!,#REF!,,0)</f>
        <v>#REF!</v>
      </c>
    </row>
    <row r="30" spans="1:29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M30" s="50"/>
      <c r="N30" s="50">
        <f t="shared" si="0"/>
        <v>10027</v>
      </c>
      <c r="O30" s="50">
        <v>700010</v>
      </c>
      <c r="P30" s="50">
        <v>801</v>
      </c>
      <c r="Q30" s="50">
        <v>0</v>
      </c>
      <c r="R30" s="50">
        <v>1</v>
      </c>
      <c r="S30" s="50">
        <v>1</v>
      </c>
      <c r="T30" s="50">
        <v>1</v>
      </c>
      <c r="U30" s="50">
        <v>1000</v>
      </c>
      <c r="V30" s="50">
        <v>0</v>
      </c>
      <c r="W30" s="50" t="s">
        <v>3495</v>
      </c>
      <c r="X30" s="50">
        <v>0</v>
      </c>
      <c r="Y30" s="50">
        <v>0</v>
      </c>
      <c r="AA30" t="str">
        <f>_xlfn.XLOOKUP(O30,物品表!$O:$O,物品表!$P:$P,,0)</f>
        <v>随机传奇装备箱</v>
      </c>
      <c r="AB30" t="e">
        <f>_xlfn.XLOOKUP(P30,#REF!,#REF!,,0)</f>
        <v>#REF!</v>
      </c>
      <c r="AC30" t="e">
        <f>_xlfn.XLOOKUP(P30,#REF!,#REF!,,0)</f>
        <v>#REF!</v>
      </c>
    </row>
    <row r="31" spans="1:29" x14ac:dyDescent="0.2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M31" s="50"/>
      <c r="N31" s="50">
        <f t="shared" si="0"/>
        <v>10028</v>
      </c>
      <c r="O31" s="50">
        <v>700010</v>
      </c>
      <c r="P31" s="50">
        <v>908</v>
      </c>
      <c r="Q31" s="50">
        <v>0</v>
      </c>
      <c r="R31" s="50">
        <v>1</v>
      </c>
      <c r="S31" s="50">
        <v>1</v>
      </c>
      <c r="T31" s="50">
        <v>1</v>
      </c>
      <c r="U31" s="50">
        <v>1000</v>
      </c>
      <c r="V31" s="50">
        <v>0</v>
      </c>
      <c r="W31" s="50" t="s">
        <v>3495</v>
      </c>
      <c r="X31" s="50">
        <v>0</v>
      </c>
      <c r="Y31" s="50">
        <v>0</v>
      </c>
      <c r="AA31" t="str">
        <f>_xlfn.XLOOKUP(O31,物品表!$O:$O,物品表!$P:$P,,0)</f>
        <v>随机传奇装备箱</v>
      </c>
      <c r="AB31" t="e">
        <f>_xlfn.XLOOKUP(P31,#REF!,#REF!,,0)</f>
        <v>#REF!</v>
      </c>
      <c r="AC31" t="e">
        <f>_xlfn.XLOOKUP(P31,#REF!,#REF!,,0)</f>
        <v>#REF!</v>
      </c>
    </row>
    <row r="32" spans="1:29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M32" s="50"/>
      <c r="N32" s="50">
        <f t="shared" si="0"/>
        <v>10029</v>
      </c>
      <c r="O32" s="50">
        <v>700010</v>
      </c>
      <c r="P32" s="50">
        <v>404</v>
      </c>
      <c r="Q32" s="50">
        <v>0</v>
      </c>
      <c r="R32" s="50">
        <v>1</v>
      </c>
      <c r="S32" s="50">
        <v>1</v>
      </c>
      <c r="T32" s="50">
        <v>1</v>
      </c>
      <c r="U32" s="50">
        <v>1000</v>
      </c>
      <c r="V32" s="50">
        <v>0</v>
      </c>
      <c r="W32" s="50" t="s">
        <v>3495</v>
      </c>
      <c r="X32" s="50">
        <v>0</v>
      </c>
      <c r="Y32" s="50">
        <v>0</v>
      </c>
      <c r="AA32" t="str">
        <f>_xlfn.XLOOKUP(O32,物品表!$O:$O,物品表!$P:$P,,0)</f>
        <v>随机传奇装备箱</v>
      </c>
      <c r="AB32" t="e">
        <f>_xlfn.XLOOKUP(P32,#REF!,#REF!,,0)</f>
        <v>#REF!</v>
      </c>
      <c r="AC32" t="e">
        <f>_xlfn.XLOOKUP(P32,#REF!,#REF!,,0)</f>
        <v>#REF!</v>
      </c>
    </row>
    <row r="33" spans="1:28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M33" s="50"/>
      <c r="N33" s="50">
        <f t="shared" si="0"/>
        <v>10030</v>
      </c>
      <c r="O33" s="50">
        <v>700011</v>
      </c>
      <c r="P33" s="50">
        <v>-1</v>
      </c>
      <c r="Q33" s="62">
        <v>1500003</v>
      </c>
      <c r="R33" s="50">
        <v>1</v>
      </c>
      <c r="S33" s="50">
        <v>1</v>
      </c>
      <c r="T33" s="50">
        <v>1</v>
      </c>
      <c r="U33" s="50">
        <v>1000</v>
      </c>
      <c r="V33" s="50">
        <v>0</v>
      </c>
      <c r="W33" s="50" t="s">
        <v>3496</v>
      </c>
      <c r="X33" s="50">
        <v>0</v>
      </c>
      <c r="Y33" s="50">
        <v>0</v>
      </c>
      <c r="AA33" t="str">
        <f>_xlfn.XLOOKUP(O33,物品表!$O:$O,物品表!$P:$P,,0)</f>
        <v>随机100级传奇装备箱</v>
      </c>
      <c r="AB33" t="e">
        <f>_xlfn.XLOOKUP(P33,物品表!$O:$O,物品表!$P:$P,,0)</f>
        <v>#N/A</v>
      </c>
    </row>
    <row r="34" spans="1:28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M34" s="50"/>
      <c r="N34" s="50">
        <f t="shared" si="0"/>
        <v>10031</v>
      </c>
      <c r="O34" s="50">
        <v>700012</v>
      </c>
      <c r="P34" s="57">
        <v>50014</v>
      </c>
      <c r="Q34" s="50">
        <v>0</v>
      </c>
      <c r="R34" s="50">
        <v>1</v>
      </c>
      <c r="S34" s="50">
        <v>1</v>
      </c>
      <c r="T34" s="50">
        <v>1</v>
      </c>
      <c r="U34" s="50">
        <v>1000</v>
      </c>
      <c r="V34" s="50">
        <v>0</v>
      </c>
      <c r="W34" s="50" t="s">
        <v>3497</v>
      </c>
      <c r="X34" s="50">
        <v>0</v>
      </c>
      <c r="Y34" s="50">
        <v>0</v>
      </c>
      <c r="AA34" t="str">
        <f>_xlfn.XLOOKUP(O34,物品表!$O:$O,物品表!$P:$P,,0)</f>
        <v>随机史诗符文宝箱</v>
      </c>
      <c r="AB34" t="e">
        <f>_xlfn.XLOOKUP(P34,物品表!$O:$O,物品表!$P:$P,,0)</f>
        <v>#N/A</v>
      </c>
    </row>
    <row r="35" spans="1:28" x14ac:dyDescent="0.2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M35" s="50"/>
      <c r="N35" s="50">
        <f t="shared" si="0"/>
        <v>10032</v>
      </c>
      <c r="O35" s="50">
        <v>700012</v>
      </c>
      <c r="P35" s="57">
        <v>50015</v>
      </c>
      <c r="Q35" s="50">
        <v>0</v>
      </c>
      <c r="R35" s="50">
        <v>1</v>
      </c>
      <c r="S35" s="50">
        <v>1</v>
      </c>
      <c r="T35" s="50">
        <v>1</v>
      </c>
      <c r="U35" s="50">
        <v>1000</v>
      </c>
      <c r="V35" s="50">
        <v>0</v>
      </c>
      <c r="W35" s="50" t="s">
        <v>3497</v>
      </c>
      <c r="X35" s="50">
        <v>0</v>
      </c>
      <c r="Y35" s="50">
        <v>0</v>
      </c>
      <c r="AA35" t="str">
        <f>_xlfn.XLOOKUP(O35,物品表!$O:$O,物品表!$P:$P,,0)</f>
        <v>随机史诗符文宝箱</v>
      </c>
      <c r="AB35" t="e">
        <f>_xlfn.XLOOKUP(P35,物品表!$O:$O,物品表!$P:$P,,0)</f>
        <v>#N/A</v>
      </c>
    </row>
    <row r="36" spans="1:28" x14ac:dyDescent="0.2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M36" s="50"/>
      <c r="N36" s="50">
        <f t="shared" si="0"/>
        <v>10033</v>
      </c>
      <c r="O36" s="50">
        <v>700012</v>
      </c>
      <c r="P36" s="57">
        <v>50016</v>
      </c>
      <c r="Q36" s="50">
        <v>0</v>
      </c>
      <c r="R36" s="50">
        <v>1</v>
      </c>
      <c r="S36" s="50">
        <v>1</v>
      </c>
      <c r="T36" s="50">
        <v>1</v>
      </c>
      <c r="U36" s="50">
        <v>1000</v>
      </c>
      <c r="V36" s="50">
        <v>0</v>
      </c>
      <c r="W36" s="50" t="s">
        <v>3497</v>
      </c>
      <c r="X36" s="50">
        <v>0</v>
      </c>
      <c r="Y36" s="50">
        <v>0</v>
      </c>
      <c r="AA36" t="str">
        <f>_xlfn.XLOOKUP(O36,物品表!$O:$O,物品表!$P:$P,,0)</f>
        <v>随机史诗符文宝箱</v>
      </c>
      <c r="AB36" t="e">
        <f>_xlfn.XLOOKUP(P36,物品表!$O:$O,物品表!$P:$P,,0)</f>
        <v>#N/A</v>
      </c>
    </row>
    <row r="37" spans="1:28" x14ac:dyDescent="0.2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M37" s="50"/>
      <c r="N37" s="50">
        <f t="shared" si="0"/>
        <v>10034</v>
      </c>
      <c r="O37" s="50">
        <v>700012</v>
      </c>
      <c r="P37" s="57">
        <v>50031</v>
      </c>
      <c r="Q37" s="50">
        <v>0</v>
      </c>
      <c r="R37" s="50">
        <v>1</v>
      </c>
      <c r="S37" s="50">
        <v>1</v>
      </c>
      <c r="T37" s="50">
        <v>1</v>
      </c>
      <c r="U37" s="50">
        <v>1000</v>
      </c>
      <c r="V37" s="50">
        <v>0</v>
      </c>
      <c r="W37" s="50" t="s">
        <v>3497</v>
      </c>
      <c r="X37" s="50">
        <v>0</v>
      </c>
      <c r="Y37" s="50">
        <v>0</v>
      </c>
      <c r="AA37" t="str">
        <f>_xlfn.XLOOKUP(O37,物品表!$O:$O,物品表!$P:$P,,0)</f>
        <v>随机史诗符文宝箱</v>
      </c>
      <c r="AB37" t="e">
        <f>_xlfn.XLOOKUP(P37,物品表!$O:$O,物品表!$P:$P,,0)</f>
        <v>#N/A</v>
      </c>
    </row>
    <row r="38" spans="1:28" x14ac:dyDescent="0.2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M38" s="50"/>
      <c r="N38" s="50">
        <f t="shared" si="0"/>
        <v>10035</v>
      </c>
      <c r="O38" s="50">
        <v>700012</v>
      </c>
      <c r="P38" s="57">
        <v>50032</v>
      </c>
      <c r="Q38" s="50">
        <v>0</v>
      </c>
      <c r="R38" s="50">
        <v>1</v>
      </c>
      <c r="S38" s="50">
        <v>1</v>
      </c>
      <c r="T38" s="50">
        <v>1</v>
      </c>
      <c r="U38" s="50">
        <v>1000</v>
      </c>
      <c r="V38" s="50">
        <v>0</v>
      </c>
      <c r="W38" s="50" t="s">
        <v>3497</v>
      </c>
      <c r="X38" s="50">
        <v>0</v>
      </c>
      <c r="Y38" s="50">
        <v>0</v>
      </c>
      <c r="AA38" t="str">
        <f>_xlfn.XLOOKUP(O38,物品表!$O:$O,物品表!$P:$P,,0)</f>
        <v>随机史诗符文宝箱</v>
      </c>
      <c r="AB38" t="e">
        <f>_xlfn.XLOOKUP(P38,物品表!$O:$O,物品表!$P:$P,,0)</f>
        <v>#N/A</v>
      </c>
    </row>
    <row r="39" spans="1:28" x14ac:dyDescent="0.2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M39" s="50"/>
      <c r="N39" s="50">
        <f t="shared" si="0"/>
        <v>10036</v>
      </c>
      <c r="O39" s="50">
        <v>700012</v>
      </c>
      <c r="P39" s="57">
        <v>50069</v>
      </c>
      <c r="Q39" s="50">
        <v>0</v>
      </c>
      <c r="R39" s="50">
        <v>1</v>
      </c>
      <c r="S39" s="50">
        <v>1</v>
      </c>
      <c r="T39" s="50">
        <v>1</v>
      </c>
      <c r="U39" s="50">
        <v>1000</v>
      </c>
      <c r="V39" s="50">
        <v>0</v>
      </c>
      <c r="W39" s="50" t="s">
        <v>3497</v>
      </c>
      <c r="X39" s="50">
        <v>0</v>
      </c>
      <c r="Y39" s="50">
        <v>0</v>
      </c>
      <c r="AA39" t="str">
        <f>_xlfn.XLOOKUP(O39,物品表!$O:$O,物品表!$P:$P,,0)</f>
        <v>随机史诗符文宝箱</v>
      </c>
      <c r="AB39" t="e">
        <f>_xlfn.XLOOKUP(P39,物品表!$O:$O,物品表!$P:$P,,0)</f>
        <v>#N/A</v>
      </c>
    </row>
    <row r="40" spans="1:28" x14ac:dyDescent="0.2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M40" s="50"/>
      <c r="N40" s="50">
        <f t="shared" si="0"/>
        <v>10037</v>
      </c>
      <c r="O40" s="50">
        <v>700012</v>
      </c>
      <c r="P40" s="57">
        <v>50073</v>
      </c>
      <c r="Q40" s="50">
        <v>0</v>
      </c>
      <c r="R40" s="50">
        <v>1</v>
      </c>
      <c r="S40" s="50">
        <v>1</v>
      </c>
      <c r="T40" s="50">
        <v>1</v>
      </c>
      <c r="U40" s="50">
        <v>1000</v>
      </c>
      <c r="V40" s="50">
        <v>0</v>
      </c>
      <c r="W40" s="50" t="s">
        <v>3497</v>
      </c>
      <c r="X40" s="50">
        <v>0</v>
      </c>
      <c r="Y40" s="50">
        <v>0</v>
      </c>
      <c r="AA40" t="str">
        <f>_xlfn.XLOOKUP(O40,物品表!$O:$O,物品表!$P:$P,,0)</f>
        <v>随机史诗符文宝箱</v>
      </c>
      <c r="AB40" t="e">
        <f>_xlfn.XLOOKUP(P40,物品表!$O:$O,物品表!$P:$P,,0)</f>
        <v>#N/A</v>
      </c>
    </row>
    <row r="41" spans="1:28" x14ac:dyDescent="0.2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M41" s="50"/>
      <c r="N41" s="50">
        <f t="shared" si="0"/>
        <v>10038</v>
      </c>
      <c r="O41" s="50">
        <v>700012</v>
      </c>
      <c r="P41" s="57">
        <v>50119</v>
      </c>
      <c r="Q41" s="50">
        <v>0</v>
      </c>
      <c r="R41" s="50">
        <v>1</v>
      </c>
      <c r="S41" s="50">
        <v>1</v>
      </c>
      <c r="T41" s="50">
        <v>1</v>
      </c>
      <c r="U41" s="50">
        <v>1000</v>
      </c>
      <c r="V41" s="50">
        <v>0</v>
      </c>
      <c r="W41" s="50" t="s">
        <v>3497</v>
      </c>
      <c r="X41" s="50">
        <v>0</v>
      </c>
      <c r="Y41" s="50">
        <v>0</v>
      </c>
      <c r="AA41" t="str">
        <f>_xlfn.XLOOKUP(O41,物品表!$O:$O,物品表!$P:$P,,0)</f>
        <v>随机史诗符文宝箱</v>
      </c>
      <c r="AB41" t="e">
        <f>_xlfn.XLOOKUP(P41,物品表!$O:$O,物品表!$P:$P,,0)</f>
        <v>#N/A</v>
      </c>
    </row>
    <row r="42" spans="1:28" x14ac:dyDescent="0.2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M42" s="50"/>
      <c r="N42" s="50">
        <f t="shared" si="0"/>
        <v>10039</v>
      </c>
      <c r="O42" s="50">
        <v>700012</v>
      </c>
      <c r="P42" s="57">
        <v>50120</v>
      </c>
      <c r="Q42" s="50">
        <v>0</v>
      </c>
      <c r="R42" s="50">
        <v>1</v>
      </c>
      <c r="S42" s="50">
        <v>1</v>
      </c>
      <c r="T42" s="50">
        <v>1</v>
      </c>
      <c r="U42" s="50">
        <v>1000</v>
      </c>
      <c r="V42" s="50">
        <v>0</v>
      </c>
      <c r="W42" s="50" t="s">
        <v>3497</v>
      </c>
      <c r="X42" s="50">
        <v>0</v>
      </c>
      <c r="Y42" s="50">
        <v>0</v>
      </c>
      <c r="AA42" t="str">
        <f>_xlfn.XLOOKUP(O42,物品表!$O:$O,物品表!$P:$P,,0)</f>
        <v>随机史诗符文宝箱</v>
      </c>
      <c r="AB42" t="e">
        <f>_xlfn.XLOOKUP(P42,物品表!$O:$O,物品表!$P:$P,,0)</f>
        <v>#N/A</v>
      </c>
    </row>
    <row r="43" spans="1:28" x14ac:dyDescent="0.2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M43" s="50"/>
      <c r="N43" s="50">
        <f t="shared" si="0"/>
        <v>10040</v>
      </c>
      <c r="O43" s="50">
        <v>700012</v>
      </c>
      <c r="P43" s="57">
        <v>50127</v>
      </c>
      <c r="Q43" s="50">
        <v>0</v>
      </c>
      <c r="R43" s="50">
        <v>1</v>
      </c>
      <c r="S43" s="50">
        <v>1</v>
      </c>
      <c r="T43" s="50">
        <v>1</v>
      </c>
      <c r="U43" s="50">
        <v>1000</v>
      </c>
      <c r="V43" s="50">
        <v>0</v>
      </c>
      <c r="W43" s="50" t="s">
        <v>3497</v>
      </c>
      <c r="X43" s="50">
        <v>0</v>
      </c>
      <c r="Y43" s="50">
        <v>0</v>
      </c>
      <c r="AA43" t="str">
        <f>_xlfn.XLOOKUP(O43,物品表!$O:$O,物品表!$P:$P,,0)</f>
        <v>随机史诗符文宝箱</v>
      </c>
      <c r="AB43" t="e">
        <f>_xlfn.XLOOKUP(P43,物品表!$O:$O,物品表!$P:$P,,0)</f>
        <v>#N/A</v>
      </c>
    </row>
    <row r="44" spans="1:28" x14ac:dyDescent="0.2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M44" s="50"/>
      <c r="N44" s="50">
        <f t="shared" si="0"/>
        <v>10041</v>
      </c>
      <c r="O44" s="50">
        <v>700012</v>
      </c>
      <c r="P44" s="57">
        <v>50128</v>
      </c>
      <c r="Q44" s="50">
        <v>0</v>
      </c>
      <c r="R44" s="50">
        <v>1</v>
      </c>
      <c r="S44" s="50">
        <v>1</v>
      </c>
      <c r="T44" s="50">
        <v>1</v>
      </c>
      <c r="U44" s="50">
        <v>1000</v>
      </c>
      <c r="V44" s="50">
        <v>0</v>
      </c>
      <c r="W44" s="50" t="s">
        <v>3497</v>
      </c>
      <c r="X44" s="50">
        <v>0</v>
      </c>
      <c r="Y44" s="50">
        <v>0</v>
      </c>
      <c r="AA44" t="str">
        <f>_xlfn.XLOOKUP(O44,物品表!$O:$O,物品表!$P:$P,,0)</f>
        <v>随机史诗符文宝箱</v>
      </c>
      <c r="AB44" t="e">
        <f>_xlfn.XLOOKUP(P44,物品表!$O:$O,物品表!$P:$P,,0)</f>
        <v>#N/A</v>
      </c>
    </row>
    <row r="45" spans="1:28" x14ac:dyDescent="0.2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M45" s="50"/>
      <c r="N45" s="50">
        <f t="shared" si="0"/>
        <v>10042</v>
      </c>
      <c r="O45" s="57">
        <v>700013</v>
      </c>
      <c r="P45" s="57">
        <v>-1</v>
      </c>
      <c r="Q45" s="62">
        <v>1500005</v>
      </c>
      <c r="R45" s="57">
        <v>1</v>
      </c>
      <c r="S45" s="57">
        <v>1</v>
      </c>
      <c r="T45" s="57">
        <v>1</v>
      </c>
      <c r="U45" s="57">
        <v>1000</v>
      </c>
      <c r="V45" s="57">
        <v>0</v>
      </c>
      <c r="W45" s="57" t="s">
        <v>3497</v>
      </c>
      <c r="X45" s="57">
        <v>0</v>
      </c>
      <c r="Y45" s="50">
        <v>0</v>
      </c>
      <c r="Z45" s="88"/>
      <c r="AA45" s="88" t="str">
        <f>_xlfn.XLOOKUP(O45,物品表!$O:$O,物品表!$P:$P,,0)</f>
        <v>随机史诗符文宝箱</v>
      </c>
      <c r="AB45" t="e">
        <f>_xlfn.XLOOKUP(P45,物品表!$O:$O,物品表!$P:$P,,0)</f>
        <v>#N/A</v>
      </c>
    </row>
    <row r="46" spans="1:28" x14ac:dyDescent="0.2">
      <c r="A46" s="4">
        <v>1</v>
      </c>
      <c r="B46" s="5"/>
      <c r="C46" s="5"/>
      <c r="D46" s="5"/>
      <c r="E46" s="5"/>
      <c r="F46" s="5"/>
      <c r="G46" s="5"/>
      <c r="H46" s="5"/>
      <c r="I46" s="5"/>
      <c r="J46" s="5"/>
      <c r="M46" s="50"/>
      <c r="N46" s="50">
        <f t="shared" si="0"/>
        <v>10043</v>
      </c>
      <c r="O46" s="50">
        <v>700014</v>
      </c>
      <c r="P46" s="50">
        <v>-1</v>
      </c>
      <c r="Q46" s="62">
        <v>1500000</v>
      </c>
      <c r="R46" s="50">
        <v>1</v>
      </c>
      <c r="S46" s="50">
        <v>1</v>
      </c>
      <c r="T46" s="50">
        <v>1</v>
      </c>
      <c r="U46" s="50">
        <v>1000</v>
      </c>
      <c r="V46" s="50">
        <v>0</v>
      </c>
      <c r="W46" s="50" t="s">
        <v>3498</v>
      </c>
      <c r="X46" s="50">
        <v>0</v>
      </c>
      <c r="Y46" s="50">
        <v>0</v>
      </c>
      <c r="AA46" t="str">
        <f>_xlfn.XLOOKUP(O46,物品表!$O:$O,物品表!$P:$P,,0)</f>
        <v>装备助力宝箱(Lv.10)</v>
      </c>
      <c r="AB46" t="e">
        <f>_xlfn.XLOOKUP(P46,物品表!$O:$O,物品表!$P:$P,,0)</f>
        <v>#N/A</v>
      </c>
    </row>
    <row r="47" spans="1:28" x14ac:dyDescent="0.2">
      <c r="A47" s="4">
        <v>1</v>
      </c>
      <c r="B47" s="5"/>
      <c r="C47" s="5"/>
      <c r="D47" s="5"/>
      <c r="E47" s="5"/>
      <c r="F47" s="5"/>
      <c r="G47" s="5"/>
      <c r="H47" s="5"/>
      <c r="I47" s="5"/>
      <c r="J47" s="5"/>
      <c r="M47" s="50"/>
      <c r="N47" s="50">
        <f t="shared" si="0"/>
        <v>10044</v>
      </c>
      <c r="O47" s="50">
        <v>700014</v>
      </c>
      <c r="P47" s="50">
        <v>700015</v>
      </c>
      <c r="Q47" s="50">
        <v>0</v>
      </c>
      <c r="R47" s="50">
        <v>1</v>
      </c>
      <c r="S47" s="50">
        <v>1</v>
      </c>
      <c r="T47" s="50">
        <v>2</v>
      </c>
      <c r="U47" s="50">
        <v>1000</v>
      </c>
      <c r="V47" s="50">
        <v>0</v>
      </c>
      <c r="W47" s="50">
        <v>0</v>
      </c>
      <c r="X47" s="50">
        <v>0</v>
      </c>
      <c r="Y47" s="50">
        <v>0</v>
      </c>
      <c r="AA47" t="str">
        <f>_xlfn.XLOOKUP(O47,物品表!$O:$O,物品表!$P:$P,,0)</f>
        <v>装备助力宝箱(Lv.10)</v>
      </c>
      <c r="AB47" t="str">
        <f>_xlfn.XLOOKUP(P47,物品表!$O:$O,物品表!$P:$P,,0)</f>
        <v>装备助力宝箱(无条件)</v>
      </c>
    </row>
    <row r="48" spans="1:28" x14ac:dyDescent="0.2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M48" s="50"/>
      <c r="N48" s="50">
        <f t="shared" si="0"/>
        <v>10045</v>
      </c>
      <c r="O48" s="50">
        <v>700015</v>
      </c>
      <c r="P48" s="50">
        <v>-1</v>
      </c>
      <c r="Q48" s="62">
        <v>1500000</v>
      </c>
      <c r="R48" s="50">
        <v>1</v>
      </c>
      <c r="S48" s="50">
        <v>1</v>
      </c>
      <c r="T48" s="50">
        <v>1</v>
      </c>
      <c r="U48" s="50">
        <v>1000</v>
      </c>
      <c r="V48" s="50">
        <v>0</v>
      </c>
      <c r="W48" s="50" t="s">
        <v>3499</v>
      </c>
      <c r="X48" s="50">
        <v>0</v>
      </c>
      <c r="Y48" s="50">
        <v>0</v>
      </c>
      <c r="AA48" t="str">
        <f>_xlfn.XLOOKUP(O48,物品表!$O:$O,物品表!$P:$P,,0)</f>
        <v>装备助力宝箱(无条件)</v>
      </c>
      <c r="AB48" t="e">
        <f>_xlfn.XLOOKUP(P48,物品表!$O:$O,物品表!$P:$P,,0)</f>
        <v>#N/A</v>
      </c>
    </row>
    <row r="49" spans="1:28" x14ac:dyDescent="0.2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M49" s="50"/>
      <c r="N49" s="50">
        <f t="shared" si="0"/>
        <v>10046</v>
      </c>
      <c r="O49" s="50">
        <v>700015</v>
      </c>
      <c r="P49" s="50">
        <v>700016</v>
      </c>
      <c r="Q49" s="50">
        <v>0</v>
      </c>
      <c r="R49" s="50">
        <v>1</v>
      </c>
      <c r="S49" s="50">
        <v>1</v>
      </c>
      <c r="T49" s="50">
        <v>2</v>
      </c>
      <c r="U49" s="50">
        <v>1000</v>
      </c>
      <c r="V49" s="50">
        <v>0</v>
      </c>
      <c r="W49" s="50">
        <v>0</v>
      </c>
      <c r="X49" s="50">
        <v>0</v>
      </c>
      <c r="Y49" s="50">
        <v>0</v>
      </c>
      <c r="AA49" t="str">
        <f>_xlfn.XLOOKUP(O49,物品表!$O:$O,物品表!$P:$P,,0)</f>
        <v>装备助力宝箱(无条件)</v>
      </c>
      <c r="AB49" t="str">
        <f>_xlfn.XLOOKUP(P49,物品表!$O:$O,物品表!$P:$P,,0)</f>
        <v>装备助力宝箱(Lv.50)</v>
      </c>
    </row>
    <row r="50" spans="1:28" x14ac:dyDescent="0.2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M50" s="50"/>
      <c r="N50" s="50">
        <f t="shared" si="0"/>
        <v>10047</v>
      </c>
      <c r="O50" s="50">
        <v>700016</v>
      </c>
      <c r="P50" s="50">
        <v>-1</v>
      </c>
      <c r="Q50" s="62">
        <v>1500001</v>
      </c>
      <c r="R50" s="50">
        <v>1</v>
      </c>
      <c r="S50" s="50">
        <v>1</v>
      </c>
      <c r="T50" s="50">
        <v>1</v>
      </c>
      <c r="U50" s="50">
        <v>1000</v>
      </c>
      <c r="V50" s="50">
        <v>0</v>
      </c>
      <c r="W50" s="50" t="s">
        <v>3500</v>
      </c>
      <c r="X50" s="50">
        <v>0</v>
      </c>
      <c r="Y50" s="50">
        <v>0</v>
      </c>
      <c r="AA50" t="str">
        <f>_xlfn.XLOOKUP(O50,物品表!$O:$O,物品表!$P:$P,,0)</f>
        <v>装备助力宝箱(Lv.50)</v>
      </c>
      <c r="AB50" t="e">
        <f>_xlfn.XLOOKUP(P50,物品表!$O:$O,物品表!$P:$P,,0)</f>
        <v>#N/A</v>
      </c>
    </row>
    <row r="51" spans="1:28" x14ac:dyDescent="0.2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M51" s="50"/>
      <c r="N51" s="50">
        <f t="shared" ref="N51:N66" si="1">IFERROR(N50+1,10000)</f>
        <v>10048</v>
      </c>
      <c r="O51" s="50">
        <v>700016</v>
      </c>
      <c r="P51" s="50">
        <v>700017</v>
      </c>
      <c r="Q51" s="50">
        <v>0</v>
      </c>
      <c r="R51" s="50">
        <v>1</v>
      </c>
      <c r="S51" s="50">
        <v>1</v>
      </c>
      <c r="T51" s="50">
        <v>2</v>
      </c>
      <c r="U51" s="50">
        <v>1000</v>
      </c>
      <c r="V51" s="50">
        <v>0</v>
      </c>
      <c r="W51" s="50">
        <v>0</v>
      </c>
      <c r="X51" s="50">
        <v>0</v>
      </c>
      <c r="Y51" s="50">
        <v>0</v>
      </c>
      <c r="AA51" t="str">
        <f>_xlfn.XLOOKUP(O51,物品表!$O:$O,物品表!$P:$P,,0)</f>
        <v>装备助力宝箱(Lv.50)</v>
      </c>
      <c r="AB51" t="str">
        <f>_xlfn.XLOOKUP(P51,物品表!$O:$O,物品表!$P:$P,,0)</f>
        <v>装备助力宝箱(Lv.100)</v>
      </c>
    </row>
    <row r="52" spans="1:28" x14ac:dyDescent="0.2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M52" s="50"/>
      <c r="N52" s="50">
        <f t="shared" si="1"/>
        <v>10049</v>
      </c>
      <c r="O52" s="50">
        <v>700017</v>
      </c>
      <c r="P52" s="50">
        <v>-1</v>
      </c>
      <c r="Q52" s="62">
        <v>1500002</v>
      </c>
      <c r="R52" s="50">
        <v>1</v>
      </c>
      <c r="S52" s="50">
        <v>1</v>
      </c>
      <c r="T52" s="50">
        <v>1</v>
      </c>
      <c r="U52" s="50">
        <v>1000</v>
      </c>
      <c r="V52" s="50">
        <v>0</v>
      </c>
      <c r="W52" s="50" t="s">
        <v>3501</v>
      </c>
      <c r="X52" s="50">
        <v>0</v>
      </c>
      <c r="Y52" s="50">
        <v>0</v>
      </c>
      <c r="AA52" t="str">
        <f>_xlfn.XLOOKUP(O52,物品表!$O:$O,物品表!$P:$P,,0)</f>
        <v>装备助力宝箱(Lv.100)</v>
      </c>
      <c r="AB52" t="e">
        <f>_xlfn.XLOOKUP(P52,物品表!$O:$O,物品表!$P:$P,,0)</f>
        <v>#N/A</v>
      </c>
    </row>
    <row r="53" spans="1:28" x14ac:dyDescent="0.2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M53" s="50"/>
      <c r="N53" s="50">
        <f t="shared" si="1"/>
        <v>10050</v>
      </c>
      <c r="O53" s="50">
        <v>700017</v>
      </c>
      <c r="P53" s="50">
        <v>700018</v>
      </c>
      <c r="Q53" s="50">
        <v>0</v>
      </c>
      <c r="R53" s="50">
        <v>1</v>
      </c>
      <c r="S53" s="50">
        <v>1</v>
      </c>
      <c r="T53" s="50">
        <v>2</v>
      </c>
      <c r="U53" s="50">
        <v>1000</v>
      </c>
      <c r="V53" s="50">
        <v>0</v>
      </c>
      <c r="W53" s="50">
        <v>0</v>
      </c>
      <c r="X53" s="50">
        <v>0</v>
      </c>
      <c r="Y53" s="50">
        <v>0</v>
      </c>
      <c r="AA53" t="str">
        <f>_xlfn.XLOOKUP(O53,物品表!$O:$O,物品表!$P:$P,,0)</f>
        <v>装备助力宝箱(Lv.100)</v>
      </c>
      <c r="AB53" t="str">
        <f>_xlfn.XLOOKUP(P53,物品表!$O:$O,物品表!$P:$P,,0)</f>
        <v>装备助力宝箱(Lv.150)</v>
      </c>
    </row>
    <row r="54" spans="1:28" x14ac:dyDescent="0.2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M54" s="50"/>
      <c r="N54" s="50">
        <f t="shared" si="1"/>
        <v>10051</v>
      </c>
      <c r="O54" s="50">
        <v>700018</v>
      </c>
      <c r="P54" s="50">
        <v>-1</v>
      </c>
      <c r="Q54" s="62">
        <v>1500004</v>
      </c>
      <c r="R54" s="50">
        <v>1</v>
      </c>
      <c r="S54" s="50">
        <v>1</v>
      </c>
      <c r="T54" s="50">
        <v>1</v>
      </c>
      <c r="U54" s="50">
        <v>1000</v>
      </c>
      <c r="V54" s="50">
        <v>0</v>
      </c>
      <c r="W54" s="50" t="s">
        <v>3502</v>
      </c>
      <c r="X54" s="50">
        <v>0</v>
      </c>
      <c r="Y54" s="50">
        <v>0</v>
      </c>
      <c r="AA54" t="str">
        <f>_xlfn.XLOOKUP(O54,物品表!$O:$O,物品表!$P:$P,,0)</f>
        <v>装备助力宝箱(Lv.150)</v>
      </c>
      <c r="AB54" t="e">
        <f>_xlfn.XLOOKUP(P54,物品表!$O:$O,物品表!$P:$P,,0)</f>
        <v>#N/A</v>
      </c>
    </row>
    <row r="55" spans="1:28" ht="15" x14ac:dyDescent="0.2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M55" s="50"/>
      <c r="N55" s="50">
        <f t="shared" si="1"/>
        <v>10052</v>
      </c>
      <c r="O55" s="50">
        <v>700019</v>
      </c>
      <c r="P55" s="126">
        <v>100002</v>
      </c>
      <c r="Q55" s="50">
        <v>0</v>
      </c>
      <c r="R55" s="50">
        <v>50000</v>
      </c>
      <c r="S55" s="50">
        <v>50000</v>
      </c>
      <c r="T55" s="50">
        <v>1</v>
      </c>
      <c r="U55" s="50">
        <v>1000</v>
      </c>
      <c r="V55" s="50">
        <v>0</v>
      </c>
      <c r="W55" s="50">
        <v>0</v>
      </c>
      <c r="X55" s="50">
        <v>0</v>
      </c>
      <c r="Y55" s="50">
        <v>0</v>
      </c>
      <c r="AA55" t="str">
        <f>_xlfn.XLOOKUP(O55,物品表!$O:$O,物品表!$P:$P,,0)</f>
        <v>超值材料箱(Lv.15)</v>
      </c>
      <c r="AB55" t="str">
        <f>_xlfn.XLOOKUP(P55,物品表!$O:$O,物品表!$P:$P,,0)</f>
        <v>钱币</v>
      </c>
    </row>
    <row r="56" spans="1:28" x14ac:dyDescent="0.2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M56" s="50"/>
      <c r="N56" s="50">
        <f t="shared" si="1"/>
        <v>10053</v>
      </c>
      <c r="O56" s="50">
        <v>700019</v>
      </c>
      <c r="P56" s="57">
        <v>700020</v>
      </c>
      <c r="Q56" s="50">
        <v>0</v>
      </c>
      <c r="R56" s="50">
        <v>1</v>
      </c>
      <c r="S56" s="50">
        <v>1</v>
      </c>
      <c r="T56" s="50">
        <v>2</v>
      </c>
      <c r="U56" s="50">
        <v>1000</v>
      </c>
      <c r="V56" s="50">
        <v>0</v>
      </c>
      <c r="W56" s="50">
        <v>0</v>
      </c>
      <c r="X56" s="50">
        <v>0</v>
      </c>
      <c r="Y56" s="50">
        <v>0</v>
      </c>
      <c r="AA56" t="str">
        <f>_xlfn.XLOOKUP(O56,物品表!$O:$O,物品表!$P:$P,,0)</f>
        <v>超值材料箱(Lv.15)</v>
      </c>
      <c r="AB56" t="str">
        <f>_xlfn.XLOOKUP(P56,物品表!$O:$O,物品表!$P:$P,,0)</f>
        <v>超值材料箱(Lv.30)</v>
      </c>
    </row>
    <row r="57" spans="1:28" x14ac:dyDescent="0.2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M57" s="50"/>
      <c r="N57" s="50">
        <f t="shared" si="1"/>
        <v>10054</v>
      </c>
      <c r="O57" s="50">
        <v>700020</v>
      </c>
      <c r="P57" s="57">
        <v>100006</v>
      </c>
      <c r="Q57" s="50">
        <v>0</v>
      </c>
      <c r="R57" s="50">
        <v>5000</v>
      </c>
      <c r="S57" s="50">
        <v>5000</v>
      </c>
      <c r="T57" s="50">
        <v>1</v>
      </c>
      <c r="U57" s="50">
        <v>1000</v>
      </c>
      <c r="V57" s="50">
        <v>0</v>
      </c>
      <c r="W57" s="50">
        <v>0</v>
      </c>
      <c r="X57" s="50">
        <v>0</v>
      </c>
      <c r="Y57" s="50">
        <v>0</v>
      </c>
      <c r="AA57" t="str">
        <f>_xlfn.XLOOKUP(O57,物品表!$O:$O,物品表!$P:$P,,0)</f>
        <v>超值材料箱(Lv.30)</v>
      </c>
      <c r="AB57" t="str">
        <f>_xlfn.XLOOKUP(P57,物品表!$O:$O,物品表!$P:$P,,0)</f>
        <v>玉石碎片</v>
      </c>
    </row>
    <row r="58" spans="1:28" x14ac:dyDescent="0.2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M58" s="50"/>
      <c r="N58" s="50">
        <f t="shared" si="1"/>
        <v>10055</v>
      </c>
      <c r="O58" s="50">
        <v>700020</v>
      </c>
      <c r="P58" s="57">
        <v>700021</v>
      </c>
      <c r="Q58" s="50">
        <v>0</v>
      </c>
      <c r="R58" s="50">
        <v>1</v>
      </c>
      <c r="S58" s="50">
        <v>1</v>
      </c>
      <c r="T58" s="50">
        <v>2</v>
      </c>
      <c r="U58" s="50">
        <v>1000</v>
      </c>
      <c r="V58" s="50">
        <v>0</v>
      </c>
      <c r="W58" s="50">
        <v>0</v>
      </c>
      <c r="X58" s="50">
        <v>0</v>
      </c>
      <c r="Y58" s="50">
        <v>0</v>
      </c>
      <c r="AA58" t="str">
        <f>_xlfn.XLOOKUP(O58,物品表!$O:$O,物品表!$P:$P,,0)</f>
        <v>超值材料箱(Lv.30)</v>
      </c>
      <c r="AB58" t="str">
        <f>_xlfn.XLOOKUP(P58,物品表!$O:$O,物品表!$P:$P,,0)</f>
        <v>超值材料箱(Lv.60)</v>
      </c>
    </row>
    <row r="59" spans="1:28" x14ac:dyDescent="0.2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M59" s="50"/>
      <c r="N59" s="50">
        <f t="shared" si="1"/>
        <v>10056</v>
      </c>
      <c r="O59" s="50">
        <v>700021</v>
      </c>
      <c r="P59" s="57">
        <v>100016</v>
      </c>
      <c r="Q59" s="50">
        <v>0</v>
      </c>
      <c r="R59" s="50">
        <v>1000</v>
      </c>
      <c r="S59" s="50">
        <v>1000</v>
      </c>
      <c r="T59" s="50">
        <v>1</v>
      </c>
      <c r="U59" s="50">
        <v>1000</v>
      </c>
      <c r="V59" s="50">
        <v>0</v>
      </c>
      <c r="W59" s="50">
        <v>0</v>
      </c>
      <c r="X59" s="50">
        <v>0</v>
      </c>
      <c r="Y59" s="50">
        <v>0</v>
      </c>
      <c r="AA59" t="str">
        <f>_xlfn.XLOOKUP(O59,物品表!$O:$O,物品表!$P:$P,,0)</f>
        <v>超值材料箱(Lv.60)</v>
      </c>
      <c r="AB59" t="str">
        <f>_xlfn.XLOOKUP(P59,物品表!$O:$O,物品表!$P:$P,,0)</f>
        <v>钱币分钟卡</v>
      </c>
    </row>
    <row r="60" spans="1:28" x14ac:dyDescent="0.2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M60" s="50"/>
      <c r="N60" s="50">
        <f t="shared" si="1"/>
        <v>10057</v>
      </c>
      <c r="O60" s="50">
        <v>700021</v>
      </c>
      <c r="P60" s="57">
        <v>700022</v>
      </c>
      <c r="Q60" s="50">
        <v>0</v>
      </c>
      <c r="R60" s="50">
        <v>1</v>
      </c>
      <c r="S60" s="50">
        <v>1</v>
      </c>
      <c r="T60" s="50">
        <v>2</v>
      </c>
      <c r="U60" s="50">
        <v>1000</v>
      </c>
      <c r="V60" s="50">
        <v>0</v>
      </c>
      <c r="W60" s="50">
        <v>0</v>
      </c>
      <c r="X60" s="50">
        <v>0</v>
      </c>
      <c r="Y60" s="50">
        <v>0</v>
      </c>
      <c r="AA60" t="str">
        <f>_xlfn.XLOOKUP(O60,物品表!$O:$O,物品表!$P:$P,,0)</f>
        <v>超值材料箱(Lv.60)</v>
      </c>
      <c r="AB60" t="str">
        <f>_xlfn.XLOOKUP(P60,物品表!$O:$O,物品表!$P:$P,,0)</f>
        <v>超值材料箱(Lv.90）</v>
      </c>
    </row>
    <row r="61" spans="1:28" x14ac:dyDescent="0.2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M61" s="50"/>
      <c r="N61" s="50">
        <f t="shared" si="1"/>
        <v>10058</v>
      </c>
      <c r="O61" s="50">
        <v>700022</v>
      </c>
      <c r="P61" s="57">
        <v>100006</v>
      </c>
      <c r="Q61" s="50">
        <v>0</v>
      </c>
      <c r="R61" s="50">
        <v>20000</v>
      </c>
      <c r="S61" s="50">
        <v>20000</v>
      </c>
      <c r="T61" s="50">
        <v>1</v>
      </c>
      <c r="U61" s="50">
        <v>1000</v>
      </c>
      <c r="V61" s="50">
        <v>0</v>
      </c>
      <c r="W61" s="50">
        <v>0</v>
      </c>
      <c r="X61" s="50">
        <v>0</v>
      </c>
      <c r="Y61" s="50">
        <v>0</v>
      </c>
      <c r="AA61" t="str">
        <f>_xlfn.XLOOKUP(O61,物品表!$O:$O,物品表!$P:$P,,0)</f>
        <v>超值材料箱(Lv.90）</v>
      </c>
      <c r="AB61" t="str">
        <f>_xlfn.XLOOKUP(P61,物品表!$O:$O,物品表!$P:$P,,0)</f>
        <v>玉石碎片</v>
      </c>
    </row>
    <row r="62" spans="1:28" x14ac:dyDescent="0.2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M62" s="50"/>
      <c r="N62" s="50">
        <f t="shared" si="1"/>
        <v>10059</v>
      </c>
      <c r="O62" s="50">
        <v>700022</v>
      </c>
      <c r="P62" s="57">
        <v>700023</v>
      </c>
      <c r="Q62" s="50">
        <v>0</v>
      </c>
      <c r="R62" s="50">
        <v>1</v>
      </c>
      <c r="S62" s="50">
        <v>1</v>
      </c>
      <c r="T62" s="50">
        <v>2</v>
      </c>
      <c r="U62" s="50">
        <v>1000</v>
      </c>
      <c r="V62" s="50">
        <v>0</v>
      </c>
      <c r="W62" s="50">
        <v>0</v>
      </c>
      <c r="X62" s="50">
        <v>0</v>
      </c>
      <c r="Y62" s="50">
        <v>0</v>
      </c>
      <c r="AA62" t="str">
        <f>_xlfn.XLOOKUP(O62,物品表!$O:$O,物品表!$P:$P,,0)</f>
        <v>超值材料箱(Lv.90）</v>
      </c>
      <c r="AB62" t="str">
        <f>_xlfn.XLOOKUP(P62,物品表!$O:$O,物品表!$P:$P,,0)</f>
        <v>超值材料箱(Lv.120)</v>
      </c>
    </row>
    <row r="63" spans="1:28" x14ac:dyDescent="0.2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M63" s="50"/>
      <c r="N63" s="50">
        <f t="shared" si="1"/>
        <v>10060</v>
      </c>
      <c r="O63" s="50">
        <v>700023</v>
      </c>
      <c r="P63" s="57">
        <v>100018</v>
      </c>
      <c r="Q63" s="50">
        <v>0</v>
      </c>
      <c r="R63" s="50">
        <v>100</v>
      </c>
      <c r="S63" s="50">
        <v>100</v>
      </c>
      <c r="T63" s="50">
        <v>1</v>
      </c>
      <c r="U63" s="50">
        <v>1000</v>
      </c>
      <c r="V63" s="50">
        <v>0</v>
      </c>
      <c r="W63" s="50">
        <v>0</v>
      </c>
      <c r="X63" s="50">
        <v>0</v>
      </c>
      <c r="Y63" s="50">
        <v>0</v>
      </c>
      <c r="AA63" t="str">
        <f>_xlfn.XLOOKUP(O63,物品表!$O:$O,物品表!$P:$P,,0)</f>
        <v>超值材料箱(Lv.120)</v>
      </c>
      <c r="AB63" t="str">
        <f>_xlfn.XLOOKUP(P63,物品表!$O:$O,物品表!$P:$P,,0)</f>
        <v>青铜密钥</v>
      </c>
    </row>
    <row r="64" spans="1:28" x14ac:dyDescent="0.2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M64" s="50"/>
      <c r="N64" s="50">
        <f t="shared" si="1"/>
        <v>10061</v>
      </c>
      <c r="O64" s="50">
        <v>700024</v>
      </c>
      <c r="P64" s="57">
        <v>50014</v>
      </c>
      <c r="Q64" s="50">
        <v>0</v>
      </c>
      <c r="R64" s="50">
        <v>1</v>
      </c>
      <c r="S64" s="50">
        <v>1</v>
      </c>
      <c r="T64" s="50">
        <v>1</v>
      </c>
      <c r="U64" s="50">
        <v>1000</v>
      </c>
      <c r="V64" s="50">
        <v>0</v>
      </c>
      <c r="W64" s="50" t="s">
        <v>3503</v>
      </c>
      <c r="X64" s="50">
        <v>0</v>
      </c>
      <c r="Y64" s="50">
        <v>0</v>
      </c>
      <c r="AA64" t="str">
        <f>_xlfn.XLOOKUP(O64,物品表!$O:$O,物品表!$P:$P,,0)</f>
        <v>符文助力宝箱(Lv.5)</v>
      </c>
      <c r="AB64" t="str">
        <f>_xlfn.XLOOKUP(P64,'符文表（弃用）'!O:O,'符文表（弃用）'!P:P,,0)</f>
        <v>快速冷却</v>
      </c>
    </row>
    <row r="65" spans="1:28" x14ac:dyDescent="0.2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M65" s="50"/>
      <c r="N65" s="50">
        <f t="shared" si="1"/>
        <v>10062</v>
      </c>
      <c r="O65" s="50">
        <v>700024</v>
      </c>
      <c r="P65" s="57">
        <v>50015</v>
      </c>
      <c r="Q65" s="50">
        <v>0</v>
      </c>
      <c r="R65" s="50">
        <v>1</v>
      </c>
      <c r="S65" s="50">
        <v>1</v>
      </c>
      <c r="T65" s="50">
        <v>1</v>
      </c>
      <c r="U65" s="50">
        <v>1000</v>
      </c>
      <c r="V65" s="50">
        <v>0</v>
      </c>
      <c r="W65" s="50" t="s">
        <v>3503</v>
      </c>
      <c r="X65" s="50">
        <v>0</v>
      </c>
      <c r="Y65" s="50">
        <v>0</v>
      </c>
      <c r="AA65" t="str">
        <f>_xlfn.XLOOKUP(O65,物品表!$O:$O,物品表!$P:$P,,0)</f>
        <v>符文助力宝箱(Lv.5)</v>
      </c>
      <c r="AB65" t="str">
        <f>_xlfn.XLOOKUP(P65,'符文表（弃用）'!O:O,'符文表（弃用）'!P:P,,0)</f>
        <v>快速攻击</v>
      </c>
    </row>
    <row r="66" spans="1:28" x14ac:dyDescent="0.2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M66" s="50"/>
      <c r="N66" s="50">
        <f t="shared" si="1"/>
        <v>10063</v>
      </c>
      <c r="O66" s="50">
        <v>700024</v>
      </c>
      <c r="P66" s="57">
        <v>50016</v>
      </c>
      <c r="Q66" s="50">
        <v>0</v>
      </c>
      <c r="R66" s="50">
        <v>1</v>
      </c>
      <c r="S66" s="50">
        <v>1</v>
      </c>
      <c r="T66" s="50">
        <v>1</v>
      </c>
      <c r="U66" s="50">
        <v>1000</v>
      </c>
      <c r="V66" s="50">
        <v>0</v>
      </c>
      <c r="W66" s="50" t="s">
        <v>3503</v>
      </c>
      <c r="X66" s="50">
        <v>0</v>
      </c>
      <c r="Y66" s="50">
        <v>0</v>
      </c>
      <c r="AA66" t="str">
        <f>_xlfn.XLOOKUP(O66,物品表!$O:$O,物品表!$P:$P,,0)</f>
        <v>符文助力宝箱(Lv.5)</v>
      </c>
      <c r="AB66" t="str">
        <f>_xlfn.XLOOKUP(P66,'符文表（弃用）'!O:O,'符文表（弃用）'!P:P,,0)</f>
        <v>持久</v>
      </c>
    </row>
    <row r="67" spans="1:28" x14ac:dyDescent="0.2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M67" s="50"/>
      <c r="N67" s="50">
        <f t="shared" ref="N67:N98" si="2">IFERROR(N66+1,10000)</f>
        <v>10064</v>
      </c>
      <c r="O67" s="50">
        <v>700024</v>
      </c>
      <c r="P67" s="57">
        <v>50031</v>
      </c>
      <c r="Q67" s="50">
        <v>0</v>
      </c>
      <c r="R67" s="50">
        <v>1</v>
      </c>
      <c r="S67" s="50">
        <v>1</v>
      </c>
      <c r="T67" s="50">
        <v>1</v>
      </c>
      <c r="U67" s="50">
        <v>1000</v>
      </c>
      <c r="V67" s="50">
        <v>0</v>
      </c>
      <c r="W67" s="50" t="s">
        <v>3503</v>
      </c>
      <c r="X67" s="50">
        <v>0</v>
      </c>
      <c r="Y67" s="50">
        <v>0</v>
      </c>
      <c r="AA67" t="str">
        <f>_xlfn.XLOOKUP(O67,物品表!$O:$O,物品表!$P:$P,,0)</f>
        <v>符文助力宝箱(Lv.5)</v>
      </c>
      <c r="AB67" t="str">
        <f>_xlfn.XLOOKUP(P67,'符文表（弃用）'!O:O,'符文表（弃用）'!P:P,,0)</f>
        <v>广阔区域</v>
      </c>
    </row>
    <row r="68" spans="1:28" x14ac:dyDescent="0.2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M68" s="50"/>
      <c r="N68" s="50">
        <f t="shared" si="2"/>
        <v>10065</v>
      </c>
      <c r="O68" s="50">
        <v>700024</v>
      </c>
      <c r="P68" s="57">
        <v>50069</v>
      </c>
      <c r="Q68" s="50">
        <v>0</v>
      </c>
      <c r="R68" s="50">
        <v>1</v>
      </c>
      <c r="S68" s="50">
        <v>1</v>
      </c>
      <c r="T68" s="50">
        <v>1</v>
      </c>
      <c r="U68" s="50">
        <v>1000</v>
      </c>
      <c r="V68" s="50">
        <v>0</v>
      </c>
      <c r="W68" s="50" t="s">
        <v>3503</v>
      </c>
      <c r="X68" s="50">
        <v>0</v>
      </c>
      <c r="Y68" s="50">
        <v>0</v>
      </c>
      <c r="AA68" t="str">
        <f>_xlfn.XLOOKUP(O68,物品表!$O:$O,物品表!$P:$P,,0)</f>
        <v>符文助力宝箱(Lv.5)</v>
      </c>
      <c r="AB68" t="str">
        <f>_xlfn.XLOOKUP(P68,'符文表（弃用）'!O:O,'符文表（弃用）'!P:P,,0)</f>
        <v>区域扩展</v>
      </c>
    </row>
    <row r="69" spans="1:28" x14ac:dyDescent="0.2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M69" s="50"/>
      <c r="N69" s="50">
        <f t="shared" si="2"/>
        <v>10066</v>
      </c>
      <c r="O69" s="50">
        <v>700024</v>
      </c>
      <c r="P69" s="57">
        <v>50073</v>
      </c>
      <c r="Q69" s="50">
        <v>0</v>
      </c>
      <c r="R69" s="50">
        <v>1</v>
      </c>
      <c r="S69" s="50">
        <v>1</v>
      </c>
      <c r="T69" s="50">
        <v>1</v>
      </c>
      <c r="U69" s="50">
        <v>1000</v>
      </c>
      <c r="V69" s="50">
        <v>0</v>
      </c>
      <c r="W69" s="50" t="s">
        <v>3503</v>
      </c>
      <c r="X69" s="50">
        <v>0</v>
      </c>
      <c r="Y69" s="50">
        <v>0</v>
      </c>
      <c r="AA69" t="str">
        <f>_xlfn.XLOOKUP(O69,物品表!$O:$O,物品表!$P:$P,,0)</f>
        <v>符文助力宝箱(Lv.5)</v>
      </c>
      <c r="AB69" t="str">
        <f>_xlfn.XLOOKUP(P69,'符文表（弃用）'!O:O,'符文表（弃用）'!P:P,,0)</f>
        <v>剑走偏锋</v>
      </c>
    </row>
    <row r="70" spans="1:28" x14ac:dyDescent="0.2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M70" s="50"/>
      <c r="N70" s="50">
        <f t="shared" si="2"/>
        <v>10067</v>
      </c>
      <c r="O70" s="50">
        <v>700024</v>
      </c>
      <c r="P70" s="57">
        <v>50119</v>
      </c>
      <c r="Q70" s="50">
        <v>0</v>
      </c>
      <c r="R70" s="50">
        <v>1</v>
      </c>
      <c r="S70" s="50">
        <v>1</v>
      </c>
      <c r="T70" s="50">
        <v>1</v>
      </c>
      <c r="U70" s="50">
        <v>1000</v>
      </c>
      <c r="V70" s="50">
        <v>0</v>
      </c>
      <c r="W70" s="50" t="s">
        <v>3503</v>
      </c>
      <c r="X70" s="50">
        <v>0</v>
      </c>
      <c r="Y70" s="50">
        <v>0</v>
      </c>
      <c r="AA70" t="str">
        <f>_xlfn.XLOOKUP(O70,物品表!$O:$O,物品表!$P:$P,,0)</f>
        <v>符文助力宝箱(Lv.5)</v>
      </c>
      <c r="AB70" t="str">
        <f>_xlfn.XLOOKUP(P70,'符文表（弃用）'!O:O,'符文表（弃用）'!P:P,,0)</f>
        <v>冷却辅助</v>
      </c>
    </row>
    <row r="71" spans="1:28" x14ac:dyDescent="0.2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M71" s="50"/>
      <c r="N71" s="50">
        <f t="shared" si="2"/>
        <v>10068</v>
      </c>
      <c r="O71" s="50">
        <v>700024</v>
      </c>
      <c r="P71" s="57">
        <v>50120</v>
      </c>
      <c r="Q71" s="50">
        <v>0</v>
      </c>
      <c r="R71" s="50">
        <v>1</v>
      </c>
      <c r="S71" s="50">
        <v>1</v>
      </c>
      <c r="T71" s="50">
        <v>1</v>
      </c>
      <c r="U71" s="50">
        <v>1000</v>
      </c>
      <c r="V71" s="50">
        <v>0</v>
      </c>
      <c r="W71" s="50" t="s">
        <v>3503</v>
      </c>
      <c r="X71" s="50">
        <v>0</v>
      </c>
      <c r="Y71" s="50">
        <v>0</v>
      </c>
      <c r="AA71" t="str">
        <f>_xlfn.XLOOKUP(O71,物品表!$O:$O,物品表!$P:$P,,0)</f>
        <v>符文助力宝箱(Lv.5)</v>
      </c>
      <c r="AB71" t="str">
        <f>_xlfn.XLOOKUP(P71,'符文表（弃用）'!O:O,'符文表（弃用）'!P:P,,0)</f>
        <v>移速辅助</v>
      </c>
    </row>
    <row r="72" spans="1:28" x14ac:dyDescent="0.2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M72" s="50"/>
      <c r="N72" s="50">
        <f t="shared" si="2"/>
        <v>10069</v>
      </c>
      <c r="O72" s="50">
        <v>700024</v>
      </c>
      <c r="P72" s="57">
        <v>50127</v>
      </c>
      <c r="Q72" s="50">
        <v>0</v>
      </c>
      <c r="R72" s="50">
        <v>1</v>
      </c>
      <c r="S72" s="50">
        <v>1</v>
      </c>
      <c r="T72" s="50">
        <v>1</v>
      </c>
      <c r="U72" s="50">
        <v>1000</v>
      </c>
      <c r="V72" s="50">
        <v>0</v>
      </c>
      <c r="W72" s="50" t="s">
        <v>3503</v>
      </c>
      <c r="X72" s="50">
        <v>0</v>
      </c>
      <c r="Y72" s="50">
        <v>0</v>
      </c>
      <c r="AA72" t="str">
        <f>_xlfn.XLOOKUP(O72,物品表!$O:$O,物品表!$P:$P,,0)</f>
        <v>符文助力宝箱(Lv.5)</v>
      </c>
      <c r="AB72" t="str">
        <f>_xlfn.XLOOKUP(P72,'符文表（弃用）'!O:O,'符文表（弃用）'!P:P,,0)</f>
        <v>普攻精通</v>
      </c>
    </row>
    <row r="73" spans="1:28" x14ac:dyDescent="0.2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M73" s="50"/>
      <c r="N73" s="50">
        <f t="shared" si="2"/>
        <v>10070</v>
      </c>
      <c r="O73" s="50">
        <v>700024</v>
      </c>
      <c r="P73" s="57">
        <v>50128</v>
      </c>
      <c r="Q73" s="50">
        <v>0</v>
      </c>
      <c r="R73" s="50">
        <v>1</v>
      </c>
      <c r="S73" s="50">
        <v>1</v>
      </c>
      <c r="T73" s="50">
        <v>1</v>
      </c>
      <c r="U73" s="50">
        <v>1000</v>
      </c>
      <c r="V73" s="50">
        <v>0</v>
      </c>
      <c r="W73" s="50" t="s">
        <v>3503</v>
      </c>
      <c r="X73" s="50">
        <v>0</v>
      </c>
      <c r="Y73" s="50">
        <v>0</v>
      </c>
      <c r="AA73" t="str">
        <f>_xlfn.XLOOKUP(O73,物品表!$O:$O,物品表!$P:$P,,0)</f>
        <v>符文助力宝箱(Lv.5)</v>
      </c>
      <c r="AB73" t="str">
        <f>_xlfn.XLOOKUP(P73,'符文表（弃用）'!O:O,'符文表（弃用）'!P:P,,0)</f>
        <v>能量精通</v>
      </c>
    </row>
    <row r="74" spans="1:28" x14ac:dyDescent="0.2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M74" s="50"/>
      <c r="N74" s="50">
        <f t="shared" si="2"/>
        <v>10071</v>
      </c>
      <c r="O74" s="50">
        <v>700024</v>
      </c>
      <c r="P74" s="57">
        <v>700025</v>
      </c>
      <c r="Q74" s="50">
        <v>0</v>
      </c>
      <c r="R74" s="50">
        <v>1</v>
      </c>
      <c r="S74" s="50">
        <v>1</v>
      </c>
      <c r="T74" s="50">
        <v>2</v>
      </c>
      <c r="U74" s="50">
        <v>1000</v>
      </c>
      <c r="V74" s="50">
        <v>0</v>
      </c>
      <c r="W74" s="50">
        <v>0</v>
      </c>
      <c r="X74" s="50">
        <v>0</v>
      </c>
      <c r="Y74" s="50">
        <v>0</v>
      </c>
      <c r="AA74" t="str">
        <f>_xlfn.XLOOKUP(O74,物品表!$O:$O,物品表!$P:$P,,0)</f>
        <v>符文助力宝箱(Lv.5)</v>
      </c>
      <c r="AB74" t="str">
        <f>_xlfn.XLOOKUP(P74,物品表!$O:$O,物品表!$P:$P,,0)</f>
        <v>符文助力宝箱(Lv.25)</v>
      </c>
    </row>
    <row r="75" spans="1:28" x14ac:dyDescent="0.2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M75" s="50"/>
      <c r="N75" s="50">
        <f t="shared" si="2"/>
        <v>10072</v>
      </c>
      <c r="O75" s="50">
        <v>700025</v>
      </c>
      <c r="P75" s="57">
        <v>50014</v>
      </c>
      <c r="Q75" s="50">
        <v>0</v>
      </c>
      <c r="R75" s="50">
        <v>1</v>
      </c>
      <c r="S75" s="50">
        <v>1</v>
      </c>
      <c r="T75" s="50">
        <v>1</v>
      </c>
      <c r="U75" s="50">
        <v>1000</v>
      </c>
      <c r="V75" s="50">
        <v>0</v>
      </c>
      <c r="W75" s="50" t="s">
        <v>3503</v>
      </c>
      <c r="X75" s="50">
        <v>0</v>
      </c>
      <c r="Y75" s="50">
        <v>0</v>
      </c>
      <c r="AA75" t="str">
        <f>_xlfn.XLOOKUP(O75,物品表!$O:$O,物品表!$P:$P,,0)</f>
        <v>符文助力宝箱(Lv.25)</v>
      </c>
      <c r="AB75" t="str">
        <f>_xlfn.XLOOKUP(P75,'符文表（弃用）'!O:O,'符文表（弃用）'!P:P,,0)</f>
        <v>快速冷却</v>
      </c>
    </row>
    <row r="76" spans="1:28" x14ac:dyDescent="0.2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M76" s="50"/>
      <c r="N76" s="50">
        <f t="shared" si="2"/>
        <v>10073</v>
      </c>
      <c r="O76" s="50">
        <v>700025</v>
      </c>
      <c r="P76" s="57">
        <v>50015</v>
      </c>
      <c r="Q76" s="50">
        <v>0</v>
      </c>
      <c r="R76" s="50">
        <v>1</v>
      </c>
      <c r="S76" s="50">
        <v>1</v>
      </c>
      <c r="T76" s="50">
        <v>1</v>
      </c>
      <c r="U76" s="50">
        <v>1000</v>
      </c>
      <c r="V76" s="50">
        <v>0</v>
      </c>
      <c r="W76" s="50" t="s">
        <v>3503</v>
      </c>
      <c r="X76" s="50">
        <v>0</v>
      </c>
      <c r="Y76" s="50">
        <v>0</v>
      </c>
      <c r="AA76" t="str">
        <f>_xlfn.XLOOKUP(O76,物品表!$O:$O,物品表!$P:$P,,0)</f>
        <v>符文助力宝箱(Lv.25)</v>
      </c>
      <c r="AB76" t="str">
        <f>_xlfn.XLOOKUP(P76,'符文表（弃用）'!O:O,'符文表（弃用）'!P:P,,0)</f>
        <v>快速攻击</v>
      </c>
    </row>
    <row r="77" spans="1:28" x14ac:dyDescent="0.2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M77" s="50"/>
      <c r="N77" s="50">
        <f t="shared" si="2"/>
        <v>10074</v>
      </c>
      <c r="O77" s="50">
        <v>700025</v>
      </c>
      <c r="P77" s="57">
        <v>50016</v>
      </c>
      <c r="Q77" s="50">
        <v>0</v>
      </c>
      <c r="R77" s="50">
        <v>1</v>
      </c>
      <c r="S77" s="50">
        <v>1</v>
      </c>
      <c r="T77" s="50">
        <v>1</v>
      </c>
      <c r="U77" s="50">
        <v>1000</v>
      </c>
      <c r="V77" s="50">
        <v>0</v>
      </c>
      <c r="W77" s="50" t="s">
        <v>3503</v>
      </c>
      <c r="X77" s="50">
        <v>0</v>
      </c>
      <c r="Y77" s="50">
        <v>0</v>
      </c>
      <c r="AA77" t="str">
        <f>_xlfn.XLOOKUP(O77,物品表!$O:$O,物品表!$P:$P,,0)</f>
        <v>符文助力宝箱(Lv.25)</v>
      </c>
      <c r="AB77" t="str">
        <f>_xlfn.XLOOKUP(P77,'符文表（弃用）'!O:O,'符文表（弃用）'!P:P,,0)</f>
        <v>持久</v>
      </c>
    </row>
    <row r="78" spans="1:28" x14ac:dyDescent="0.2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M78" s="50"/>
      <c r="N78" s="50">
        <f t="shared" si="2"/>
        <v>10075</v>
      </c>
      <c r="O78" s="50">
        <v>700025</v>
      </c>
      <c r="P78" s="57">
        <v>50031</v>
      </c>
      <c r="Q78" s="50">
        <v>0</v>
      </c>
      <c r="R78" s="50">
        <v>1</v>
      </c>
      <c r="S78" s="50">
        <v>1</v>
      </c>
      <c r="T78" s="50">
        <v>1</v>
      </c>
      <c r="U78" s="50">
        <v>1000</v>
      </c>
      <c r="V78" s="50">
        <v>0</v>
      </c>
      <c r="W78" s="50" t="s">
        <v>3503</v>
      </c>
      <c r="X78" s="50">
        <v>0</v>
      </c>
      <c r="Y78" s="50">
        <v>0</v>
      </c>
      <c r="AA78" t="str">
        <f>_xlfn.XLOOKUP(O78,物品表!$O:$O,物品表!$P:$P,,0)</f>
        <v>符文助力宝箱(Lv.25)</v>
      </c>
      <c r="AB78" t="str">
        <f>_xlfn.XLOOKUP(P78,'符文表（弃用）'!O:O,'符文表（弃用）'!P:P,,0)</f>
        <v>广阔区域</v>
      </c>
    </row>
    <row r="79" spans="1:28" x14ac:dyDescent="0.2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M79" s="50"/>
      <c r="N79" s="50">
        <f t="shared" si="2"/>
        <v>10076</v>
      </c>
      <c r="O79" s="50">
        <v>700025</v>
      </c>
      <c r="P79" s="57">
        <v>50032</v>
      </c>
      <c r="Q79" s="50">
        <v>0</v>
      </c>
      <c r="R79" s="50">
        <v>1</v>
      </c>
      <c r="S79" s="50">
        <v>1</v>
      </c>
      <c r="T79" s="50">
        <v>1</v>
      </c>
      <c r="U79" s="50">
        <v>1000</v>
      </c>
      <c r="V79" s="50">
        <v>0</v>
      </c>
      <c r="W79" s="50" t="s">
        <v>3503</v>
      </c>
      <c r="X79" s="50">
        <v>0</v>
      </c>
      <c r="Y79" s="50">
        <v>0</v>
      </c>
      <c r="AA79" t="str">
        <f>_xlfn.XLOOKUP(O79,物品表!$O:$O,物品表!$P:$P,,0)</f>
        <v>符文助力宝箱(Lv.25)</v>
      </c>
      <c r="AB79" t="str">
        <f>_xlfn.XLOOKUP(P79,'符文表（弃用）'!O:O,'符文表（弃用）'!P:P,,0)</f>
        <v>集中效应</v>
      </c>
    </row>
    <row r="80" spans="1:28" x14ac:dyDescent="0.2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M80" s="50"/>
      <c r="N80" s="50">
        <f t="shared" si="2"/>
        <v>10077</v>
      </c>
      <c r="O80" s="50">
        <v>700025</v>
      </c>
      <c r="P80" s="57">
        <v>50043</v>
      </c>
      <c r="Q80" s="50">
        <v>0</v>
      </c>
      <c r="R80" s="50">
        <v>1</v>
      </c>
      <c r="S80" s="50">
        <v>1</v>
      </c>
      <c r="T80" s="50">
        <v>1</v>
      </c>
      <c r="U80" s="50">
        <v>1000</v>
      </c>
      <c r="V80" s="50">
        <v>0</v>
      </c>
      <c r="W80" s="50" t="s">
        <v>3503</v>
      </c>
      <c r="X80" s="50">
        <v>0</v>
      </c>
      <c r="Y80" s="50">
        <v>0</v>
      </c>
      <c r="AA80" t="str">
        <f>_xlfn.XLOOKUP(O80,物品表!$O:$O,物品表!$P:$P,,0)</f>
        <v>符文助力宝箱(Lv.25)</v>
      </c>
      <c r="AB80" t="str">
        <f>_xlfn.XLOOKUP(P80,'符文表（弃用）'!O:O,'符文表（弃用）'!P:P,,0)</f>
        <v>技能专精</v>
      </c>
    </row>
    <row r="81" spans="1:28" x14ac:dyDescent="0.2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M81" s="50"/>
      <c r="N81" s="50">
        <f t="shared" si="2"/>
        <v>10078</v>
      </c>
      <c r="O81" s="50">
        <v>700025</v>
      </c>
      <c r="P81" s="57">
        <v>50045</v>
      </c>
      <c r="Q81" s="50">
        <v>0</v>
      </c>
      <c r="R81" s="50">
        <v>1</v>
      </c>
      <c r="S81" s="50">
        <v>1</v>
      </c>
      <c r="T81" s="50">
        <v>1</v>
      </c>
      <c r="U81" s="50">
        <v>1000</v>
      </c>
      <c r="V81" s="50">
        <v>0</v>
      </c>
      <c r="W81" s="50" t="s">
        <v>3503</v>
      </c>
      <c r="X81" s="50">
        <v>0</v>
      </c>
      <c r="Y81" s="50">
        <v>0</v>
      </c>
      <c r="AA81" t="str">
        <f>_xlfn.XLOOKUP(O81,物品表!$O:$O,物品表!$P:$P,,0)</f>
        <v>符文助力宝箱(Lv.25)</v>
      </c>
      <c r="AB81" t="str">
        <f>_xlfn.XLOOKUP(P81,'符文表（弃用）'!O:O,'符文表（弃用）'!P:P,,0)</f>
        <v>牵引</v>
      </c>
    </row>
    <row r="82" spans="1:28" x14ac:dyDescent="0.2">
      <c r="A82" s="4">
        <v>1</v>
      </c>
      <c r="B82" s="5"/>
      <c r="C82" s="5"/>
      <c r="D82" s="5"/>
      <c r="E82" s="5"/>
      <c r="F82" s="5"/>
      <c r="G82" s="5"/>
      <c r="H82" s="5"/>
      <c r="I82" s="5"/>
      <c r="J82" s="5"/>
      <c r="M82" s="50"/>
      <c r="N82" s="50">
        <f t="shared" si="2"/>
        <v>10079</v>
      </c>
      <c r="O82" s="50">
        <v>700025</v>
      </c>
      <c r="P82" s="57">
        <v>50057</v>
      </c>
      <c r="Q82" s="50">
        <v>0</v>
      </c>
      <c r="R82" s="50">
        <v>1</v>
      </c>
      <c r="S82" s="50">
        <v>1</v>
      </c>
      <c r="T82" s="50">
        <v>1</v>
      </c>
      <c r="U82" s="50">
        <v>1000</v>
      </c>
      <c r="V82" s="50">
        <v>0</v>
      </c>
      <c r="W82" s="50" t="s">
        <v>3503</v>
      </c>
      <c r="X82" s="50">
        <v>0</v>
      </c>
      <c r="Y82" s="50">
        <v>0</v>
      </c>
      <c r="AA82" t="str">
        <f>_xlfn.XLOOKUP(O82,物品表!$O:$O,物品表!$P:$P,,0)</f>
        <v>符文助力宝箱(Lv.25)</v>
      </c>
      <c r="AB82" t="str">
        <f>_xlfn.XLOOKUP(P82,'符文表（弃用）'!O:O,'符文表（弃用）'!P:P,,0)</f>
        <v>刀气精通</v>
      </c>
    </row>
    <row r="83" spans="1:28" x14ac:dyDescent="0.2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M83" s="50"/>
      <c r="N83" s="50">
        <f t="shared" si="2"/>
        <v>10080</v>
      </c>
      <c r="O83" s="50">
        <v>700025</v>
      </c>
      <c r="P83" s="57">
        <v>50052</v>
      </c>
      <c r="Q83" s="50">
        <v>0</v>
      </c>
      <c r="R83" s="50">
        <v>1</v>
      </c>
      <c r="S83" s="50">
        <v>1</v>
      </c>
      <c r="T83" s="50">
        <v>1</v>
      </c>
      <c r="U83" s="50">
        <v>1000</v>
      </c>
      <c r="V83" s="50">
        <v>0</v>
      </c>
      <c r="W83" s="50" t="s">
        <v>3503</v>
      </c>
      <c r="X83" s="50">
        <v>0</v>
      </c>
      <c r="Y83" s="50">
        <v>0</v>
      </c>
      <c r="AA83" t="str">
        <f>_xlfn.XLOOKUP(O83,物品表!$O:$O,物品表!$P:$P,,0)</f>
        <v>符文助力宝箱(Lv.25)</v>
      </c>
      <c r="AB83" t="str">
        <f>_xlfn.XLOOKUP(P83,'符文表（弃用）'!O:O,'符文表（弃用）'!P:P,,0)</f>
        <v>蓄力</v>
      </c>
    </row>
    <row r="84" spans="1:28" x14ac:dyDescent="0.2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M84" s="50"/>
      <c r="N84" s="50">
        <f t="shared" si="2"/>
        <v>10081</v>
      </c>
      <c r="O84" s="50">
        <v>700025</v>
      </c>
      <c r="P84" s="57">
        <v>50069</v>
      </c>
      <c r="Q84" s="50">
        <v>0</v>
      </c>
      <c r="R84" s="50">
        <v>1</v>
      </c>
      <c r="S84" s="50">
        <v>1</v>
      </c>
      <c r="T84" s="50">
        <v>1</v>
      </c>
      <c r="U84" s="50">
        <v>1000</v>
      </c>
      <c r="V84" s="50">
        <v>0</v>
      </c>
      <c r="W84" s="50" t="s">
        <v>3503</v>
      </c>
      <c r="X84" s="50">
        <v>0</v>
      </c>
      <c r="Y84" s="50">
        <v>0</v>
      </c>
      <c r="AA84" t="str">
        <f>_xlfn.XLOOKUP(O84,物品表!$O:$O,物品表!$P:$P,,0)</f>
        <v>符文助力宝箱(Lv.25)</v>
      </c>
      <c r="AB84" t="str">
        <f>_xlfn.XLOOKUP(P84,'符文表（弃用）'!O:O,'符文表（弃用）'!P:P,,0)</f>
        <v>区域扩展</v>
      </c>
    </row>
    <row r="85" spans="1:28" x14ac:dyDescent="0.2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M85" s="50"/>
      <c r="N85" s="50">
        <f t="shared" si="2"/>
        <v>10082</v>
      </c>
      <c r="O85" s="50">
        <v>700025</v>
      </c>
      <c r="P85" s="57">
        <v>50073</v>
      </c>
      <c r="Q85" s="50">
        <v>0</v>
      </c>
      <c r="R85" s="50">
        <v>1</v>
      </c>
      <c r="S85" s="50">
        <v>1</v>
      </c>
      <c r="T85" s="50">
        <v>1</v>
      </c>
      <c r="U85" s="50">
        <v>1000</v>
      </c>
      <c r="V85" s="50">
        <v>0</v>
      </c>
      <c r="W85" s="50" t="s">
        <v>3503</v>
      </c>
      <c r="X85" s="50">
        <v>0</v>
      </c>
      <c r="Y85" s="50">
        <v>0</v>
      </c>
      <c r="AA85" t="str">
        <f>_xlfn.XLOOKUP(O85,物品表!$O:$O,物品表!$P:$P,,0)</f>
        <v>符文助力宝箱(Lv.25)</v>
      </c>
      <c r="AB85" t="str">
        <f>_xlfn.XLOOKUP(P85,'符文表（弃用）'!O:O,'符文表（弃用）'!P:P,,0)</f>
        <v>剑走偏锋</v>
      </c>
    </row>
    <row r="86" spans="1:28" x14ac:dyDescent="0.2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M86" s="50"/>
      <c r="N86" s="50">
        <f t="shared" si="2"/>
        <v>10083</v>
      </c>
      <c r="O86" s="50">
        <v>700025</v>
      </c>
      <c r="P86" s="57">
        <v>50119</v>
      </c>
      <c r="Q86" s="50">
        <v>0</v>
      </c>
      <c r="R86" s="50">
        <v>1</v>
      </c>
      <c r="S86" s="50">
        <v>1</v>
      </c>
      <c r="T86" s="50">
        <v>1</v>
      </c>
      <c r="U86" s="50">
        <v>1000</v>
      </c>
      <c r="V86" s="50">
        <v>0</v>
      </c>
      <c r="W86" s="50" t="s">
        <v>3503</v>
      </c>
      <c r="X86" s="50">
        <v>0</v>
      </c>
      <c r="Y86" s="50">
        <v>0</v>
      </c>
      <c r="AA86" t="str">
        <f>_xlfn.XLOOKUP(O86,物品表!$O:$O,物品表!$P:$P,,0)</f>
        <v>符文助力宝箱(Lv.25)</v>
      </c>
      <c r="AB86" t="str">
        <f>_xlfn.XLOOKUP(P86,'符文表（弃用）'!O:O,'符文表（弃用）'!P:P,,0)</f>
        <v>冷却辅助</v>
      </c>
    </row>
    <row r="87" spans="1:28" x14ac:dyDescent="0.2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M87" s="50"/>
      <c r="N87" s="50">
        <f t="shared" si="2"/>
        <v>10084</v>
      </c>
      <c r="O87" s="50">
        <v>700025</v>
      </c>
      <c r="P87" s="57">
        <v>50120</v>
      </c>
      <c r="Q87" s="50">
        <v>0</v>
      </c>
      <c r="R87" s="50">
        <v>1</v>
      </c>
      <c r="S87" s="50">
        <v>1</v>
      </c>
      <c r="T87" s="50">
        <v>1</v>
      </c>
      <c r="U87" s="50">
        <v>1000</v>
      </c>
      <c r="V87" s="50">
        <v>0</v>
      </c>
      <c r="W87" s="50" t="s">
        <v>3503</v>
      </c>
      <c r="X87" s="50">
        <v>0</v>
      </c>
      <c r="Y87" s="50">
        <v>0</v>
      </c>
      <c r="AA87" t="str">
        <f>_xlfn.XLOOKUP(O87,物品表!$O:$O,物品表!$P:$P,,0)</f>
        <v>符文助力宝箱(Lv.25)</v>
      </c>
      <c r="AB87" t="str">
        <f>_xlfn.XLOOKUP(P87,'符文表（弃用）'!O:O,'符文表（弃用）'!P:P,,0)</f>
        <v>移速辅助</v>
      </c>
    </row>
    <row r="88" spans="1:28" x14ac:dyDescent="0.2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M88" s="50"/>
      <c r="N88" s="50">
        <f t="shared" si="2"/>
        <v>10085</v>
      </c>
      <c r="O88" s="50">
        <v>700025</v>
      </c>
      <c r="P88" s="57">
        <v>50127</v>
      </c>
      <c r="Q88" s="50">
        <v>0</v>
      </c>
      <c r="R88" s="50">
        <v>1</v>
      </c>
      <c r="S88" s="50">
        <v>1</v>
      </c>
      <c r="T88" s="50">
        <v>1</v>
      </c>
      <c r="U88" s="50">
        <v>1000</v>
      </c>
      <c r="V88" s="50">
        <v>0</v>
      </c>
      <c r="W88" s="50" t="s">
        <v>3503</v>
      </c>
      <c r="X88" s="50">
        <v>0</v>
      </c>
      <c r="Y88" s="50">
        <v>0</v>
      </c>
      <c r="AA88" t="str">
        <f>_xlfn.XLOOKUP(O88,物品表!$O:$O,物品表!$P:$P,,0)</f>
        <v>符文助力宝箱(Lv.25)</v>
      </c>
      <c r="AB88" t="str">
        <f>_xlfn.XLOOKUP(P88,'符文表（弃用）'!O:O,'符文表（弃用）'!P:P,,0)</f>
        <v>普攻精通</v>
      </c>
    </row>
    <row r="89" spans="1:28" x14ac:dyDescent="0.2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M89" s="50"/>
      <c r="N89" s="50">
        <f t="shared" si="2"/>
        <v>10086</v>
      </c>
      <c r="O89" s="50">
        <v>700025</v>
      </c>
      <c r="P89" s="57">
        <v>50128</v>
      </c>
      <c r="Q89" s="50">
        <v>0</v>
      </c>
      <c r="R89" s="50">
        <v>1</v>
      </c>
      <c r="S89" s="50">
        <v>1</v>
      </c>
      <c r="T89" s="50">
        <v>1</v>
      </c>
      <c r="U89" s="50">
        <v>1000</v>
      </c>
      <c r="V89" s="50">
        <v>0</v>
      </c>
      <c r="W89" s="50" t="s">
        <v>3503</v>
      </c>
      <c r="X89" s="50">
        <v>0</v>
      </c>
      <c r="Y89" s="50">
        <v>0</v>
      </c>
      <c r="AA89" t="str">
        <f>_xlfn.XLOOKUP(O89,物品表!$O:$O,物品表!$P:$P,,0)</f>
        <v>符文助力宝箱(Lv.25)</v>
      </c>
      <c r="AB89" t="str">
        <f>_xlfn.XLOOKUP(P89,'符文表（弃用）'!O:O,'符文表（弃用）'!P:P,,0)</f>
        <v>能量精通</v>
      </c>
    </row>
    <row r="90" spans="1:28" x14ac:dyDescent="0.2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M90" s="50"/>
      <c r="N90" s="50">
        <f t="shared" si="2"/>
        <v>10087</v>
      </c>
      <c r="O90" s="50">
        <v>700025</v>
      </c>
      <c r="P90" s="57">
        <v>700026</v>
      </c>
      <c r="Q90" s="50">
        <v>0</v>
      </c>
      <c r="R90" s="50">
        <v>1</v>
      </c>
      <c r="S90" s="50">
        <v>1</v>
      </c>
      <c r="T90" s="50">
        <v>2</v>
      </c>
      <c r="U90" s="50">
        <v>1000</v>
      </c>
      <c r="V90" s="50">
        <v>0</v>
      </c>
      <c r="W90" s="50">
        <v>0</v>
      </c>
      <c r="X90" s="50">
        <v>0</v>
      </c>
      <c r="Y90" s="50">
        <v>0</v>
      </c>
      <c r="AA90" t="str">
        <f>_xlfn.XLOOKUP(O90,物品表!$O:$O,物品表!$P:$P,,0)</f>
        <v>符文助力宝箱(Lv.25)</v>
      </c>
      <c r="AB90" t="str">
        <f>_xlfn.XLOOKUP(P90,物品表!$O:$O,物品表!$P:$P,,0)</f>
        <v>符文助力宝箱(Lv.75)</v>
      </c>
    </row>
    <row r="91" spans="1:28" x14ac:dyDescent="0.2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M91" s="50"/>
      <c r="N91" s="50">
        <f t="shared" si="2"/>
        <v>10088</v>
      </c>
      <c r="O91" s="50">
        <f t="shared" ref="O91:O107" si="3">O75+1</f>
        <v>700026</v>
      </c>
      <c r="P91" s="57">
        <v>50014</v>
      </c>
      <c r="Q91" s="50">
        <v>0</v>
      </c>
      <c r="R91" s="50">
        <v>1</v>
      </c>
      <c r="S91" s="50">
        <v>1</v>
      </c>
      <c r="T91" s="50">
        <v>1</v>
      </c>
      <c r="U91" s="50">
        <v>1000</v>
      </c>
      <c r="V91" s="50">
        <v>0</v>
      </c>
      <c r="W91" s="57" t="s">
        <v>3497</v>
      </c>
      <c r="X91" s="50">
        <v>0</v>
      </c>
      <c r="Y91" s="50">
        <v>0</v>
      </c>
      <c r="AA91" t="str">
        <f>_xlfn.XLOOKUP(O91,物品表!$O:$O,物品表!$P:$P,,0)</f>
        <v>符文助力宝箱(Lv.75)</v>
      </c>
      <c r="AB91" t="str">
        <f>_xlfn.XLOOKUP(P91,'符文表（弃用）'!O:O,'符文表（弃用）'!P:P,,0)</f>
        <v>快速冷却</v>
      </c>
    </row>
    <row r="92" spans="1:28" x14ac:dyDescent="0.2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M92" s="50"/>
      <c r="N92" s="50">
        <f t="shared" si="2"/>
        <v>10089</v>
      </c>
      <c r="O92" s="50">
        <f t="shared" si="3"/>
        <v>700026</v>
      </c>
      <c r="P92" s="57">
        <v>50015</v>
      </c>
      <c r="Q92" s="50">
        <v>0</v>
      </c>
      <c r="R92" s="50">
        <v>1</v>
      </c>
      <c r="S92" s="50">
        <v>1</v>
      </c>
      <c r="T92" s="50">
        <v>1</v>
      </c>
      <c r="U92" s="50">
        <v>1000</v>
      </c>
      <c r="V92" s="50">
        <v>0</v>
      </c>
      <c r="W92" s="57" t="s">
        <v>3497</v>
      </c>
      <c r="X92" s="50">
        <v>0</v>
      </c>
      <c r="Y92" s="50">
        <v>0</v>
      </c>
      <c r="AA92" t="str">
        <f>_xlfn.XLOOKUP(O92,物品表!$O:$O,物品表!$P:$P,,0)</f>
        <v>符文助力宝箱(Lv.75)</v>
      </c>
      <c r="AB92" t="str">
        <f>_xlfn.XLOOKUP(P92,'符文表（弃用）'!O:O,'符文表（弃用）'!P:P,,0)</f>
        <v>快速攻击</v>
      </c>
    </row>
    <row r="93" spans="1:28" x14ac:dyDescent="0.2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M93" s="50"/>
      <c r="N93" s="50">
        <f t="shared" si="2"/>
        <v>10090</v>
      </c>
      <c r="O93" s="50">
        <f t="shared" si="3"/>
        <v>700026</v>
      </c>
      <c r="P93" s="57">
        <v>50016</v>
      </c>
      <c r="Q93" s="50">
        <v>0</v>
      </c>
      <c r="R93" s="50">
        <v>1</v>
      </c>
      <c r="S93" s="50">
        <v>1</v>
      </c>
      <c r="T93" s="50">
        <v>1</v>
      </c>
      <c r="U93" s="50">
        <v>1000</v>
      </c>
      <c r="V93" s="50">
        <v>0</v>
      </c>
      <c r="W93" s="57" t="s">
        <v>3497</v>
      </c>
      <c r="X93" s="50">
        <v>0</v>
      </c>
      <c r="Y93" s="50">
        <v>0</v>
      </c>
      <c r="AA93" t="str">
        <f>_xlfn.XLOOKUP(O93,物品表!$O:$O,物品表!$P:$P,,0)</f>
        <v>符文助力宝箱(Lv.75)</v>
      </c>
      <c r="AB93" t="str">
        <f>_xlfn.XLOOKUP(P93,'符文表（弃用）'!O:O,'符文表（弃用）'!P:P,,0)</f>
        <v>持久</v>
      </c>
    </row>
    <row r="94" spans="1:28" x14ac:dyDescent="0.2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M94" s="50"/>
      <c r="N94" s="50">
        <f t="shared" si="2"/>
        <v>10091</v>
      </c>
      <c r="O94" s="50">
        <f t="shared" si="3"/>
        <v>700026</v>
      </c>
      <c r="P94" s="57">
        <v>50031</v>
      </c>
      <c r="Q94" s="50">
        <v>0</v>
      </c>
      <c r="R94" s="50">
        <v>1</v>
      </c>
      <c r="S94" s="50">
        <v>1</v>
      </c>
      <c r="T94" s="50">
        <v>1</v>
      </c>
      <c r="U94" s="50">
        <v>1000</v>
      </c>
      <c r="V94" s="50">
        <v>0</v>
      </c>
      <c r="W94" s="57" t="s">
        <v>3497</v>
      </c>
      <c r="X94" s="50">
        <v>0</v>
      </c>
      <c r="Y94" s="50">
        <v>0</v>
      </c>
      <c r="AA94" t="str">
        <f>_xlfn.XLOOKUP(O94,物品表!$O:$O,物品表!$P:$P,,0)</f>
        <v>符文助力宝箱(Lv.75)</v>
      </c>
      <c r="AB94" t="str">
        <f>_xlfn.XLOOKUP(P94,'符文表（弃用）'!O:O,'符文表（弃用）'!P:P,,0)</f>
        <v>广阔区域</v>
      </c>
    </row>
    <row r="95" spans="1:28" x14ac:dyDescent="0.2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M95" s="50"/>
      <c r="N95" s="50">
        <f t="shared" si="2"/>
        <v>10092</v>
      </c>
      <c r="O95" s="50">
        <f t="shared" si="3"/>
        <v>700026</v>
      </c>
      <c r="P95" s="57">
        <v>50032</v>
      </c>
      <c r="Q95" s="50">
        <v>0</v>
      </c>
      <c r="R95" s="50">
        <v>1</v>
      </c>
      <c r="S95" s="50">
        <v>1</v>
      </c>
      <c r="T95" s="50">
        <v>1</v>
      </c>
      <c r="U95" s="50">
        <v>1000</v>
      </c>
      <c r="V95" s="50">
        <v>0</v>
      </c>
      <c r="W95" s="57" t="s">
        <v>3497</v>
      </c>
      <c r="X95" s="50">
        <v>0</v>
      </c>
      <c r="Y95" s="50">
        <v>0</v>
      </c>
      <c r="AA95" t="str">
        <f>_xlfn.XLOOKUP(O95,物品表!$O:$O,物品表!$P:$P,,0)</f>
        <v>符文助力宝箱(Lv.75)</v>
      </c>
      <c r="AB95" t="str">
        <f>_xlfn.XLOOKUP(P95,'符文表（弃用）'!O:O,'符文表（弃用）'!P:P,,0)</f>
        <v>集中效应</v>
      </c>
    </row>
    <row r="96" spans="1:28" x14ac:dyDescent="0.2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M96" s="50"/>
      <c r="N96" s="50">
        <f t="shared" si="2"/>
        <v>10093</v>
      </c>
      <c r="O96" s="50">
        <f t="shared" si="3"/>
        <v>700026</v>
      </c>
      <c r="P96" s="57">
        <v>50043</v>
      </c>
      <c r="Q96" s="50">
        <v>0</v>
      </c>
      <c r="R96" s="50">
        <v>1</v>
      </c>
      <c r="S96" s="50">
        <v>1</v>
      </c>
      <c r="T96" s="50">
        <v>1</v>
      </c>
      <c r="U96" s="50">
        <v>1000</v>
      </c>
      <c r="V96" s="50">
        <v>0</v>
      </c>
      <c r="W96" s="57" t="s">
        <v>3497</v>
      </c>
      <c r="X96" s="50">
        <v>0</v>
      </c>
      <c r="Y96" s="50">
        <v>0</v>
      </c>
      <c r="AA96" t="str">
        <f>_xlfn.XLOOKUP(O96,物品表!$O:$O,物品表!$P:$P,,0)</f>
        <v>符文助力宝箱(Lv.75)</v>
      </c>
      <c r="AB96" t="str">
        <f>_xlfn.XLOOKUP(P96,'符文表（弃用）'!O:O,'符文表（弃用）'!P:P,,0)</f>
        <v>技能专精</v>
      </c>
    </row>
    <row r="97" spans="1:28" x14ac:dyDescent="0.2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M97" s="50"/>
      <c r="N97" s="50">
        <f t="shared" si="2"/>
        <v>10094</v>
      </c>
      <c r="O97" s="50">
        <f t="shared" si="3"/>
        <v>700026</v>
      </c>
      <c r="P97" s="57">
        <v>50045</v>
      </c>
      <c r="Q97" s="50">
        <v>0</v>
      </c>
      <c r="R97" s="50">
        <v>1</v>
      </c>
      <c r="S97" s="50">
        <v>1</v>
      </c>
      <c r="T97" s="50">
        <v>1</v>
      </c>
      <c r="U97" s="50">
        <v>1000</v>
      </c>
      <c r="V97" s="50">
        <v>0</v>
      </c>
      <c r="W97" s="57" t="s">
        <v>3497</v>
      </c>
      <c r="X97" s="50">
        <v>0</v>
      </c>
      <c r="Y97" s="50">
        <v>0</v>
      </c>
      <c r="AA97" t="str">
        <f>_xlfn.XLOOKUP(O97,物品表!$O:$O,物品表!$P:$P,,0)</f>
        <v>符文助力宝箱(Lv.75)</v>
      </c>
      <c r="AB97" t="str">
        <f>_xlfn.XLOOKUP(P97,'符文表（弃用）'!O:O,'符文表（弃用）'!P:P,,0)</f>
        <v>牵引</v>
      </c>
    </row>
    <row r="98" spans="1:28" x14ac:dyDescent="0.2">
      <c r="A98" s="4">
        <v>1</v>
      </c>
      <c r="B98" s="5"/>
      <c r="C98" s="5"/>
      <c r="D98" s="5"/>
      <c r="E98" s="5"/>
      <c r="F98" s="5"/>
      <c r="G98" s="5"/>
      <c r="H98" s="5"/>
      <c r="I98" s="5"/>
      <c r="J98" s="5"/>
      <c r="M98" s="50"/>
      <c r="N98" s="50">
        <f t="shared" si="2"/>
        <v>10095</v>
      </c>
      <c r="O98" s="50">
        <f t="shared" si="3"/>
        <v>700026</v>
      </c>
      <c r="P98" s="57">
        <v>50057</v>
      </c>
      <c r="Q98" s="50">
        <v>0</v>
      </c>
      <c r="R98" s="50">
        <v>1</v>
      </c>
      <c r="S98" s="50">
        <v>1</v>
      </c>
      <c r="T98" s="50">
        <v>1</v>
      </c>
      <c r="U98" s="50">
        <v>1000</v>
      </c>
      <c r="V98" s="50">
        <v>0</v>
      </c>
      <c r="W98" s="57" t="s">
        <v>3497</v>
      </c>
      <c r="X98" s="50">
        <v>0</v>
      </c>
      <c r="Y98" s="50">
        <v>0</v>
      </c>
      <c r="AA98" t="str">
        <f>_xlfn.XLOOKUP(O98,物品表!$O:$O,物品表!$P:$P,,0)</f>
        <v>符文助力宝箱(Lv.75)</v>
      </c>
      <c r="AB98" t="str">
        <f>_xlfn.XLOOKUP(P98,'符文表（弃用）'!O:O,'符文表（弃用）'!P:P,,0)</f>
        <v>刀气精通</v>
      </c>
    </row>
    <row r="99" spans="1:28" x14ac:dyDescent="0.2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M99" s="50"/>
      <c r="N99" s="50">
        <f t="shared" ref="N99:N130" si="4">IFERROR(N98+1,10000)</f>
        <v>10096</v>
      </c>
      <c r="O99" s="50">
        <f t="shared" si="3"/>
        <v>700026</v>
      </c>
      <c r="P99" s="57">
        <v>50052</v>
      </c>
      <c r="Q99" s="50">
        <v>0</v>
      </c>
      <c r="R99" s="50">
        <v>1</v>
      </c>
      <c r="S99" s="50">
        <v>1</v>
      </c>
      <c r="T99" s="50">
        <v>1</v>
      </c>
      <c r="U99" s="50">
        <v>1000</v>
      </c>
      <c r="V99" s="50">
        <v>0</v>
      </c>
      <c r="W99" s="57" t="s">
        <v>3497</v>
      </c>
      <c r="X99" s="50">
        <v>0</v>
      </c>
      <c r="Y99" s="50">
        <v>0</v>
      </c>
      <c r="AA99" t="str">
        <f>_xlfn.XLOOKUP(O99,物品表!$O:$O,物品表!$P:$P,,0)</f>
        <v>符文助力宝箱(Lv.75)</v>
      </c>
      <c r="AB99" t="str">
        <f>_xlfn.XLOOKUP(P99,'符文表（弃用）'!O:O,'符文表（弃用）'!P:P,,0)</f>
        <v>蓄力</v>
      </c>
    </row>
    <row r="100" spans="1:28" x14ac:dyDescent="0.2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M100" s="50"/>
      <c r="N100" s="50">
        <f t="shared" si="4"/>
        <v>10097</v>
      </c>
      <c r="O100" s="50">
        <f t="shared" si="3"/>
        <v>700026</v>
      </c>
      <c r="P100" s="57">
        <v>50069</v>
      </c>
      <c r="Q100" s="50">
        <v>0</v>
      </c>
      <c r="R100" s="50">
        <v>1</v>
      </c>
      <c r="S100" s="50">
        <v>1</v>
      </c>
      <c r="T100" s="50">
        <v>1</v>
      </c>
      <c r="U100" s="50">
        <v>1000</v>
      </c>
      <c r="V100" s="50">
        <v>0</v>
      </c>
      <c r="W100" s="57" t="s">
        <v>3497</v>
      </c>
      <c r="X100" s="50">
        <v>0</v>
      </c>
      <c r="Y100" s="50">
        <v>0</v>
      </c>
      <c r="AA100" t="str">
        <f>_xlfn.XLOOKUP(O100,物品表!$O:$O,物品表!$P:$P,,0)</f>
        <v>符文助力宝箱(Lv.75)</v>
      </c>
      <c r="AB100" t="str">
        <f>_xlfn.XLOOKUP(P100,'符文表（弃用）'!O:O,'符文表（弃用）'!P:P,,0)</f>
        <v>区域扩展</v>
      </c>
    </row>
    <row r="101" spans="1:28" x14ac:dyDescent="0.2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M101" s="50"/>
      <c r="N101" s="50">
        <f t="shared" si="4"/>
        <v>10098</v>
      </c>
      <c r="O101" s="50">
        <f t="shared" si="3"/>
        <v>700026</v>
      </c>
      <c r="P101" s="57">
        <v>50073</v>
      </c>
      <c r="Q101" s="50">
        <v>0</v>
      </c>
      <c r="R101" s="50">
        <v>1</v>
      </c>
      <c r="S101" s="50">
        <v>1</v>
      </c>
      <c r="T101" s="50">
        <v>1</v>
      </c>
      <c r="U101" s="50">
        <v>1000</v>
      </c>
      <c r="V101" s="50">
        <v>0</v>
      </c>
      <c r="W101" s="57" t="s">
        <v>3497</v>
      </c>
      <c r="X101" s="50">
        <v>0</v>
      </c>
      <c r="Y101" s="50">
        <v>0</v>
      </c>
      <c r="AA101" t="str">
        <f>_xlfn.XLOOKUP(O101,物品表!$O:$O,物品表!$P:$P,,0)</f>
        <v>符文助力宝箱(Lv.75)</v>
      </c>
      <c r="AB101" t="str">
        <f>_xlfn.XLOOKUP(P101,'符文表（弃用）'!O:O,'符文表（弃用）'!P:P,,0)</f>
        <v>剑走偏锋</v>
      </c>
    </row>
    <row r="102" spans="1:28" x14ac:dyDescent="0.2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M102" s="50"/>
      <c r="N102" s="50">
        <f t="shared" si="4"/>
        <v>10099</v>
      </c>
      <c r="O102" s="50">
        <f t="shared" si="3"/>
        <v>700026</v>
      </c>
      <c r="P102" s="57">
        <v>50119</v>
      </c>
      <c r="Q102" s="50">
        <v>0</v>
      </c>
      <c r="R102" s="50">
        <v>1</v>
      </c>
      <c r="S102" s="50">
        <v>1</v>
      </c>
      <c r="T102" s="50">
        <v>1</v>
      </c>
      <c r="U102" s="50">
        <v>1000</v>
      </c>
      <c r="V102" s="50">
        <v>0</v>
      </c>
      <c r="W102" s="57" t="s">
        <v>3497</v>
      </c>
      <c r="X102" s="50">
        <v>0</v>
      </c>
      <c r="Y102" s="50">
        <v>0</v>
      </c>
      <c r="AA102" t="str">
        <f>_xlfn.XLOOKUP(O102,物品表!$O:$O,物品表!$P:$P,,0)</f>
        <v>符文助力宝箱(Lv.75)</v>
      </c>
      <c r="AB102" t="str">
        <f>_xlfn.XLOOKUP(P102,'符文表（弃用）'!O:O,'符文表（弃用）'!P:P,,0)</f>
        <v>冷却辅助</v>
      </c>
    </row>
    <row r="103" spans="1:28" x14ac:dyDescent="0.2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M103" s="50"/>
      <c r="N103" s="50">
        <f t="shared" si="4"/>
        <v>10100</v>
      </c>
      <c r="O103" s="50">
        <f t="shared" si="3"/>
        <v>700026</v>
      </c>
      <c r="P103" s="57">
        <v>50120</v>
      </c>
      <c r="Q103" s="50">
        <v>0</v>
      </c>
      <c r="R103" s="50">
        <v>1</v>
      </c>
      <c r="S103" s="50">
        <v>1</v>
      </c>
      <c r="T103" s="50">
        <v>1</v>
      </c>
      <c r="U103" s="50">
        <v>1000</v>
      </c>
      <c r="V103" s="50">
        <v>0</v>
      </c>
      <c r="W103" s="57" t="s">
        <v>3497</v>
      </c>
      <c r="X103" s="50">
        <v>0</v>
      </c>
      <c r="Y103" s="50">
        <v>0</v>
      </c>
      <c r="AA103" t="str">
        <f>_xlfn.XLOOKUP(O103,物品表!$O:$O,物品表!$P:$P,,0)</f>
        <v>符文助力宝箱(Lv.75)</v>
      </c>
      <c r="AB103" t="str">
        <f>_xlfn.XLOOKUP(P103,'符文表（弃用）'!O:O,'符文表（弃用）'!P:P,,0)</f>
        <v>移速辅助</v>
      </c>
    </row>
    <row r="104" spans="1:28" x14ac:dyDescent="0.2">
      <c r="A104" s="4">
        <v>1</v>
      </c>
      <c r="B104" s="5">
        <v>1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M104" s="50"/>
      <c r="N104" s="50">
        <f t="shared" si="4"/>
        <v>10101</v>
      </c>
      <c r="O104" s="50">
        <f t="shared" si="3"/>
        <v>700026</v>
      </c>
      <c r="P104" s="57">
        <v>50127</v>
      </c>
      <c r="Q104" s="50">
        <v>0</v>
      </c>
      <c r="R104" s="50">
        <v>1</v>
      </c>
      <c r="S104" s="50">
        <v>1</v>
      </c>
      <c r="T104" s="50">
        <v>1</v>
      </c>
      <c r="U104" s="50">
        <v>1000</v>
      </c>
      <c r="V104" s="50">
        <v>0</v>
      </c>
      <c r="W104" s="57" t="s">
        <v>3497</v>
      </c>
      <c r="X104" s="50">
        <v>0</v>
      </c>
      <c r="Y104" s="50">
        <v>0</v>
      </c>
      <c r="AA104" t="str">
        <f>_xlfn.XLOOKUP(O104,物品表!$O:$O,物品表!$P:$P,,0)</f>
        <v>符文助力宝箱(Lv.75)</v>
      </c>
      <c r="AB104" t="str">
        <f>_xlfn.XLOOKUP(P104,'符文表（弃用）'!O:O,'符文表（弃用）'!P:P,,0)</f>
        <v>普攻精通</v>
      </c>
    </row>
    <row r="105" spans="1:28" x14ac:dyDescent="0.2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M105" s="50"/>
      <c r="N105" s="50">
        <f t="shared" si="4"/>
        <v>10102</v>
      </c>
      <c r="O105" s="50">
        <f t="shared" si="3"/>
        <v>700026</v>
      </c>
      <c r="P105" s="57">
        <v>50128</v>
      </c>
      <c r="Q105" s="50">
        <v>0</v>
      </c>
      <c r="R105" s="50">
        <v>1</v>
      </c>
      <c r="S105" s="50">
        <v>1</v>
      </c>
      <c r="T105" s="50">
        <v>1</v>
      </c>
      <c r="U105" s="50">
        <v>1000</v>
      </c>
      <c r="V105" s="50">
        <v>0</v>
      </c>
      <c r="W105" s="57" t="s">
        <v>3497</v>
      </c>
      <c r="X105" s="50">
        <v>0</v>
      </c>
      <c r="Y105" s="50">
        <v>0</v>
      </c>
      <c r="AA105" t="str">
        <f>_xlfn.XLOOKUP(O105,物品表!$O:$O,物品表!$P:$P,,0)</f>
        <v>符文助力宝箱(Lv.75)</v>
      </c>
      <c r="AB105" t="str">
        <f>_xlfn.XLOOKUP(P105,'符文表（弃用）'!O:O,'符文表（弃用）'!P:P,,0)</f>
        <v>能量精通</v>
      </c>
    </row>
    <row r="106" spans="1:28" x14ac:dyDescent="0.2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M106" s="50"/>
      <c r="N106" s="50">
        <f t="shared" si="4"/>
        <v>10103</v>
      </c>
      <c r="O106" s="50">
        <f t="shared" si="3"/>
        <v>700026</v>
      </c>
      <c r="P106" s="57">
        <v>700027</v>
      </c>
      <c r="Q106" s="50">
        <v>0</v>
      </c>
      <c r="R106" s="50">
        <v>1</v>
      </c>
      <c r="S106" s="50">
        <v>1</v>
      </c>
      <c r="T106" s="50">
        <v>2</v>
      </c>
      <c r="U106" s="50">
        <v>1000</v>
      </c>
      <c r="V106" s="50">
        <v>0</v>
      </c>
      <c r="W106" s="50">
        <v>0</v>
      </c>
      <c r="X106" s="50">
        <v>0</v>
      </c>
      <c r="Y106" s="50">
        <v>0</v>
      </c>
      <c r="AA106" t="str">
        <f>_xlfn.XLOOKUP(O106,物品表!$O:$O,物品表!$P:$P,,0)</f>
        <v>符文助力宝箱(Lv.75)</v>
      </c>
      <c r="AB106" t="str">
        <f>_xlfn.XLOOKUP(P106,物品表!$O:$O,物品表!$P:$P,,0)</f>
        <v>符文助力宝箱(Lv.150)</v>
      </c>
    </row>
    <row r="107" spans="1:28" x14ac:dyDescent="0.2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M107" s="50"/>
      <c r="N107" s="50">
        <f t="shared" si="4"/>
        <v>10104</v>
      </c>
      <c r="O107" s="57">
        <f t="shared" si="3"/>
        <v>700027</v>
      </c>
      <c r="P107" s="57">
        <v>-1</v>
      </c>
      <c r="Q107" s="62">
        <v>1500005</v>
      </c>
      <c r="R107" s="57">
        <v>1</v>
      </c>
      <c r="S107" s="57">
        <v>1</v>
      </c>
      <c r="T107" s="57">
        <v>1</v>
      </c>
      <c r="U107" s="57">
        <v>1000</v>
      </c>
      <c r="V107" s="57">
        <v>0</v>
      </c>
      <c r="W107" s="57" t="s">
        <v>3497</v>
      </c>
      <c r="X107" s="57">
        <v>0</v>
      </c>
      <c r="Y107" s="50">
        <v>0</v>
      </c>
      <c r="Z107" s="88"/>
      <c r="AA107" s="88" t="str">
        <f>_xlfn.XLOOKUP(O107,物品表!$O:$O,物品表!$P:$P,,0)</f>
        <v>符文助力宝箱(Lv.150)</v>
      </c>
      <c r="AB107" t="e">
        <f>_xlfn.XLOOKUP(P107,物品表!$O:$O,物品表!$P:$P,,0)</f>
        <v>#N/A</v>
      </c>
    </row>
    <row r="108" spans="1:28" x14ac:dyDescent="0.2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M108" s="50"/>
      <c r="N108" s="50">
        <f t="shared" si="4"/>
        <v>10105</v>
      </c>
      <c r="O108" s="50">
        <f t="shared" ref="O108:O109" si="5">O106+1</f>
        <v>700027</v>
      </c>
      <c r="P108" s="57">
        <v>700028</v>
      </c>
      <c r="Q108" s="50">
        <v>0</v>
      </c>
      <c r="R108" s="50">
        <v>1</v>
      </c>
      <c r="S108" s="50">
        <v>1</v>
      </c>
      <c r="T108" s="50">
        <v>2</v>
      </c>
      <c r="U108" s="50">
        <v>1000</v>
      </c>
      <c r="V108" s="50">
        <v>0</v>
      </c>
      <c r="W108" s="50">
        <v>0</v>
      </c>
      <c r="X108" s="50">
        <v>0</v>
      </c>
      <c r="Y108" s="50">
        <v>0</v>
      </c>
      <c r="AA108" t="str">
        <f>_xlfn.XLOOKUP(O108,物品表!$O:$O,物品表!$P:$P,,0)</f>
        <v>符文助力宝箱(Lv.150)</v>
      </c>
      <c r="AB108" t="str">
        <f>_xlfn.XLOOKUP(P108,物品表!$O:$O,物品表!$P:$P,,0)</f>
        <v>符文助力宝箱(Lv.200)</v>
      </c>
    </row>
    <row r="109" spans="1:28" x14ac:dyDescent="0.2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M109" s="50"/>
      <c r="N109" s="50">
        <f t="shared" si="4"/>
        <v>10106</v>
      </c>
      <c r="O109" s="50">
        <f t="shared" si="5"/>
        <v>700028</v>
      </c>
      <c r="P109" s="57">
        <v>-1</v>
      </c>
      <c r="Q109" s="62">
        <v>1500005</v>
      </c>
      <c r="R109" s="50">
        <v>1</v>
      </c>
      <c r="S109" s="50">
        <v>1</v>
      </c>
      <c r="T109" s="50">
        <v>1</v>
      </c>
      <c r="U109" s="50">
        <v>1000</v>
      </c>
      <c r="V109" s="50">
        <v>0</v>
      </c>
      <c r="W109" s="50" t="s">
        <v>3497</v>
      </c>
      <c r="X109" s="50">
        <v>0</v>
      </c>
      <c r="Y109" s="50">
        <v>0</v>
      </c>
      <c r="AA109" t="str">
        <f>_xlfn.XLOOKUP(O109,物品表!$O:$O,物品表!$P:$P,,0)</f>
        <v>符文助力宝箱(Lv.200)</v>
      </c>
      <c r="AB109" t="e">
        <f>_xlfn.XLOOKUP(P109,物品表!$O:$O,物品表!$P:$P,,0)</f>
        <v>#N/A</v>
      </c>
    </row>
    <row r="110" spans="1:28" x14ac:dyDescent="0.2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M110" s="50"/>
      <c r="N110" s="50">
        <f t="shared" si="4"/>
        <v>10107</v>
      </c>
      <c r="O110" s="50">
        <v>700029</v>
      </c>
      <c r="P110" s="50">
        <v>202001</v>
      </c>
      <c r="Q110" s="50">
        <v>0</v>
      </c>
      <c r="R110" s="50">
        <v>1</v>
      </c>
      <c r="S110" s="50">
        <v>1</v>
      </c>
      <c r="T110" s="50">
        <v>1</v>
      </c>
      <c r="U110" s="50">
        <v>1000</v>
      </c>
      <c r="V110" s="50">
        <v>0</v>
      </c>
      <c r="W110" s="50">
        <v>0</v>
      </c>
      <c r="X110" s="50">
        <v>0</v>
      </c>
      <c r="Y110" s="50">
        <v>0</v>
      </c>
      <c r="AA110" t="str">
        <f>_xlfn.XLOOKUP(O110,物品表!$O:$O,物品表!$P:$P,,0)</f>
        <v>随机稀有宠物宝箱</v>
      </c>
      <c r="AB110" t="str">
        <f>_xlfn.XLOOKUP(P110,物品表!$O:$O,物品表!$P:$P,,0)</f>
        <v>穿山甲</v>
      </c>
    </row>
    <row r="111" spans="1:28" x14ac:dyDescent="0.2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M111" s="50"/>
      <c r="N111" s="50">
        <f t="shared" si="4"/>
        <v>10108</v>
      </c>
      <c r="O111" s="50">
        <v>700029</v>
      </c>
      <c r="P111" s="50">
        <v>202002</v>
      </c>
      <c r="Q111" s="50">
        <v>0</v>
      </c>
      <c r="R111" s="50">
        <v>1</v>
      </c>
      <c r="S111" s="50">
        <v>1</v>
      </c>
      <c r="T111" s="50">
        <v>1</v>
      </c>
      <c r="U111" s="50">
        <v>1000</v>
      </c>
      <c r="V111" s="50">
        <v>0</v>
      </c>
      <c r="W111" s="50">
        <v>0</v>
      </c>
      <c r="X111" s="50">
        <v>0</v>
      </c>
      <c r="Y111" s="50">
        <v>0</v>
      </c>
      <c r="AA111" t="str">
        <f>_xlfn.XLOOKUP(O111,物品表!$O:$O,物品表!$P:$P,,0)</f>
        <v>随机稀有宠物宝箱</v>
      </c>
      <c r="AB111" t="str">
        <f>_xlfn.XLOOKUP(P111,物品表!$O:$O,物品表!$P:$P,,0)</f>
        <v>木面怪人</v>
      </c>
    </row>
    <row r="112" spans="1:28" x14ac:dyDescent="0.2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M112" s="50"/>
      <c r="N112" s="50">
        <f t="shared" si="4"/>
        <v>10109</v>
      </c>
      <c r="O112" s="50">
        <v>700029</v>
      </c>
      <c r="P112" s="50">
        <v>202003</v>
      </c>
      <c r="Q112" s="50">
        <v>0</v>
      </c>
      <c r="R112" s="50">
        <v>1</v>
      </c>
      <c r="S112" s="50">
        <v>1</v>
      </c>
      <c r="T112" s="50">
        <v>1</v>
      </c>
      <c r="U112" s="50">
        <v>1000</v>
      </c>
      <c r="V112" s="50">
        <v>0</v>
      </c>
      <c r="W112" s="50">
        <v>0</v>
      </c>
      <c r="X112" s="50">
        <v>0</v>
      </c>
      <c r="Y112" s="50">
        <v>0</v>
      </c>
      <c r="AA112" t="str">
        <f>_xlfn.XLOOKUP(O112,物品表!$O:$O,物品表!$P:$P,,0)</f>
        <v>随机稀有宠物宝箱</v>
      </c>
      <c r="AB112" t="str">
        <f>_xlfn.XLOOKUP(P112,物品表!$O:$O,物品表!$P:$P,,0)</f>
        <v>纸人</v>
      </c>
    </row>
    <row r="113" spans="1:28" x14ac:dyDescent="0.2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M113" s="50"/>
      <c r="N113" s="50">
        <f t="shared" si="4"/>
        <v>10110</v>
      </c>
      <c r="O113" s="50">
        <v>700030</v>
      </c>
      <c r="P113" s="50">
        <v>203000</v>
      </c>
      <c r="Q113" s="50">
        <v>0</v>
      </c>
      <c r="R113" s="50">
        <v>1</v>
      </c>
      <c r="S113" s="50">
        <v>1</v>
      </c>
      <c r="T113" s="50">
        <v>1</v>
      </c>
      <c r="U113" s="50">
        <v>1000</v>
      </c>
      <c r="V113" s="50">
        <v>0</v>
      </c>
      <c r="W113" s="50">
        <v>0</v>
      </c>
      <c r="X113" s="50">
        <v>0</v>
      </c>
      <c r="Y113" s="50">
        <v>0</v>
      </c>
      <c r="AA113" t="str">
        <f>_xlfn.XLOOKUP(O113,物品表!$O:$O,物品表!$P:$P,,0)</f>
        <v>随机史诗宠物宝箱</v>
      </c>
      <c r="AB113" t="str">
        <f>_xlfn.XLOOKUP(P113,物品表!$O:$O,物品表!$P:$P,,0)</f>
        <v>阴烛</v>
      </c>
    </row>
    <row r="114" spans="1:28" x14ac:dyDescent="0.2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M114" s="50"/>
      <c r="N114" s="50">
        <f t="shared" si="4"/>
        <v>10111</v>
      </c>
      <c r="O114" s="50">
        <v>700030</v>
      </c>
      <c r="P114" s="50">
        <v>203001</v>
      </c>
      <c r="Q114" s="50">
        <v>0</v>
      </c>
      <c r="R114" s="50">
        <v>1</v>
      </c>
      <c r="S114" s="50">
        <v>1</v>
      </c>
      <c r="T114" s="50">
        <v>1</v>
      </c>
      <c r="U114" s="50">
        <v>1000</v>
      </c>
      <c r="V114" s="50">
        <v>0</v>
      </c>
      <c r="W114" s="50">
        <v>0</v>
      </c>
      <c r="X114" s="50">
        <v>0</v>
      </c>
      <c r="Y114" s="50">
        <v>0</v>
      </c>
      <c r="AA114" t="str">
        <f>_xlfn.XLOOKUP(O114,物品表!$O:$O,物品表!$P:$P,,0)</f>
        <v>随机史诗宠物宝箱</v>
      </c>
      <c r="AB114" t="str">
        <f>_xlfn.XLOOKUP(P114,物品表!$O:$O,物品表!$P:$P,,0)</f>
        <v>穿山铁甲</v>
      </c>
    </row>
    <row r="115" spans="1:28" x14ac:dyDescent="0.2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M115" s="50"/>
      <c r="N115" s="50">
        <f t="shared" si="4"/>
        <v>10112</v>
      </c>
      <c r="O115" s="50">
        <v>700030</v>
      </c>
      <c r="P115" s="50">
        <v>203002</v>
      </c>
      <c r="Q115" s="50">
        <v>0</v>
      </c>
      <c r="R115" s="50">
        <v>1</v>
      </c>
      <c r="S115" s="50">
        <v>1</v>
      </c>
      <c r="T115" s="50">
        <v>1</v>
      </c>
      <c r="U115" s="50">
        <v>1000</v>
      </c>
      <c r="V115" s="50">
        <v>0</v>
      </c>
      <c r="W115" s="50">
        <v>0</v>
      </c>
      <c r="X115" s="50">
        <v>0</v>
      </c>
      <c r="Y115" s="50">
        <v>0</v>
      </c>
      <c r="AA115" t="str">
        <f>_xlfn.XLOOKUP(O115,物品表!$O:$O,物品表!$P:$P,,0)</f>
        <v>随机史诗宠物宝箱</v>
      </c>
      <c r="AB115" t="str">
        <f>_xlfn.XLOOKUP(P115,物品表!$O:$O,物品表!$P:$P,,0)</f>
        <v>木面怪侠</v>
      </c>
    </row>
    <row r="116" spans="1:28" x14ac:dyDescent="0.2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M116" s="50"/>
      <c r="N116" s="50">
        <f t="shared" si="4"/>
        <v>10113</v>
      </c>
      <c r="O116" s="50">
        <v>700030</v>
      </c>
      <c r="P116" s="50">
        <v>203003</v>
      </c>
      <c r="Q116" s="50">
        <v>0</v>
      </c>
      <c r="R116" s="50">
        <v>1</v>
      </c>
      <c r="S116" s="50">
        <v>1</v>
      </c>
      <c r="T116" s="50">
        <v>1</v>
      </c>
      <c r="U116" s="50">
        <v>1000</v>
      </c>
      <c r="V116" s="50">
        <v>0</v>
      </c>
      <c r="W116" s="50">
        <v>0</v>
      </c>
      <c r="X116" s="50">
        <v>0</v>
      </c>
      <c r="Y116" s="50">
        <v>0</v>
      </c>
      <c r="AA116" t="str">
        <f>_xlfn.XLOOKUP(O116,物品表!$O:$O,物品表!$P:$P,,0)</f>
        <v>随机史诗宠物宝箱</v>
      </c>
      <c r="AB116" t="str">
        <f>_xlfn.XLOOKUP(P116,物品表!$O:$O,物品表!$P:$P,,0)</f>
        <v>纸超人</v>
      </c>
    </row>
    <row r="117" spans="1:28" x14ac:dyDescent="0.2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M117" s="50"/>
      <c r="N117" s="50">
        <f t="shared" si="4"/>
        <v>10114</v>
      </c>
      <c r="O117" s="50">
        <v>700031</v>
      </c>
      <c r="P117" s="50">
        <v>204001</v>
      </c>
      <c r="Q117" s="50">
        <v>0</v>
      </c>
      <c r="R117" s="50">
        <v>1</v>
      </c>
      <c r="S117" s="50">
        <v>1</v>
      </c>
      <c r="T117" s="50">
        <v>1</v>
      </c>
      <c r="U117" s="50">
        <v>1000</v>
      </c>
      <c r="V117" s="50">
        <v>0</v>
      </c>
      <c r="W117" s="50">
        <v>0</v>
      </c>
      <c r="X117" s="50">
        <v>0</v>
      </c>
      <c r="Y117" s="50">
        <v>0</v>
      </c>
      <c r="AA117" t="str">
        <f>_xlfn.XLOOKUP(O117,物品表!$O:$O,物品表!$P:$P,,0)</f>
        <v>随机传奇宠物宝箱</v>
      </c>
      <c r="AB117" t="str">
        <f>_xlfn.XLOOKUP(P117,物品表!$O:$O,物品表!$P:$P,,0)</f>
        <v>咕咕鸟</v>
      </c>
    </row>
    <row r="118" spans="1:28" x14ac:dyDescent="0.2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M118" s="50"/>
      <c r="N118" s="50">
        <f t="shared" si="4"/>
        <v>10115</v>
      </c>
      <c r="O118" s="50">
        <v>700031</v>
      </c>
      <c r="P118" s="50">
        <v>204003</v>
      </c>
      <c r="Q118" s="50">
        <v>0</v>
      </c>
      <c r="R118" s="50">
        <v>1</v>
      </c>
      <c r="S118" s="50">
        <v>1</v>
      </c>
      <c r="T118" s="50">
        <v>1</v>
      </c>
      <c r="U118" s="50">
        <v>1000</v>
      </c>
      <c r="V118" s="50">
        <v>0</v>
      </c>
      <c r="W118" s="50">
        <v>0</v>
      </c>
      <c r="X118" s="50">
        <v>0</v>
      </c>
      <c r="Y118" s="50">
        <v>0</v>
      </c>
      <c r="AA118" t="str">
        <f>_xlfn.XLOOKUP(O118,物品表!$O:$O,物品表!$P:$P,,0)</f>
        <v>随机传奇宠物宝箱</v>
      </c>
      <c r="AB118" t="str">
        <f>_xlfn.XLOOKUP(P118,物品表!$O:$O,物品表!$P:$P,,0)</f>
        <v>大嘴葫芦</v>
      </c>
    </row>
    <row r="119" spans="1:28" x14ac:dyDescent="0.2">
      <c r="A119" s="4">
        <v>1</v>
      </c>
      <c r="B119" s="5">
        <v>1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M119" s="50"/>
      <c r="N119" s="50">
        <f t="shared" si="4"/>
        <v>10116</v>
      </c>
      <c r="O119" s="50">
        <v>700032</v>
      </c>
      <c r="P119" s="50">
        <v>500001</v>
      </c>
      <c r="Q119" s="50">
        <v>0</v>
      </c>
      <c r="R119" s="50">
        <v>1</v>
      </c>
      <c r="S119" s="50">
        <v>1</v>
      </c>
      <c r="T119" s="50">
        <v>1</v>
      </c>
      <c r="U119" s="50">
        <v>8</v>
      </c>
      <c r="V119" s="50">
        <v>0</v>
      </c>
      <c r="W119" s="50">
        <v>0</v>
      </c>
      <c r="X119" s="50">
        <v>0</v>
      </c>
      <c r="Y119" s="50">
        <v>0</v>
      </c>
      <c r="AA119" t="str">
        <f>_xlfn.XLOOKUP(O119,物品表!$O:$O,物品表!$P:$P,,0)</f>
        <v>黄金宝箱</v>
      </c>
      <c r="AB119" t="str">
        <f>_xlfn.XLOOKUP(P119,物品表!$O:$O,物品表!$P:$P,,0)</f>
        <v>雪境</v>
      </c>
    </row>
    <row r="120" spans="1:28" x14ac:dyDescent="0.2">
      <c r="A120" s="4">
        <v>1</v>
      </c>
      <c r="B120" s="5">
        <v>1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M120" s="50"/>
      <c r="N120" s="50">
        <f t="shared" si="4"/>
        <v>10117</v>
      </c>
      <c r="O120" s="50">
        <v>700032</v>
      </c>
      <c r="P120" s="50">
        <v>400003</v>
      </c>
      <c r="Q120" s="50">
        <v>0</v>
      </c>
      <c r="R120" s="50">
        <v>1</v>
      </c>
      <c r="S120" s="50">
        <v>1</v>
      </c>
      <c r="T120" s="50">
        <v>1</v>
      </c>
      <c r="U120" s="50">
        <v>8</v>
      </c>
      <c r="V120" s="50">
        <v>0</v>
      </c>
      <c r="W120" s="50">
        <v>0</v>
      </c>
      <c r="X120" s="50">
        <v>0</v>
      </c>
      <c r="Y120" s="50">
        <v>0</v>
      </c>
      <c r="AA120" t="str">
        <f>_xlfn.XLOOKUP(O120,物品表!$O:$O,物品表!$P:$P,,0)</f>
        <v>黄金宝箱</v>
      </c>
      <c r="AB120" t="str">
        <f>_xlfn.XLOOKUP(P120,物品表!$O:$O,物品表!$P:$P,,0)</f>
        <v>大雪怪</v>
      </c>
    </row>
    <row r="121" spans="1:28" x14ac:dyDescent="0.2">
      <c r="A121" s="4">
        <v>1</v>
      </c>
      <c r="B121" s="5">
        <v>1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M121" s="50"/>
      <c r="N121" s="50">
        <f t="shared" si="4"/>
        <v>10118</v>
      </c>
      <c r="O121" s="50">
        <v>700032</v>
      </c>
      <c r="P121" s="50">
        <v>700034</v>
      </c>
      <c r="Q121" s="50">
        <v>0</v>
      </c>
      <c r="R121" s="50">
        <v>1</v>
      </c>
      <c r="S121" s="50">
        <v>1</v>
      </c>
      <c r="T121" s="50">
        <v>1</v>
      </c>
      <c r="U121" s="50">
        <v>5</v>
      </c>
      <c r="V121" s="50">
        <v>0</v>
      </c>
      <c r="W121" s="50">
        <v>0</v>
      </c>
      <c r="X121" s="50">
        <v>0</v>
      </c>
      <c r="Y121" s="50">
        <v>0</v>
      </c>
      <c r="AA121" t="str">
        <f>_xlfn.XLOOKUP(O121,物品表!$O:$O,物品表!$P:$P,,0)</f>
        <v>黄金宝箱</v>
      </c>
      <c r="AB121" t="str">
        <f>_xlfn.XLOOKUP(P121,物品表!$O:$O,物品表!$P:$P,,0)</f>
        <v>寒霜刀</v>
      </c>
    </row>
    <row r="122" spans="1:28" x14ac:dyDescent="0.2">
      <c r="A122" s="4">
        <v>1</v>
      </c>
      <c r="B122" s="5">
        <v>1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M122" s="50"/>
      <c r="N122" s="50">
        <f t="shared" si="4"/>
        <v>10119</v>
      </c>
      <c r="O122" s="50">
        <v>700032</v>
      </c>
      <c r="P122" s="50">
        <v>700035</v>
      </c>
      <c r="Q122" s="50">
        <v>0</v>
      </c>
      <c r="R122" s="50">
        <v>1</v>
      </c>
      <c r="S122" s="50">
        <v>1</v>
      </c>
      <c r="T122" s="50">
        <v>1</v>
      </c>
      <c r="U122" s="50">
        <v>5</v>
      </c>
      <c r="V122" s="50">
        <v>0</v>
      </c>
      <c r="W122" s="50">
        <v>0</v>
      </c>
      <c r="X122" s="50">
        <v>0</v>
      </c>
      <c r="Y122" s="50">
        <v>0</v>
      </c>
      <c r="AA122" t="str">
        <f>_xlfn.XLOOKUP(O122,物品表!$O:$O,物品表!$P:$P,,0)</f>
        <v>黄金宝箱</v>
      </c>
      <c r="AB122" t="str">
        <f>_xlfn.XLOOKUP(P122,物品表!$O:$O,物品表!$P:$P,,0)</f>
        <v>寒霜刀鞘</v>
      </c>
    </row>
    <row r="123" spans="1:28" x14ac:dyDescent="0.2">
      <c r="A123" s="4">
        <v>1</v>
      </c>
      <c r="B123" s="5">
        <v>1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M123" s="50"/>
      <c r="N123" s="50">
        <f t="shared" si="4"/>
        <v>10120</v>
      </c>
      <c r="O123" s="50">
        <v>700032</v>
      </c>
      <c r="P123" s="50">
        <v>700036</v>
      </c>
      <c r="Q123" s="50">
        <v>0</v>
      </c>
      <c r="R123" s="50">
        <v>1</v>
      </c>
      <c r="S123" s="50">
        <v>1</v>
      </c>
      <c r="T123" s="50">
        <v>1</v>
      </c>
      <c r="U123" s="50">
        <v>8</v>
      </c>
      <c r="V123" s="50">
        <v>0</v>
      </c>
      <c r="W123" s="50">
        <v>0</v>
      </c>
      <c r="X123" s="50">
        <v>0</v>
      </c>
      <c r="Y123" s="50">
        <v>0</v>
      </c>
      <c r="AA123" t="str">
        <f>_xlfn.XLOOKUP(O123,物品表!$O:$O,物品表!$P:$P,,0)</f>
        <v>黄金宝箱</v>
      </c>
      <c r="AB123" t="str">
        <f>_xlfn.XLOOKUP(P123,物品表!$O:$O,物品表!$P:$P,,0)</f>
        <v>冰封战甲</v>
      </c>
    </row>
    <row r="124" spans="1:28" x14ac:dyDescent="0.2">
      <c r="A124" s="4">
        <v>1</v>
      </c>
      <c r="B124" s="5">
        <v>1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M124" s="50"/>
      <c r="N124" s="50">
        <f t="shared" si="4"/>
        <v>10121</v>
      </c>
      <c r="O124" s="50">
        <v>700032</v>
      </c>
      <c r="P124" s="50">
        <v>700037</v>
      </c>
      <c r="Q124" s="50">
        <v>0</v>
      </c>
      <c r="R124" s="50">
        <v>1</v>
      </c>
      <c r="S124" s="50">
        <v>1</v>
      </c>
      <c r="T124" s="50">
        <v>1</v>
      </c>
      <c r="U124" s="50">
        <v>15</v>
      </c>
      <c r="V124" s="50">
        <v>0</v>
      </c>
      <c r="W124" s="50">
        <v>0</v>
      </c>
      <c r="X124" s="50">
        <v>0</v>
      </c>
      <c r="Y124" s="50">
        <v>0</v>
      </c>
      <c r="AA124" t="str">
        <f>_xlfn.XLOOKUP(O124,物品表!$O:$O,物品表!$P:$P,,0)</f>
        <v>黄金宝箱</v>
      </c>
      <c r="AB124" t="str">
        <f>_xlfn.XLOOKUP(P124,物品表!$O:$O,物品表!$P:$P,,0)</f>
        <v>冰凝发缕</v>
      </c>
    </row>
    <row r="125" spans="1:28" x14ac:dyDescent="0.2">
      <c r="A125" s="4">
        <v>1</v>
      </c>
      <c r="B125" s="5">
        <v>1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M125" s="50"/>
      <c r="N125" s="50">
        <f t="shared" si="4"/>
        <v>10122</v>
      </c>
      <c r="O125" s="50">
        <v>700032</v>
      </c>
      <c r="P125" s="50">
        <v>700038</v>
      </c>
      <c r="Q125" s="50">
        <v>0</v>
      </c>
      <c r="R125" s="50">
        <v>1</v>
      </c>
      <c r="S125" s="50">
        <v>1</v>
      </c>
      <c r="T125" s="50">
        <v>1</v>
      </c>
      <c r="U125" s="50">
        <v>15</v>
      </c>
      <c r="V125" s="50">
        <v>0</v>
      </c>
      <c r="W125" s="50">
        <v>0</v>
      </c>
      <c r="X125" s="50">
        <v>0</v>
      </c>
      <c r="Y125" s="50">
        <v>0</v>
      </c>
      <c r="AA125" t="str">
        <f>_xlfn.XLOOKUP(O125,物品表!$O:$O,物品表!$P:$P,,0)</f>
        <v>黄金宝箱</v>
      </c>
      <c r="AB125" t="str">
        <f>_xlfn.XLOOKUP(P125,物品表!$O:$O,物品表!$P:$P,,0)</f>
        <v>极地靴</v>
      </c>
    </row>
    <row r="126" spans="1:28" x14ac:dyDescent="0.2">
      <c r="A126" s="4">
        <v>1</v>
      </c>
      <c r="B126" s="5">
        <v>1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M126" s="50"/>
      <c r="N126" s="50">
        <f t="shared" si="4"/>
        <v>10123</v>
      </c>
      <c r="O126" s="50">
        <v>700032</v>
      </c>
      <c r="P126" s="50">
        <v>700039</v>
      </c>
      <c r="Q126" s="50">
        <v>0</v>
      </c>
      <c r="R126" s="50">
        <v>1</v>
      </c>
      <c r="S126" s="50">
        <v>1</v>
      </c>
      <c r="T126" s="50">
        <v>1</v>
      </c>
      <c r="U126" s="50">
        <v>5</v>
      </c>
      <c r="V126" s="50">
        <v>0</v>
      </c>
      <c r="W126" s="50">
        <v>0</v>
      </c>
      <c r="X126" s="50">
        <v>0</v>
      </c>
      <c r="Y126" s="50">
        <v>0</v>
      </c>
      <c r="AA126" t="str">
        <f>_xlfn.XLOOKUP(O126,物品表!$O:$O,物品表!$P:$P,,0)</f>
        <v>黄金宝箱</v>
      </c>
      <c r="AB126" t="str">
        <f>_xlfn.XLOOKUP(P126,物品表!$O:$O,物品表!$P:$P,,0)</f>
        <v>寒霜咒</v>
      </c>
    </row>
    <row r="127" spans="1:28" x14ac:dyDescent="0.2">
      <c r="A127" s="4">
        <v>1</v>
      </c>
      <c r="B127" s="5">
        <v>1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M127" s="50"/>
      <c r="N127" s="50">
        <f t="shared" si="4"/>
        <v>10124</v>
      </c>
      <c r="O127" s="50">
        <v>700032</v>
      </c>
      <c r="P127" s="50">
        <v>700040</v>
      </c>
      <c r="Q127" s="50">
        <v>0</v>
      </c>
      <c r="R127" s="50">
        <v>1</v>
      </c>
      <c r="S127" s="50">
        <v>1</v>
      </c>
      <c r="T127" s="50">
        <v>1</v>
      </c>
      <c r="U127" s="50">
        <v>5</v>
      </c>
      <c r="V127" s="50">
        <v>0</v>
      </c>
      <c r="W127" s="50">
        <v>0</v>
      </c>
      <c r="X127" s="50">
        <v>0</v>
      </c>
      <c r="Y127" s="50">
        <v>0</v>
      </c>
      <c r="AA127" t="str">
        <f>_xlfn.XLOOKUP(O127,物品表!$O:$O,物品表!$P:$P,,0)</f>
        <v>黄金宝箱</v>
      </c>
      <c r="AB127" t="str">
        <f>_xlfn.XLOOKUP(P127,物品表!$O:$O,物品表!$P:$P,,0)</f>
        <v>寒玉宝葫</v>
      </c>
    </row>
    <row r="128" spans="1:28" x14ac:dyDescent="0.2">
      <c r="A128" s="4">
        <v>1</v>
      </c>
      <c r="B128" s="5">
        <v>1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M128" s="50"/>
      <c r="N128" s="50">
        <f t="shared" si="4"/>
        <v>10125</v>
      </c>
      <c r="O128" s="50">
        <v>700032</v>
      </c>
      <c r="P128" s="50">
        <v>700041</v>
      </c>
      <c r="Q128" s="50">
        <v>0</v>
      </c>
      <c r="R128" s="50">
        <v>1</v>
      </c>
      <c r="S128" s="50">
        <v>1</v>
      </c>
      <c r="T128" s="50">
        <v>1</v>
      </c>
      <c r="U128" s="50">
        <v>8</v>
      </c>
      <c r="V128" s="50">
        <v>0</v>
      </c>
      <c r="W128" s="50">
        <v>0</v>
      </c>
      <c r="X128" s="50">
        <v>0</v>
      </c>
      <c r="Y128" s="50">
        <v>0</v>
      </c>
      <c r="AA128" t="str">
        <f>_xlfn.XLOOKUP(O128,物品表!$O:$O,物品表!$P:$P,,0)</f>
        <v>黄金宝箱</v>
      </c>
      <c r="AB128" t="str">
        <f>_xlfn.XLOOKUP(P128,物品表!$O:$O,物品表!$P:$P,,0)</f>
        <v>雪舞法袍</v>
      </c>
    </row>
    <row r="129" spans="1:28" x14ac:dyDescent="0.2">
      <c r="A129" s="4">
        <v>1</v>
      </c>
      <c r="B129" s="5">
        <v>1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M129" s="50"/>
      <c r="N129" s="50">
        <f t="shared" si="4"/>
        <v>10126</v>
      </c>
      <c r="O129" s="50">
        <v>700032</v>
      </c>
      <c r="P129" s="50">
        <v>700042</v>
      </c>
      <c r="Q129" s="50">
        <v>0</v>
      </c>
      <c r="R129" s="50">
        <v>1</v>
      </c>
      <c r="S129" s="50">
        <v>1</v>
      </c>
      <c r="T129" s="50">
        <v>1</v>
      </c>
      <c r="U129" s="50">
        <v>15</v>
      </c>
      <c r="V129" s="50">
        <v>0</v>
      </c>
      <c r="W129" s="50">
        <v>0</v>
      </c>
      <c r="X129" s="50">
        <v>0</v>
      </c>
      <c r="Y129" s="50">
        <v>0</v>
      </c>
      <c r="AA129" t="str">
        <f>_xlfn.XLOOKUP(O129,物品表!$O:$O,物品表!$P:$P,,0)</f>
        <v>黄金宝箱</v>
      </c>
      <c r="AB129" t="str">
        <f>_xlfn.XLOOKUP(P129,物品表!$O:$O,物品表!$P:$P,,0)</f>
        <v>雪覆青丝</v>
      </c>
    </row>
    <row r="130" spans="1:28" x14ac:dyDescent="0.2">
      <c r="A130" s="4">
        <v>1</v>
      </c>
      <c r="B130" s="5">
        <v>1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M130" s="50"/>
      <c r="N130" s="50">
        <f t="shared" si="4"/>
        <v>10127</v>
      </c>
      <c r="O130" s="50">
        <v>700032</v>
      </c>
      <c r="P130" s="50">
        <v>700043</v>
      </c>
      <c r="Q130" s="50">
        <v>0</v>
      </c>
      <c r="R130" s="50">
        <v>1</v>
      </c>
      <c r="S130" s="50">
        <v>1</v>
      </c>
      <c r="T130" s="50">
        <v>1</v>
      </c>
      <c r="U130" s="50">
        <v>15</v>
      </c>
      <c r="V130" s="50">
        <v>0</v>
      </c>
      <c r="W130" s="50">
        <v>0</v>
      </c>
      <c r="X130" s="50">
        <v>0</v>
      </c>
      <c r="Y130" s="50">
        <v>0</v>
      </c>
      <c r="AA130" t="str">
        <f>_xlfn.XLOOKUP(O130,物品表!$O:$O,物品表!$P:$P,,0)</f>
        <v>黄金宝箱</v>
      </c>
      <c r="AB130" t="str">
        <f>_xlfn.XLOOKUP(P130,物品表!$O:$O,物品表!$P:$P,,0)</f>
        <v>凛冬靴</v>
      </c>
    </row>
    <row r="131" spans="1:28" x14ac:dyDescent="0.2">
      <c r="A131" s="4">
        <v>1</v>
      </c>
      <c r="B131" s="5">
        <v>1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M131" s="50"/>
      <c r="N131" s="50">
        <f t="shared" ref="N131:N162" si="6">IFERROR(N130+1,10000)</f>
        <v>10128</v>
      </c>
      <c r="O131" s="50">
        <v>700032</v>
      </c>
      <c r="P131" s="50">
        <v>100018</v>
      </c>
      <c r="Q131" s="50">
        <v>0</v>
      </c>
      <c r="R131" s="50">
        <v>100</v>
      </c>
      <c r="S131" s="50">
        <v>100</v>
      </c>
      <c r="T131" s="50">
        <v>1</v>
      </c>
      <c r="U131" s="50">
        <v>100</v>
      </c>
      <c r="V131" s="50">
        <v>0</v>
      </c>
      <c r="W131" s="50">
        <v>0</v>
      </c>
      <c r="X131" s="50">
        <v>0</v>
      </c>
      <c r="Y131" s="50">
        <v>0</v>
      </c>
      <c r="AA131" t="str">
        <f>_xlfn.XLOOKUP(O131,物品表!$O:$O,物品表!$P:$P,,0)</f>
        <v>黄金宝箱</v>
      </c>
      <c r="AB131" t="str">
        <f>_xlfn.XLOOKUP(P131,物品表!$O:$O,物品表!$P:$P,,0)</f>
        <v>青铜密钥</v>
      </c>
    </row>
    <row r="132" spans="1:28" x14ac:dyDescent="0.2">
      <c r="A132" s="4">
        <v>1</v>
      </c>
      <c r="B132" s="5">
        <v>1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M132" s="50"/>
      <c r="N132" s="50">
        <f t="shared" si="6"/>
        <v>10129</v>
      </c>
      <c r="O132" s="50">
        <v>700032</v>
      </c>
      <c r="P132" s="50">
        <v>100036</v>
      </c>
      <c r="Q132" s="50">
        <v>0</v>
      </c>
      <c r="R132" s="50">
        <v>120</v>
      </c>
      <c r="S132" s="50">
        <v>120</v>
      </c>
      <c r="T132" s="50">
        <v>1</v>
      </c>
      <c r="U132" s="50">
        <v>100</v>
      </c>
      <c r="V132" s="50">
        <v>0</v>
      </c>
      <c r="W132" s="50">
        <v>0</v>
      </c>
      <c r="X132" s="50">
        <v>0</v>
      </c>
      <c r="Y132" s="50">
        <v>0</v>
      </c>
      <c r="AA132" t="str">
        <f>_xlfn.XLOOKUP(O132,物品表!$O:$O,物品表!$P:$P,,0)</f>
        <v>黄金宝箱</v>
      </c>
      <c r="AB132" t="e">
        <f>_xlfn.XLOOKUP(P132,物品表!$O:$O,物品表!$P:$P,,0)</f>
        <v>#N/A</v>
      </c>
    </row>
    <row r="133" spans="1:28" x14ac:dyDescent="0.2">
      <c r="A133" s="4">
        <v>1</v>
      </c>
      <c r="B133" s="5">
        <v>1</v>
      </c>
      <c r="C133" s="5">
        <v>1</v>
      </c>
      <c r="D133" s="5">
        <v>1</v>
      </c>
      <c r="E133" s="5">
        <v>1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M133" s="50"/>
      <c r="N133" s="50">
        <f t="shared" si="6"/>
        <v>10130</v>
      </c>
      <c r="O133" s="50">
        <v>700032</v>
      </c>
      <c r="P133" s="50">
        <v>100004</v>
      </c>
      <c r="Q133" s="50">
        <v>0</v>
      </c>
      <c r="R133" s="50">
        <v>30</v>
      </c>
      <c r="S133" s="50">
        <v>30</v>
      </c>
      <c r="T133" s="50">
        <v>1</v>
      </c>
      <c r="U133" s="50">
        <v>100</v>
      </c>
      <c r="V133" s="50">
        <v>0</v>
      </c>
      <c r="W133" s="50">
        <v>0</v>
      </c>
      <c r="X133" s="50">
        <v>0</v>
      </c>
      <c r="Y133" s="50">
        <v>0</v>
      </c>
      <c r="AA133" t="str">
        <f>_xlfn.XLOOKUP(O133,物品表!$O:$O,物品表!$P:$P,,0)</f>
        <v>黄金宝箱</v>
      </c>
      <c r="AB133" t="str">
        <f>_xlfn.XLOOKUP(P133,物品表!$O:$O,物品表!$P:$P,,0)</f>
        <v>重铸石</v>
      </c>
    </row>
    <row r="134" spans="1:28" x14ac:dyDescent="0.2">
      <c r="A134" s="4">
        <v>1</v>
      </c>
      <c r="B134" s="5">
        <v>1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M134" s="50"/>
      <c r="N134" s="50">
        <f t="shared" si="6"/>
        <v>10131</v>
      </c>
      <c r="O134" s="50">
        <v>700032</v>
      </c>
      <c r="P134" s="50">
        <v>100005</v>
      </c>
      <c r="Q134" s="50">
        <v>0</v>
      </c>
      <c r="R134" s="50">
        <v>3</v>
      </c>
      <c r="S134" s="50">
        <v>3</v>
      </c>
      <c r="T134" s="50">
        <v>1</v>
      </c>
      <c r="U134" s="50">
        <v>100</v>
      </c>
      <c r="V134" s="50">
        <v>0</v>
      </c>
      <c r="W134" s="50">
        <v>0</v>
      </c>
      <c r="X134" s="50">
        <v>0</v>
      </c>
      <c r="Y134" s="50">
        <v>0</v>
      </c>
      <c r="AA134" t="str">
        <f>_xlfn.XLOOKUP(O134,物品表!$O:$O,物品表!$P:$P,,0)</f>
        <v>黄金宝箱</v>
      </c>
      <c r="AB134" t="str">
        <f>_xlfn.XLOOKUP(P134,物品表!$O:$O,物品表!$P:$P,,0)</f>
        <v>洗练石</v>
      </c>
    </row>
    <row r="135" spans="1:28" x14ac:dyDescent="0.2">
      <c r="A135" s="4">
        <v>1</v>
      </c>
      <c r="B135" s="5">
        <v>1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M135" s="50"/>
      <c r="N135" s="50">
        <f t="shared" si="6"/>
        <v>10132</v>
      </c>
      <c r="O135" s="50">
        <v>700032</v>
      </c>
      <c r="P135" s="50">
        <v>100006</v>
      </c>
      <c r="Q135" s="50">
        <v>0</v>
      </c>
      <c r="R135" s="50">
        <v>50000</v>
      </c>
      <c r="S135" s="50">
        <v>50000</v>
      </c>
      <c r="T135" s="50">
        <v>1</v>
      </c>
      <c r="U135" s="50">
        <v>60</v>
      </c>
      <c r="V135" s="50">
        <v>0</v>
      </c>
      <c r="W135" s="50">
        <v>0</v>
      </c>
      <c r="X135" s="50">
        <v>0</v>
      </c>
      <c r="Y135" s="50">
        <v>0</v>
      </c>
      <c r="AA135" t="str">
        <f>_xlfn.XLOOKUP(O135,物品表!$O:$O,物品表!$P:$P,,0)</f>
        <v>黄金宝箱</v>
      </c>
      <c r="AB135" t="str">
        <f>_xlfn.XLOOKUP(P135,物品表!$O:$O,物品表!$P:$P,,0)</f>
        <v>玉石碎片</v>
      </c>
    </row>
    <row r="136" spans="1:28" x14ac:dyDescent="0.2">
      <c r="A136" s="4">
        <v>1</v>
      </c>
      <c r="B136" s="5">
        <v>1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M136" s="50"/>
      <c r="N136" s="50">
        <f t="shared" si="6"/>
        <v>10133</v>
      </c>
      <c r="O136" s="50">
        <v>700033</v>
      </c>
      <c r="P136" s="50">
        <v>-1</v>
      </c>
      <c r="Q136" s="62">
        <v>1500004</v>
      </c>
      <c r="R136" s="50">
        <v>1</v>
      </c>
      <c r="S136" s="50">
        <v>1</v>
      </c>
      <c r="T136" s="50">
        <v>1</v>
      </c>
      <c r="U136" s="50">
        <v>1000</v>
      </c>
      <c r="V136" s="50">
        <v>0</v>
      </c>
      <c r="W136" s="50" t="s">
        <v>3504</v>
      </c>
      <c r="X136" s="50">
        <v>0</v>
      </c>
      <c r="Y136" s="50">
        <v>0</v>
      </c>
      <c r="AA136" t="str">
        <f>_xlfn.XLOOKUP(O136,物品表!$O:$O,物品表!$P:$P,,0)</f>
        <v>随机万年史诗装备</v>
      </c>
      <c r="AB136" t="e">
        <f>_xlfn.XLOOKUP(P136,物品表!$O:$O,物品表!$P:$P,,0)</f>
        <v>#N/A</v>
      </c>
    </row>
    <row r="137" spans="1:28" x14ac:dyDescent="0.2">
      <c r="A137" s="4">
        <v>1</v>
      </c>
      <c r="B137" s="5">
        <v>1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M137" s="50"/>
      <c r="N137" s="50">
        <f t="shared" si="6"/>
        <v>10134</v>
      </c>
      <c r="O137" s="50">
        <v>700034</v>
      </c>
      <c r="P137" s="50">
        <v>301025</v>
      </c>
      <c r="Q137" s="50">
        <v>0</v>
      </c>
      <c r="R137" s="50">
        <v>1</v>
      </c>
      <c r="S137" s="50">
        <v>1</v>
      </c>
      <c r="T137" s="50">
        <v>1</v>
      </c>
      <c r="U137" s="50">
        <v>1000</v>
      </c>
      <c r="V137" s="50">
        <v>0</v>
      </c>
      <c r="W137" s="50">
        <v>0</v>
      </c>
      <c r="X137" s="50">
        <v>0</v>
      </c>
      <c r="Y137" s="50">
        <v>0</v>
      </c>
      <c r="AA137" t="str">
        <f>_xlfn.XLOOKUP(O137,物品表!$O:$O,物品表!$P:$P,,0)</f>
        <v>寒霜刀</v>
      </c>
      <c r="AB137" t="str">
        <f>_xlfn.XLOOKUP(P137,物品表!$O:$O,物品表!$P:$P,,0)</f>
        <v>寒霜刀</v>
      </c>
    </row>
    <row r="138" spans="1:28" x14ac:dyDescent="0.2">
      <c r="A138" s="4">
        <v>1</v>
      </c>
      <c r="B138" s="5">
        <v>1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M138" s="50"/>
      <c r="N138" s="50">
        <f t="shared" si="6"/>
        <v>10135</v>
      </c>
      <c r="O138" s="50">
        <v>700035</v>
      </c>
      <c r="P138" s="50">
        <v>301026</v>
      </c>
      <c r="Q138" s="50">
        <v>0</v>
      </c>
      <c r="R138" s="50">
        <v>1</v>
      </c>
      <c r="S138" s="50">
        <v>1</v>
      </c>
      <c r="T138" s="50">
        <v>1</v>
      </c>
      <c r="U138" s="50">
        <v>1000</v>
      </c>
      <c r="V138" s="50">
        <v>0</v>
      </c>
      <c r="W138" s="50">
        <v>0</v>
      </c>
      <c r="X138" s="50">
        <v>0</v>
      </c>
      <c r="Y138" s="50">
        <v>0</v>
      </c>
      <c r="AA138" t="str">
        <f>_xlfn.XLOOKUP(O138,物品表!$O:$O,物品表!$P:$P,,0)</f>
        <v>寒霜刀鞘</v>
      </c>
      <c r="AB138" t="str">
        <f>_xlfn.XLOOKUP(P138,物品表!$O:$O,物品表!$P:$P,,0)</f>
        <v>寒霜刀鞘</v>
      </c>
    </row>
    <row r="139" spans="1:28" x14ac:dyDescent="0.2">
      <c r="A139" s="4">
        <v>1</v>
      </c>
      <c r="B139" s="5">
        <v>1</v>
      </c>
      <c r="C139" s="5">
        <v>1</v>
      </c>
      <c r="D139" s="5">
        <v>1</v>
      </c>
      <c r="E139" s="5">
        <v>1</v>
      </c>
      <c r="F139" s="5">
        <v>1</v>
      </c>
      <c r="G139" s="5">
        <v>1</v>
      </c>
      <c r="H139" s="5">
        <v>1</v>
      </c>
      <c r="I139" s="5">
        <v>1</v>
      </c>
      <c r="J139" s="5">
        <v>1</v>
      </c>
      <c r="M139" s="50"/>
      <c r="N139" s="50">
        <f t="shared" si="6"/>
        <v>10136</v>
      </c>
      <c r="O139" s="50">
        <v>700036</v>
      </c>
      <c r="P139" s="50">
        <v>301027</v>
      </c>
      <c r="Q139" s="50">
        <v>0</v>
      </c>
      <c r="R139" s="50">
        <v>1</v>
      </c>
      <c r="S139" s="50">
        <v>1</v>
      </c>
      <c r="T139" s="50">
        <v>1</v>
      </c>
      <c r="U139" s="50">
        <v>1000</v>
      </c>
      <c r="V139" s="50">
        <v>0</v>
      </c>
      <c r="W139" s="50">
        <v>0</v>
      </c>
      <c r="X139" s="50">
        <v>0</v>
      </c>
      <c r="Y139" s="50">
        <v>0</v>
      </c>
      <c r="AA139" t="str">
        <f>_xlfn.XLOOKUP(O139,物品表!$O:$O,物品表!$P:$P,,0)</f>
        <v>冰封战甲</v>
      </c>
      <c r="AB139" t="str">
        <f>_xlfn.XLOOKUP(P139,物品表!$O:$O,物品表!$P:$P,,0)</f>
        <v>冰封战甲</v>
      </c>
    </row>
    <row r="140" spans="1:28" x14ac:dyDescent="0.2">
      <c r="A140" s="4">
        <v>1</v>
      </c>
      <c r="B140" s="5">
        <v>1</v>
      </c>
      <c r="C140" s="5">
        <v>1</v>
      </c>
      <c r="D140" s="5">
        <v>1</v>
      </c>
      <c r="E140" s="5">
        <v>1</v>
      </c>
      <c r="F140" s="5">
        <v>1</v>
      </c>
      <c r="G140" s="5">
        <v>1</v>
      </c>
      <c r="H140" s="5">
        <v>1</v>
      </c>
      <c r="I140" s="5">
        <v>1</v>
      </c>
      <c r="J140" s="5">
        <v>1</v>
      </c>
      <c r="M140" s="50"/>
      <c r="N140" s="50">
        <f t="shared" si="6"/>
        <v>10137</v>
      </c>
      <c r="O140" s="50">
        <v>700037</v>
      </c>
      <c r="P140" s="50">
        <v>301028</v>
      </c>
      <c r="Q140" s="50">
        <v>0</v>
      </c>
      <c r="R140" s="50">
        <v>1</v>
      </c>
      <c r="S140" s="50">
        <v>1</v>
      </c>
      <c r="T140" s="50">
        <v>1</v>
      </c>
      <c r="U140" s="50">
        <v>1000</v>
      </c>
      <c r="V140" s="50">
        <v>0</v>
      </c>
      <c r="W140" s="50">
        <v>0</v>
      </c>
      <c r="X140" s="50">
        <v>0</v>
      </c>
      <c r="Y140" s="50">
        <v>0</v>
      </c>
      <c r="AA140" t="str">
        <f>_xlfn.XLOOKUP(O140,物品表!$O:$O,物品表!$P:$P,,0)</f>
        <v>冰凝发缕</v>
      </c>
      <c r="AB140" t="str">
        <f>_xlfn.XLOOKUP(P140,物品表!$O:$O,物品表!$P:$P,,0)</f>
        <v>冰凝发缕</v>
      </c>
    </row>
    <row r="141" spans="1:28" x14ac:dyDescent="0.2">
      <c r="A141" s="4">
        <v>1</v>
      </c>
      <c r="B141" s="5">
        <v>1</v>
      </c>
      <c r="C141" s="5">
        <v>1</v>
      </c>
      <c r="D141" s="5">
        <v>1</v>
      </c>
      <c r="E141" s="5">
        <v>1</v>
      </c>
      <c r="F141" s="5">
        <v>1</v>
      </c>
      <c r="G141" s="5">
        <v>1</v>
      </c>
      <c r="H141" s="5">
        <v>1</v>
      </c>
      <c r="I141" s="5">
        <v>1</v>
      </c>
      <c r="J141" s="5">
        <v>1</v>
      </c>
      <c r="M141" s="50"/>
      <c r="N141" s="50">
        <f t="shared" si="6"/>
        <v>10138</v>
      </c>
      <c r="O141" s="50">
        <v>700038</v>
      </c>
      <c r="P141" s="50">
        <v>301029</v>
      </c>
      <c r="Q141" s="50">
        <v>0</v>
      </c>
      <c r="R141" s="50">
        <v>1</v>
      </c>
      <c r="S141" s="50">
        <v>1</v>
      </c>
      <c r="T141" s="50">
        <v>1</v>
      </c>
      <c r="U141" s="50">
        <v>1000</v>
      </c>
      <c r="V141" s="50">
        <v>0</v>
      </c>
      <c r="W141" s="50">
        <v>0</v>
      </c>
      <c r="X141" s="50">
        <v>0</v>
      </c>
      <c r="Y141" s="50">
        <v>0</v>
      </c>
      <c r="AA141" t="str">
        <f>_xlfn.XLOOKUP(O141,物品表!$O:$O,物品表!$P:$P,,0)</f>
        <v>极地靴</v>
      </c>
      <c r="AB141" t="str">
        <f>_xlfn.XLOOKUP(P141,物品表!$O:$O,物品表!$P:$P,,0)</f>
        <v>极地靴</v>
      </c>
    </row>
    <row r="142" spans="1:28" x14ac:dyDescent="0.2">
      <c r="A142" s="4">
        <v>1</v>
      </c>
      <c r="B142" s="5">
        <v>1</v>
      </c>
      <c r="C142" s="5">
        <v>1</v>
      </c>
      <c r="D142" s="5">
        <v>1</v>
      </c>
      <c r="E142" s="5">
        <v>1</v>
      </c>
      <c r="F142" s="5">
        <v>1</v>
      </c>
      <c r="G142" s="5">
        <v>1</v>
      </c>
      <c r="H142" s="5">
        <v>1</v>
      </c>
      <c r="I142" s="5">
        <v>1</v>
      </c>
      <c r="J142" s="5">
        <v>1</v>
      </c>
      <c r="M142" s="50"/>
      <c r="N142" s="50">
        <f t="shared" si="6"/>
        <v>10139</v>
      </c>
      <c r="O142" s="50">
        <v>700039</v>
      </c>
      <c r="P142" s="50">
        <v>301030</v>
      </c>
      <c r="Q142" s="50">
        <v>0</v>
      </c>
      <c r="R142" s="50">
        <v>1</v>
      </c>
      <c r="S142" s="50">
        <v>1</v>
      </c>
      <c r="T142" s="50">
        <v>1</v>
      </c>
      <c r="U142" s="50">
        <v>1000</v>
      </c>
      <c r="V142" s="50">
        <v>0</v>
      </c>
      <c r="W142" s="50">
        <v>0</v>
      </c>
      <c r="X142" s="50">
        <v>0</v>
      </c>
      <c r="Y142" s="50">
        <v>0</v>
      </c>
      <c r="AA142" t="str">
        <f>_xlfn.XLOOKUP(O142,物品表!$O:$O,物品表!$P:$P,,0)</f>
        <v>寒霜咒</v>
      </c>
      <c r="AB142" t="str">
        <f>_xlfn.XLOOKUP(P142,物品表!$O:$O,物品表!$P:$P,,0)</f>
        <v>寒霜咒</v>
      </c>
    </row>
    <row r="143" spans="1:28" x14ac:dyDescent="0.2">
      <c r="A143" s="4">
        <v>1</v>
      </c>
      <c r="B143" s="5">
        <v>1</v>
      </c>
      <c r="C143" s="5">
        <v>1</v>
      </c>
      <c r="D143" s="5">
        <v>1</v>
      </c>
      <c r="E143" s="5">
        <v>1</v>
      </c>
      <c r="F143" s="5">
        <v>1</v>
      </c>
      <c r="G143" s="5">
        <v>1</v>
      </c>
      <c r="H143" s="5">
        <v>1</v>
      </c>
      <c r="I143" s="5">
        <v>1</v>
      </c>
      <c r="J143" s="5">
        <v>1</v>
      </c>
      <c r="M143" s="50"/>
      <c r="N143" s="50">
        <f t="shared" si="6"/>
        <v>10140</v>
      </c>
      <c r="O143" s="50">
        <v>700040</v>
      </c>
      <c r="P143" s="50">
        <v>301031</v>
      </c>
      <c r="Q143" s="50">
        <v>0</v>
      </c>
      <c r="R143" s="50">
        <v>1</v>
      </c>
      <c r="S143" s="50">
        <v>1</v>
      </c>
      <c r="T143" s="50">
        <v>1</v>
      </c>
      <c r="U143" s="50">
        <v>1000</v>
      </c>
      <c r="V143" s="50">
        <v>0</v>
      </c>
      <c r="W143" s="50">
        <v>0</v>
      </c>
      <c r="X143" s="50">
        <v>0</v>
      </c>
      <c r="Y143" s="50">
        <v>0</v>
      </c>
      <c r="AA143" t="str">
        <f>_xlfn.XLOOKUP(O143,物品表!$O:$O,物品表!$P:$P,,0)</f>
        <v>寒玉宝葫</v>
      </c>
      <c r="AB143" t="str">
        <f>_xlfn.XLOOKUP(P143,物品表!$O:$O,物品表!$P:$P,,0)</f>
        <v>寒玉宝葫</v>
      </c>
    </row>
    <row r="144" spans="1:28" x14ac:dyDescent="0.2">
      <c r="A144" s="4">
        <v>1</v>
      </c>
      <c r="B144" s="5">
        <v>1</v>
      </c>
      <c r="C144" s="5">
        <v>1</v>
      </c>
      <c r="D144" s="5">
        <v>1</v>
      </c>
      <c r="E144" s="5">
        <v>1</v>
      </c>
      <c r="F144" s="5">
        <v>1</v>
      </c>
      <c r="G144" s="5">
        <v>1</v>
      </c>
      <c r="H144" s="5">
        <v>1</v>
      </c>
      <c r="I144" s="5">
        <v>1</v>
      </c>
      <c r="J144" s="5">
        <v>1</v>
      </c>
      <c r="M144" s="50"/>
      <c r="N144" s="50">
        <f t="shared" si="6"/>
        <v>10141</v>
      </c>
      <c r="O144" s="50">
        <v>700041</v>
      </c>
      <c r="P144" s="50">
        <v>301032</v>
      </c>
      <c r="Q144" s="50">
        <v>0</v>
      </c>
      <c r="R144" s="50">
        <v>1</v>
      </c>
      <c r="S144" s="50">
        <v>1</v>
      </c>
      <c r="T144" s="50">
        <v>1</v>
      </c>
      <c r="U144" s="50">
        <v>1000</v>
      </c>
      <c r="V144" s="50">
        <v>0</v>
      </c>
      <c r="W144" s="50">
        <v>0</v>
      </c>
      <c r="X144" s="50">
        <v>0</v>
      </c>
      <c r="Y144" s="50">
        <v>0</v>
      </c>
      <c r="AA144" t="str">
        <f>_xlfn.XLOOKUP(O144,物品表!$O:$O,物品表!$P:$P,,0)</f>
        <v>雪舞法袍</v>
      </c>
      <c r="AB144" t="str">
        <f>_xlfn.XLOOKUP(P144,物品表!$O:$O,物品表!$P:$P,,0)</f>
        <v>雪舞法袍</v>
      </c>
    </row>
    <row r="145" spans="1:28" x14ac:dyDescent="0.2">
      <c r="A145" s="4">
        <v>1</v>
      </c>
      <c r="B145" s="5">
        <v>1</v>
      </c>
      <c r="C145" s="5">
        <v>1</v>
      </c>
      <c r="D145" s="5">
        <v>1</v>
      </c>
      <c r="E145" s="5">
        <v>1</v>
      </c>
      <c r="F145" s="5">
        <v>1</v>
      </c>
      <c r="G145" s="5">
        <v>1</v>
      </c>
      <c r="H145" s="5">
        <v>1</v>
      </c>
      <c r="I145" s="5">
        <v>1</v>
      </c>
      <c r="J145" s="5">
        <v>1</v>
      </c>
      <c r="M145" s="50"/>
      <c r="N145" s="50">
        <f t="shared" si="6"/>
        <v>10142</v>
      </c>
      <c r="O145" s="50">
        <v>700042</v>
      </c>
      <c r="P145" s="50">
        <v>301033</v>
      </c>
      <c r="Q145" s="50">
        <v>0</v>
      </c>
      <c r="R145" s="50">
        <v>1</v>
      </c>
      <c r="S145" s="50">
        <v>1</v>
      </c>
      <c r="T145" s="50">
        <v>1</v>
      </c>
      <c r="U145" s="50">
        <v>1000</v>
      </c>
      <c r="V145" s="50">
        <v>0</v>
      </c>
      <c r="W145" s="50">
        <v>0</v>
      </c>
      <c r="X145" s="50">
        <v>0</v>
      </c>
      <c r="Y145" s="50">
        <v>0</v>
      </c>
      <c r="AA145" t="str">
        <f>_xlfn.XLOOKUP(O145,物品表!$O:$O,物品表!$P:$P,,0)</f>
        <v>雪覆青丝</v>
      </c>
      <c r="AB145" t="str">
        <f>_xlfn.XLOOKUP(P145,物品表!$O:$O,物品表!$P:$P,,0)</f>
        <v>雪覆青丝</v>
      </c>
    </row>
    <row r="146" spans="1:28" x14ac:dyDescent="0.2">
      <c r="A146" s="4">
        <v>1</v>
      </c>
      <c r="B146" s="5">
        <v>1</v>
      </c>
      <c r="C146" s="5">
        <v>1</v>
      </c>
      <c r="D146" s="5">
        <v>1</v>
      </c>
      <c r="E146" s="5">
        <v>1</v>
      </c>
      <c r="F146" s="5">
        <v>1</v>
      </c>
      <c r="G146" s="5">
        <v>1</v>
      </c>
      <c r="H146" s="5">
        <v>1</v>
      </c>
      <c r="I146" s="5">
        <v>1</v>
      </c>
      <c r="J146" s="5">
        <v>1</v>
      </c>
      <c r="M146" s="50"/>
      <c r="N146" s="50">
        <f t="shared" si="6"/>
        <v>10143</v>
      </c>
      <c r="O146" s="50">
        <v>700043</v>
      </c>
      <c r="P146" s="50">
        <v>301034</v>
      </c>
      <c r="Q146" s="50">
        <v>0</v>
      </c>
      <c r="R146" s="50">
        <v>1</v>
      </c>
      <c r="S146" s="50">
        <v>1</v>
      </c>
      <c r="T146" s="50">
        <v>1</v>
      </c>
      <c r="U146" s="50">
        <v>1000</v>
      </c>
      <c r="V146" s="50">
        <v>0</v>
      </c>
      <c r="W146" s="50">
        <v>0</v>
      </c>
      <c r="X146" s="50">
        <v>0</v>
      </c>
      <c r="Y146" s="50">
        <v>0</v>
      </c>
      <c r="AA146" t="str">
        <f>_xlfn.XLOOKUP(O146,物品表!$O:$O,物品表!$P:$P,,0)</f>
        <v>凛冬靴</v>
      </c>
      <c r="AB146" t="str">
        <f>_xlfn.XLOOKUP(P146,物品表!$O:$O,物品表!$P:$P,,0)</f>
        <v>凛冬靴</v>
      </c>
    </row>
    <row r="147" spans="1:28" x14ac:dyDescent="0.2">
      <c r="A147" s="4">
        <v>1</v>
      </c>
      <c r="B147" s="5">
        <v>1</v>
      </c>
      <c r="C147" s="5">
        <v>1</v>
      </c>
      <c r="D147" s="5">
        <v>1</v>
      </c>
      <c r="E147" s="5">
        <v>1</v>
      </c>
      <c r="F147" s="5">
        <v>1</v>
      </c>
      <c r="G147" s="5">
        <v>1</v>
      </c>
      <c r="H147" s="5">
        <v>1</v>
      </c>
      <c r="I147" s="5">
        <v>1</v>
      </c>
      <c r="J147" s="5">
        <v>1</v>
      </c>
      <c r="M147" s="50"/>
      <c r="N147" s="50">
        <f t="shared" si="6"/>
        <v>10144</v>
      </c>
      <c r="O147" s="50">
        <v>700044</v>
      </c>
      <c r="P147" s="50">
        <v>700034</v>
      </c>
      <c r="Q147" s="50">
        <v>0</v>
      </c>
      <c r="R147" s="50">
        <v>1</v>
      </c>
      <c r="S147" s="50">
        <v>1</v>
      </c>
      <c r="T147" s="50">
        <v>1</v>
      </c>
      <c r="U147" s="50">
        <v>1000</v>
      </c>
      <c r="V147" s="50">
        <v>0</v>
      </c>
      <c r="W147" s="50">
        <v>0</v>
      </c>
      <c r="X147" s="50">
        <v>0</v>
      </c>
      <c r="Y147" s="50">
        <v>0</v>
      </c>
      <c r="AA147" t="str">
        <f>_xlfn.XLOOKUP(O147,物品表!$O:$O,物品表!$P:$P,,0)</f>
        <v>冰雪时装部件箱</v>
      </c>
      <c r="AB147" t="str">
        <f>_xlfn.XLOOKUP(P147,物品表!$O:$O,物品表!$P:$P,,0)</f>
        <v>寒霜刀</v>
      </c>
    </row>
    <row r="148" spans="1:28" x14ac:dyDescent="0.2">
      <c r="A148" s="4">
        <v>1</v>
      </c>
      <c r="B148" s="5">
        <v>1</v>
      </c>
      <c r="C148" s="5">
        <v>1</v>
      </c>
      <c r="D148" s="5">
        <v>1</v>
      </c>
      <c r="E148" s="5">
        <v>1</v>
      </c>
      <c r="F148" s="5">
        <v>1</v>
      </c>
      <c r="G148" s="5">
        <v>1</v>
      </c>
      <c r="H148" s="5">
        <v>1</v>
      </c>
      <c r="I148" s="5">
        <v>1</v>
      </c>
      <c r="J148" s="5">
        <v>1</v>
      </c>
      <c r="M148" s="50"/>
      <c r="N148" s="50">
        <f t="shared" si="6"/>
        <v>10145</v>
      </c>
      <c r="O148" s="50">
        <v>700044</v>
      </c>
      <c r="P148" s="50">
        <v>700035</v>
      </c>
      <c r="Q148" s="50">
        <v>0</v>
      </c>
      <c r="R148" s="50">
        <v>1</v>
      </c>
      <c r="S148" s="50">
        <v>1</v>
      </c>
      <c r="T148" s="50">
        <v>1</v>
      </c>
      <c r="U148" s="50">
        <v>1000</v>
      </c>
      <c r="V148" s="50">
        <v>0</v>
      </c>
      <c r="W148" s="50">
        <v>0</v>
      </c>
      <c r="X148" s="50">
        <v>0</v>
      </c>
      <c r="Y148" s="50">
        <v>0</v>
      </c>
      <c r="AA148" t="str">
        <f>_xlfn.XLOOKUP(O148,物品表!$O:$O,物品表!$P:$P,,0)</f>
        <v>冰雪时装部件箱</v>
      </c>
      <c r="AB148" t="str">
        <f>_xlfn.XLOOKUP(P148,物品表!$O:$O,物品表!$P:$P,,0)</f>
        <v>寒霜刀鞘</v>
      </c>
    </row>
    <row r="149" spans="1:28" x14ac:dyDescent="0.2">
      <c r="A149" s="4">
        <v>1</v>
      </c>
      <c r="B149" s="5">
        <v>1</v>
      </c>
      <c r="C149" s="5">
        <v>1</v>
      </c>
      <c r="D149" s="5">
        <v>1</v>
      </c>
      <c r="E149" s="5">
        <v>1</v>
      </c>
      <c r="F149" s="5">
        <v>1</v>
      </c>
      <c r="G149" s="5">
        <v>1</v>
      </c>
      <c r="H149" s="5">
        <v>1</v>
      </c>
      <c r="I149" s="5">
        <v>1</v>
      </c>
      <c r="J149" s="5">
        <v>1</v>
      </c>
      <c r="M149" s="50"/>
      <c r="N149" s="50">
        <f t="shared" si="6"/>
        <v>10146</v>
      </c>
      <c r="O149" s="50">
        <v>700044</v>
      </c>
      <c r="P149" s="50">
        <v>700036</v>
      </c>
      <c r="Q149" s="50">
        <v>0</v>
      </c>
      <c r="R149" s="50">
        <v>1</v>
      </c>
      <c r="S149" s="50">
        <v>1</v>
      </c>
      <c r="T149" s="50">
        <v>1</v>
      </c>
      <c r="U149" s="50">
        <v>1000</v>
      </c>
      <c r="V149" s="50">
        <v>0</v>
      </c>
      <c r="W149" s="50">
        <v>0</v>
      </c>
      <c r="X149" s="50">
        <v>0</v>
      </c>
      <c r="Y149" s="50">
        <v>0</v>
      </c>
      <c r="AA149" t="str">
        <f>_xlfn.XLOOKUP(O149,物品表!$O:$O,物品表!$P:$P,,0)</f>
        <v>冰雪时装部件箱</v>
      </c>
      <c r="AB149" t="str">
        <f>_xlfn.XLOOKUP(P149,物品表!$O:$O,物品表!$P:$P,,0)</f>
        <v>冰封战甲</v>
      </c>
    </row>
    <row r="150" spans="1:28" x14ac:dyDescent="0.2">
      <c r="A150" s="4">
        <v>1</v>
      </c>
      <c r="B150" s="5">
        <v>1</v>
      </c>
      <c r="C150" s="5">
        <v>1</v>
      </c>
      <c r="D150" s="5">
        <v>1</v>
      </c>
      <c r="E150" s="5">
        <v>1</v>
      </c>
      <c r="F150" s="5">
        <v>1</v>
      </c>
      <c r="G150" s="5">
        <v>1</v>
      </c>
      <c r="H150" s="5">
        <v>1</v>
      </c>
      <c r="I150" s="5">
        <v>1</v>
      </c>
      <c r="J150" s="5">
        <v>1</v>
      </c>
      <c r="M150" s="50"/>
      <c r="N150" s="50">
        <f t="shared" si="6"/>
        <v>10147</v>
      </c>
      <c r="O150" s="50">
        <v>700044</v>
      </c>
      <c r="P150" s="50">
        <v>700037</v>
      </c>
      <c r="Q150" s="50">
        <v>0</v>
      </c>
      <c r="R150" s="50">
        <v>1</v>
      </c>
      <c r="S150" s="50">
        <v>1</v>
      </c>
      <c r="T150" s="50">
        <v>1</v>
      </c>
      <c r="U150" s="50">
        <v>1000</v>
      </c>
      <c r="V150" s="50">
        <v>0</v>
      </c>
      <c r="W150" s="50">
        <v>0</v>
      </c>
      <c r="X150" s="50">
        <v>0</v>
      </c>
      <c r="Y150" s="50">
        <v>0</v>
      </c>
      <c r="AA150" t="str">
        <f>_xlfn.XLOOKUP(O150,物品表!$O:$O,物品表!$P:$P,,0)</f>
        <v>冰雪时装部件箱</v>
      </c>
      <c r="AB150" t="str">
        <f>_xlfn.XLOOKUP(P150,物品表!$O:$O,物品表!$P:$P,,0)</f>
        <v>冰凝发缕</v>
      </c>
    </row>
    <row r="151" spans="1:28" x14ac:dyDescent="0.2">
      <c r="A151" s="4">
        <v>1</v>
      </c>
      <c r="B151" s="5">
        <v>1</v>
      </c>
      <c r="C151" s="5">
        <v>1</v>
      </c>
      <c r="D151" s="5">
        <v>1</v>
      </c>
      <c r="E151" s="5">
        <v>1</v>
      </c>
      <c r="F151" s="5">
        <v>1</v>
      </c>
      <c r="G151" s="5">
        <v>1</v>
      </c>
      <c r="H151" s="5">
        <v>1</v>
      </c>
      <c r="I151" s="5">
        <v>1</v>
      </c>
      <c r="J151" s="5">
        <v>1</v>
      </c>
      <c r="M151" s="50"/>
      <c r="N151" s="50">
        <f t="shared" si="6"/>
        <v>10148</v>
      </c>
      <c r="O151" s="50">
        <v>700044</v>
      </c>
      <c r="P151" s="50">
        <v>700038</v>
      </c>
      <c r="Q151" s="50">
        <v>0</v>
      </c>
      <c r="R151" s="50">
        <v>1</v>
      </c>
      <c r="S151" s="50">
        <v>1</v>
      </c>
      <c r="T151" s="50">
        <v>1</v>
      </c>
      <c r="U151" s="50">
        <v>1000</v>
      </c>
      <c r="V151" s="50">
        <v>0</v>
      </c>
      <c r="W151" s="50">
        <v>0</v>
      </c>
      <c r="X151" s="50">
        <v>0</v>
      </c>
      <c r="Y151" s="50">
        <v>0</v>
      </c>
      <c r="AA151" t="str">
        <f>_xlfn.XLOOKUP(O151,物品表!$O:$O,物品表!$P:$P,,0)</f>
        <v>冰雪时装部件箱</v>
      </c>
      <c r="AB151" t="str">
        <f>_xlfn.XLOOKUP(P151,物品表!$O:$O,物品表!$P:$P,,0)</f>
        <v>极地靴</v>
      </c>
    </row>
    <row r="152" spans="1:28" x14ac:dyDescent="0.2">
      <c r="A152" s="4">
        <v>1</v>
      </c>
      <c r="B152" s="5">
        <v>1</v>
      </c>
      <c r="C152" s="5">
        <v>1</v>
      </c>
      <c r="D152" s="5">
        <v>1</v>
      </c>
      <c r="E152" s="5">
        <v>1</v>
      </c>
      <c r="F152" s="5">
        <v>1</v>
      </c>
      <c r="G152" s="5">
        <v>1</v>
      </c>
      <c r="H152" s="5">
        <v>1</v>
      </c>
      <c r="I152" s="5">
        <v>1</v>
      </c>
      <c r="J152" s="5">
        <v>1</v>
      </c>
      <c r="M152" s="50"/>
      <c r="N152" s="50">
        <f t="shared" si="6"/>
        <v>10149</v>
      </c>
      <c r="O152" s="50">
        <v>700044</v>
      </c>
      <c r="P152" s="50">
        <v>700039</v>
      </c>
      <c r="Q152" s="50">
        <v>0</v>
      </c>
      <c r="R152" s="50">
        <v>1</v>
      </c>
      <c r="S152" s="50">
        <v>1</v>
      </c>
      <c r="T152" s="50">
        <v>1</v>
      </c>
      <c r="U152" s="50">
        <v>1000</v>
      </c>
      <c r="V152" s="50">
        <v>0</v>
      </c>
      <c r="W152" s="50">
        <v>0</v>
      </c>
      <c r="X152" s="50">
        <v>0</v>
      </c>
      <c r="Y152" s="50">
        <v>0</v>
      </c>
      <c r="AA152" t="str">
        <f>_xlfn.XLOOKUP(O152,物品表!$O:$O,物品表!$P:$P,,0)</f>
        <v>冰雪时装部件箱</v>
      </c>
      <c r="AB152" t="str">
        <f>_xlfn.XLOOKUP(P152,物品表!$O:$O,物品表!$P:$P,,0)</f>
        <v>寒霜咒</v>
      </c>
    </row>
    <row r="153" spans="1:28" x14ac:dyDescent="0.2">
      <c r="A153" s="4">
        <v>1</v>
      </c>
      <c r="B153" s="5">
        <v>1</v>
      </c>
      <c r="C153" s="5">
        <v>1</v>
      </c>
      <c r="D153" s="5">
        <v>1</v>
      </c>
      <c r="E153" s="5">
        <v>1</v>
      </c>
      <c r="F153" s="5">
        <v>1</v>
      </c>
      <c r="G153" s="5">
        <v>1</v>
      </c>
      <c r="H153" s="5">
        <v>1</v>
      </c>
      <c r="I153" s="5">
        <v>1</v>
      </c>
      <c r="J153" s="5">
        <v>1</v>
      </c>
      <c r="M153" s="50"/>
      <c r="N153" s="50">
        <f t="shared" si="6"/>
        <v>10150</v>
      </c>
      <c r="O153" s="50">
        <v>700044</v>
      </c>
      <c r="P153" s="50">
        <v>700040</v>
      </c>
      <c r="Q153" s="50">
        <v>0</v>
      </c>
      <c r="R153" s="50">
        <v>1</v>
      </c>
      <c r="S153" s="50">
        <v>1</v>
      </c>
      <c r="T153" s="50">
        <v>1</v>
      </c>
      <c r="U153" s="50">
        <v>1000</v>
      </c>
      <c r="V153" s="50">
        <v>0</v>
      </c>
      <c r="W153" s="50">
        <v>0</v>
      </c>
      <c r="X153" s="50">
        <v>0</v>
      </c>
      <c r="Y153" s="50">
        <v>0</v>
      </c>
      <c r="AA153" t="str">
        <f>_xlfn.XLOOKUP(O153,物品表!$O:$O,物品表!$P:$P,,0)</f>
        <v>冰雪时装部件箱</v>
      </c>
      <c r="AB153" t="str">
        <f>_xlfn.XLOOKUP(P153,物品表!$O:$O,物品表!$P:$P,,0)</f>
        <v>寒玉宝葫</v>
      </c>
    </row>
    <row r="154" spans="1:28" x14ac:dyDescent="0.2">
      <c r="A154" s="4">
        <v>1</v>
      </c>
      <c r="B154" s="5">
        <v>1</v>
      </c>
      <c r="C154" s="5">
        <v>1</v>
      </c>
      <c r="D154" s="5">
        <v>1</v>
      </c>
      <c r="E154" s="5">
        <v>1</v>
      </c>
      <c r="F154" s="5">
        <v>1</v>
      </c>
      <c r="G154" s="5">
        <v>1</v>
      </c>
      <c r="H154" s="5">
        <v>1</v>
      </c>
      <c r="I154" s="5">
        <v>1</v>
      </c>
      <c r="J154" s="5">
        <v>1</v>
      </c>
      <c r="M154" s="50"/>
      <c r="N154" s="50">
        <f t="shared" si="6"/>
        <v>10151</v>
      </c>
      <c r="O154" s="50">
        <v>700044</v>
      </c>
      <c r="P154" s="50">
        <v>700041</v>
      </c>
      <c r="Q154" s="50">
        <v>0</v>
      </c>
      <c r="R154" s="50">
        <v>1</v>
      </c>
      <c r="S154" s="50">
        <v>1</v>
      </c>
      <c r="T154" s="50">
        <v>1</v>
      </c>
      <c r="U154" s="50">
        <v>1000</v>
      </c>
      <c r="V154" s="50">
        <v>0</v>
      </c>
      <c r="W154" s="50">
        <v>0</v>
      </c>
      <c r="X154" s="50">
        <v>0</v>
      </c>
      <c r="Y154" s="50">
        <v>0</v>
      </c>
      <c r="AA154" t="str">
        <f>_xlfn.XLOOKUP(O154,物品表!$O:$O,物品表!$P:$P,,0)</f>
        <v>冰雪时装部件箱</v>
      </c>
      <c r="AB154" t="str">
        <f>_xlfn.XLOOKUP(P154,物品表!$O:$O,物品表!$P:$P,,0)</f>
        <v>雪舞法袍</v>
      </c>
    </row>
    <row r="155" spans="1:28" x14ac:dyDescent="0.2">
      <c r="A155" s="4">
        <v>1</v>
      </c>
      <c r="B155" s="5">
        <v>1</v>
      </c>
      <c r="C155" s="5">
        <v>1</v>
      </c>
      <c r="D155" s="5">
        <v>1</v>
      </c>
      <c r="E155" s="5">
        <v>1</v>
      </c>
      <c r="F155" s="5">
        <v>1</v>
      </c>
      <c r="G155" s="5">
        <v>1</v>
      </c>
      <c r="H155" s="5">
        <v>1</v>
      </c>
      <c r="I155" s="5">
        <v>1</v>
      </c>
      <c r="J155" s="5">
        <v>1</v>
      </c>
      <c r="M155" s="50"/>
      <c r="N155" s="50">
        <f t="shared" si="6"/>
        <v>10152</v>
      </c>
      <c r="O155" s="50">
        <v>700044</v>
      </c>
      <c r="P155" s="50">
        <v>700042</v>
      </c>
      <c r="Q155" s="50">
        <v>0</v>
      </c>
      <c r="R155" s="50">
        <v>1</v>
      </c>
      <c r="S155" s="50">
        <v>1</v>
      </c>
      <c r="T155" s="50">
        <v>1</v>
      </c>
      <c r="U155" s="50">
        <v>1000</v>
      </c>
      <c r="V155" s="50">
        <v>0</v>
      </c>
      <c r="W155" s="50">
        <v>0</v>
      </c>
      <c r="X155" s="50">
        <v>0</v>
      </c>
      <c r="Y155" s="50">
        <v>0</v>
      </c>
      <c r="AA155" t="str">
        <f>_xlfn.XLOOKUP(O155,物品表!$O:$O,物品表!$P:$P,,0)</f>
        <v>冰雪时装部件箱</v>
      </c>
      <c r="AB155" t="str">
        <f>_xlfn.XLOOKUP(P155,物品表!$O:$O,物品表!$P:$P,,0)</f>
        <v>雪覆青丝</v>
      </c>
    </row>
    <row r="156" spans="1:28" x14ac:dyDescent="0.2">
      <c r="A156" s="4">
        <v>1</v>
      </c>
      <c r="B156" s="5">
        <v>1</v>
      </c>
      <c r="C156" s="5">
        <v>1</v>
      </c>
      <c r="D156" s="5">
        <v>1</v>
      </c>
      <c r="E156" s="5">
        <v>1</v>
      </c>
      <c r="F156" s="5">
        <v>1</v>
      </c>
      <c r="G156" s="5">
        <v>1</v>
      </c>
      <c r="H156" s="5">
        <v>1</v>
      </c>
      <c r="I156" s="5">
        <v>1</v>
      </c>
      <c r="J156" s="5">
        <v>1</v>
      </c>
      <c r="M156" s="50"/>
      <c r="N156" s="50">
        <f t="shared" si="6"/>
        <v>10153</v>
      </c>
      <c r="O156" s="50">
        <v>700044</v>
      </c>
      <c r="P156" s="50">
        <v>700043</v>
      </c>
      <c r="Q156" s="50">
        <v>0</v>
      </c>
      <c r="R156" s="50">
        <v>1</v>
      </c>
      <c r="S156" s="50">
        <v>1</v>
      </c>
      <c r="T156" s="50">
        <v>1</v>
      </c>
      <c r="U156" s="50">
        <v>1000</v>
      </c>
      <c r="V156" s="50">
        <v>0</v>
      </c>
      <c r="W156" s="50">
        <v>0</v>
      </c>
      <c r="X156" s="50">
        <v>0</v>
      </c>
      <c r="Y156" s="50">
        <v>0</v>
      </c>
      <c r="AA156" t="str">
        <f>_xlfn.XLOOKUP(O156,物品表!$O:$O,物品表!$P:$P,,0)</f>
        <v>冰雪时装部件箱</v>
      </c>
      <c r="AB156" t="str">
        <f>_xlfn.XLOOKUP(P156,物品表!$O:$O,物品表!$P:$P,,0)</f>
        <v>凛冬靴</v>
      </c>
    </row>
    <row r="157" spans="1:28" x14ac:dyDescent="0.2">
      <c r="A157" s="4">
        <v>1</v>
      </c>
      <c r="B157" s="5">
        <v>1</v>
      </c>
      <c r="C157" s="5">
        <v>1</v>
      </c>
      <c r="D157" s="5">
        <v>1</v>
      </c>
      <c r="E157" s="5">
        <v>1</v>
      </c>
      <c r="F157" s="5">
        <v>1</v>
      </c>
      <c r="G157" s="5">
        <v>1</v>
      </c>
      <c r="H157" s="5">
        <v>1</v>
      </c>
      <c r="I157" s="5">
        <v>1</v>
      </c>
      <c r="J157" s="5">
        <v>1</v>
      </c>
      <c r="M157" s="50"/>
      <c r="N157" s="50">
        <f t="shared" si="6"/>
        <v>10154</v>
      </c>
      <c r="O157" s="50">
        <v>700045</v>
      </c>
      <c r="P157" s="57">
        <v>-1</v>
      </c>
      <c r="Q157" s="62">
        <v>1500005</v>
      </c>
      <c r="R157" s="57">
        <v>1</v>
      </c>
      <c r="S157" s="57">
        <v>1</v>
      </c>
      <c r="T157" s="57">
        <v>1</v>
      </c>
      <c r="U157" s="57">
        <v>1000</v>
      </c>
      <c r="V157" s="57">
        <v>0</v>
      </c>
      <c r="W157" s="57" t="s">
        <v>3497</v>
      </c>
      <c r="X157" s="57">
        <v>0</v>
      </c>
      <c r="Y157" s="50">
        <v>0</v>
      </c>
      <c r="Z157" s="88"/>
      <c r="AA157" s="88" t="str">
        <f>_xlfn.XLOOKUP(O157,物品表!$O:$O,物品表!$P:$P,,0)</f>
        <v>蝙蝠窃宝史诗符文箱</v>
      </c>
      <c r="AB157" t="e">
        <f>_xlfn.XLOOKUP(P157,物品表!$O:$O,物品表!$P:$P,,0)</f>
        <v>#N/A</v>
      </c>
    </row>
    <row r="158" spans="1:28" x14ac:dyDescent="0.2">
      <c r="A158" s="4">
        <v>1</v>
      </c>
      <c r="B158" s="5">
        <v>1</v>
      </c>
      <c r="C158" s="5">
        <v>1</v>
      </c>
      <c r="D158" s="5">
        <v>1</v>
      </c>
      <c r="E158" s="5">
        <v>1</v>
      </c>
      <c r="F158" s="5">
        <v>1</v>
      </c>
      <c r="G158" s="5">
        <v>1</v>
      </c>
      <c r="H158" s="5">
        <v>1</v>
      </c>
      <c r="I158" s="5">
        <v>1</v>
      </c>
      <c r="J158" s="5">
        <v>1</v>
      </c>
      <c r="M158" s="50"/>
      <c r="N158" s="50">
        <f t="shared" si="6"/>
        <v>10155</v>
      </c>
      <c r="O158" s="50">
        <v>700046</v>
      </c>
      <c r="P158" s="57">
        <v>-1</v>
      </c>
      <c r="Q158" s="62">
        <v>1500006</v>
      </c>
      <c r="R158" s="57">
        <v>1</v>
      </c>
      <c r="S158" s="57">
        <v>1</v>
      </c>
      <c r="T158" s="57">
        <v>1</v>
      </c>
      <c r="U158" s="57">
        <v>1000</v>
      </c>
      <c r="V158" s="57">
        <v>0</v>
      </c>
      <c r="W158" s="57" t="s">
        <v>3505</v>
      </c>
      <c r="X158" s="57">
        <v>0</v>
      </c>
      <c r="Y158" s="50">
        <v>0</v>
      </c>
      <c r="Z158" s="88"/>
      <c r="AA158" s="88" t="str">
        <f>_xlfn.XLOOKUP(O158,物品表!$O:$O,物品表!$P:$P,,0)</f>
        <v>蝙蝠窃宝传奇符文箱</v>
      </c>
      <c r="AB158" t="e">
        <f>_xlfn.XLOOKUP(P158,物品表!$O:$O,物品表!$P:$P,,0)</f>
        <v>#N/A</v>
      </c>
    </row>
    <row r="159" spans="1:28" x14ac:dyDescent="0.2">
      <c r="A159" s="4">
        <v>1</v>
      </c>
      <c r="B159" s="5">
        <v>1</v>
      </c>
      <c r="C159" s="5">
        <v>1</v>
      </c>
      <c r="D159" s="5">
        <v>1</v>
      </c>
      <c r="E159" s="5">
        <v>1</v>
      </c>
      <c r="F159" s="5">
        <v>1</v>
      </c>
      <c r="G159" s="5">
        <v>1</v>
      </c>
      <c r="H159" s="5">
        <v>1</v>
      </c>
      <c r="I159" s="5">
        <v>1</v>
      </c>
      <c r="J159" s="5">
        <v>1</v>
      </c>
      <c r="M159" s="50"/>
      <c r="N159" s="50">
        <f t="shared" si="6"/>
        <v>10156</v>
      </c>
      <c r="O159" s="50">
        <v>700047</v>
      </c>
      <c r="P159" s="57">
        <v>101</v>
      </c>
      <c r="Q159" s="50">
        <v>0</v>
      </c>
      <c r="R159" s="50">
        <v>1</v>
      </c>
      <c r="S159" s="50">
        <v>1</v>
      </c>
      <c r="T159" s="50">
        <v>1</v>
      </c>
      <c r="U159" s="50">
        <v>1000</v>
      </c>
      <c r="V159" s="50">
        <v>0</v>
      </c>
      <c r="W159" s="50" t="s">
        <v>3506</v>
      </c>
      <c r="X159" s="50">
        <v>1001</v>
      </c>
      <c r="Y159" s="50">
        <v>0</v>
      </c>
      <c r="Z159" s="88"/>
      <c r="AA159" t="str">
        <f>_xlfn.XLOOKUP(O159,物品表!$O:$O,物品表!$P:$P,,0)</f>
        <v>随机传奇装备</v>
      </c>
      <c r="AB159" t="e">
        <f>_xlfn.XLOOKUP(P159,#REF!,#REF!,,0)</f>
        <v>#REF!</v>
      </c>
    </row>
    <row r="160" spans="1:28" x14ac:dyDescent="0.2">
      <c r="A160" s="4">
        <v>1</v>
      </c>
      <c r="B160" s="5">
        <v>1</v>
      </c>
      <c r="C160" s="5">
        <v>1</v>
      </c>
      <c r="D160" s="5">
        <v>1</v>
      </c>
      <c r="E160" s="5">
        <v>1</v>
      </c>
      <c r="F160" s="5">
        <v>1</v>
      </c>
      <c r="G160" s="5">
        <v>1</v>
      </c>
      <c r="H160" s="5">
        <v>1</v>
      </c>
      <c r="I160" s="5">
        <v>1</v>
      </c>
      <c r="J160" s="5">
        <v>1</v>
      </c>
      <c r="M160" s="50"/>
      <c r="N160" s="50">
        <f t="shared" si="6"/>
        <v>10157</v>
      </c>
      <c r="O160" s="50">
        <v>700047</v>
      </c>
      <c r="P160" s="57">
        <v>107</v>
      </c>
      <c r="Q160" s="50">
        <v>0</v>
      </c>
      <c r="R160" s="50">
        <v>1</v>
      </c>
      <c r="S160" s="50">
        <v>1</v>
      </c>
      <c r="T160" s="50">
        <v>1</v>
      </c>
      <c r="U160" s="50">
        <v>1000</v>
      </c>
      <c r="V160" s="50">
        <v>0</v>
      </c>
      <c r="W160" s="50" t="s">
        <v>3506</v>
      </c>
      <c r="X160" s="50">
        <v>1001</v>
      </c>
      <c r="Y160" s="50">
        <v>0</v>
      </c>
      <c r="Z160" s="88"/>
      <c r="AA160" t="str">
        <f>_xlfn.XLOOKUP(O160,物品表!$O:$O,物品表!$P:$P,,0)</f>
        <v>随机传奇装备</v>
      </c>
      <c r="AB160" t="e">
        <f>_xlfn.XLOOKUP(P160,#REF!,#REF!,,0)</f>
        <v>#REF!</v>
      </c>
    </row>
    <row r="161" spans="1:28" x14ac:dyDescent="0.2">
      <c r="A161" s="4">
        <v>1</v>
      </c>
      <c r="B161" s="5">
        <v>1</v>
      </c>
      <c r="C161" s="5">
        <v>1</v>
      </c>
      <c r="D161" s="5">
        <v>1</v>
      </c>
      <c r="E161" s="5">
        <v>1</v>
      </c>
      <c r="F161" s="5">
        <v>1</v>
      </c>
      <c r="G161" s="5">
        <v>1</v>
      </c>
      <c r="H161" s="5">
        <v>1</v>
      </c>
      <c r="I161" s="5">
        <v>1</v>
      </c>
      <c r="J161" s="5">
        <v>1</v>
      </c>
      <c r="M161" s="50"/>
      <c r="N161" s="50">
        <f t="shared" si="6"/>
        <v>10158</v>
      </c>
      <c r="O161" s="50">
        <v>700047</v>
      </c>
      <c r="P161" s="57">
        <v>109</v>
      </c>
      <c r="Q161" s="50">
        <v>0</v>
      </c>
      <c r="R161" s="50">
        <v>1</v>
      </c>
      <c r="S161" s="50">
        <v>1</v>
      </c>
      <c r="T161" s="50">
        <v>1</v>
      </c>
      <c r="U161" s="50">
        <v>1000</v>
      </c>
      <c r="V161" s="50">
        <v>0</v>
      </c>
      <c r="W161" s="50" t="s">
        <v>3506</v>
      </c>
      <c r="X161" s="50">
        <v>1001</v>
      </c>
      <c r="Y161" s="50">
        <v>0</v>
      </c>
      <c r="Z161" s="88"/>
      <c r="AA161" t="str">
        <f>_xlfn.XLOOKUP(O161,物品表!$O:$O,物品表!$P:$P,,0)</f>
        <v>随机传奇装备</v>
      </c>
      <c r="AB161" t="e">
        <f>_xlfn.XLOOKUP(P161,#REF!,#REF!,,0)</f>
        <v>#REF!</v>
      </c>
    </row>
    <row r="162" spans="1:28" x14ac:dyDescent="0.2">
      <c r="A162" s="4">
        <v>1</v>
      </c>
      <c r="B162" s="5">
        <v>1</v>
      </c>
      <c r="C162" s="5">
        <v>1</v>
      </c>
      <c r="D162" s="5">
        <v>1</v>
      </c>
      <c r="E162" s="5">
        <v>1</v>
      </c>
      <c r="F162" s="5">
        <v>1</v>
      </c>
      <c r="G162" s="5">
        <v>1</v>
      </c>
      <c r="H162" s="5">
        <v>1</v>
      </c>
      <c r="I162" s="5">
        <v>1</v>
      </c>
      <c r="J162" s="5">
        <v>1</v>
      </c>
      <c r="M162" s="50"/>
      <c r="N162" s="50">
        <f t="shared" si="6"/>
        <v>10159</v>
      </c>
      <c r="O162" s="50">
        <v>700047</v>
      </c>
      <c r="P162" s="57">
        <v>113</v>
      </c>
      <c r="Q162" s="50">
        <v>0</v>
      </c>
      <c r="R162" s="50">
        <v>1</v>
      </c>
      <c r="S162" s="50">
        <v>1</v>
      </c>
      <c r="T162" s="50">
        <v>1</v>
      </c>
      <c r="U162" s="50">
        <v>1000</v>
      </c>
      <c r="V162" s="50">
        <v>0</v>
      </c>
      <c r="W162" s="50" t="s">
        <v>3506</v>
      </c>
      <c r="X162" s="50">
        <v>2001</v>
      </c>
      <c r="Y162" s="50">
        <v>0</v>
      </c>
      <c r="Z162" s="88"/>
      <c r="AA162" t="str">
        <f>_xlfn.XLOOKUP(O162,物品表!$O:$O,物品表!$P:$P,,0)</f>
        <v>随机传奇装备</v>
      </c>
      <c r="AB162" t="e">
        <f>_xlfn.XLOOKUP(P162,#REF!,#REF!,,0)</f>
        <v>#REF!</v>
      </c>
    </row>
    <row r="163" spans="1:28" x14ac:dyDescent="0.2">
      <c r="A163" s="4">
        <v>1</v>
      </c>
      <c r="B163" s="5">
        <v>1</v>
      </c>
      <c r="C163" s="5">
        <v>1</v>
      </c>
      <c r="D163" s="5">
        <v>1</v>
      </c>
      <c r="E163" s="5">
        <v>1</v>
      </c>
      <c r="F163" s="5">
        <v>1</v>
      </c>
      <c r="G163" s="5">
        <v>1</v>
      </c>
      <c r="H163" s="5">
        <v>1</v>
      </c>
      <c r="I163" s="5">
        <v>1</v>
      </c>
      <c r="J163" s="5">
        <v>1</v>
      </c>
      <c r="M163" s="50"/>
      <c r="N163" s="50">
        <f t="shared" ref="N163:N176" si="7">IFERROR(N162+1,10000)</f>
        <v>10160</v>
      </c>
      <c r="O163" s="50">
        <v>700047</v>
      </c>
      <c r="P163" s="57">
        <v>203</v>
      </c>
      <c r="Q163" s="50">
        <v>0</v>
      </c>
      <c r="R163" s="50">
        <v>1</v>
      </c>
      <c r="S163" s="50">
        <v>1</v>
      </c>
      <c r="T163" s="50">
        <v>1</v>
      </c>
      <c r="U163" s="50">
        <v>1000</v>
      </c>
      <c r="V163" s="50">
        <v>0</v>
      </c>
      <c r="W163" s="50" t="s">
        <v>3506</v>
      </c>
      <c r="X163" s="50">
        <v>1001</v>
      </c>
      <c r="Y163" s="50">
        <v>0</v>
      </c>
      <c r="Z163" s="88"/>
      <c r="AA163" t="str">
        <f>_xlfn.XLOOKUP(O163,物品表!$O:$O,物品表!$P:$P,,0)</f>
        <v>随机传奇装备</v>
      </c>
      <c r="AB163" t="e">
        <f>_xlfn.XLOOKUP(P163,#REF!,#REF!,,0)</f>
        <v>#REF!</v>
      </c>
    </row>
    <row r="164" spans="1:28" x14ac:dyDescent="0.2">
      <c r="A164" s="4">
        <v>1</v>
      </c>
      <c r="B164" s="5">
        <v>1</v>
      </c>
      <c r="C164" s="5">
        <v>1</v>
      </c>
      <c r="D164" s="5">
        <v>1</v>
      </c>
      <c r="E164" s="5">
        <v>1</v>
      </c>
      <c r="F164" s="5">
        <v>1</v>
      </c>
      <c r="G164" s="5">
        <v>1</v>
      </c>
      <c r="H164" s="5">
        <v>1</v>
      </c>
      <c r="I164" s="5">
        <v>1</v>
      </c>
      <c r="J164" s="5">
        <v>1</v>
      </c>
      <c r="M164" s="50"/>
      <c r="N164" s="50">
        <f t="shared" si="7"/>
        <v>10161</v>
      </c>
      <c r="O164" s="50">
        <v>700047</v>
      </c>
      <c r="P164" s="57">
        <v>301</v>
      </c>
      <c r="Q164" s="50">
        <v>0</v>
      </c>
      <c r="R164" s="50">
        <v>1</v>
      </c>
      <c r="S164" s="50">
        <v>1</v>
      </c>
      <c r="T164" s="50">
        <v>1</v>
      </c>
      <c r="U164" s="50">
        <v>1000</v>
      </c>
      <c r="V164" s="50">
        <v>0</v>
      </c>
      <c r="W164" s="50" t="s">
        <v>3506</v>
      </c>
      <c r="X164" s="50">
        <v>0</v>
      </c>
      <c r="Y164" s="50">
        <v>0</v>
      </c>
      <c r="Z164" s="88"/>
      <c r="AA164" t="str">
        <f>_xlfn.XLOOKUP(O164,物品表!$O:$O,物品表!$P:$P,,0)</f>
        <v>随机传奇装备</v>
      </c>
      <c r="AB164" t="e">
        <f>_xlfn.XLOOKUP(P164,#REF!,#REF!,,0)</f>
        <v>#REF!</v>
      </c>
    </row>
    <row r="165" spans="1:28" x14ac:dyDescent="0.2">
      <c r="A165" s="4">
        <v>1</v>
      </c>
      <c r="B165" s="5">
        <v>1</v>
      </c>
      <c r="C165" s="5">
        <v>1</v>
      </c>
      <c r="D165" s="5">
        <v>1</v>
      </c>
      <c r="E165" s="5">
        <v>1</v>
      </c>
      <c r="F165" s="5">
        <v>1</v>
      </c>
      <c r="G165" s="5">
        <v>1</v>
      </c>
      <c r="H165" s="5">
        <v>1</v>
      </c>
      <c r="I165" s="5">
        <v>1</v>
      </c>
      <c r="J165" s="5">
        <v>1</v>
      </c>
      <c r="M165" s="50"/>
      <c r="N165" s="50">
        <f t="shared" si="7"/>
        <v>10162</v>
      </c>
      <c r="O165" s="50">
        <v>700047</v>
      </c>
      <c r="P165" s="57">
        <v>302</v>
      </c>
      <c r="Q165" s="50">
        <v>0</v>
      </c>
      <c r="R165" s="50">
        <v>1</v>
      </c>
      <c r="S165" s="50">
        <v>1</v>
      </c>
      <c r="T165" s="50">
        <v>1</v>
      </c>
      <c r="U165" s="50">
        <v>1000</v>
      </c>
      <c r="V165" s="50">
        <v>0</v>
      </c>
      <c r="W165" s="50" t="s">
        <v>3506</v>
      </c>
      <c r="X165" s="50">
        <v>0</v>
      </c>
      <c r="Y165" s="50">
        <v>0</v>
      </c>
      <c r="Z165" s="88"/>
      <c r="AA165" t="str">
        <f>_xlfn.XLOOKUP(O165,物品表!$O:$O,物品表!$P:$P,,0)</f>
        <v>随机传奇装备</v>
      </c>
      <c r="AB165" t="e">
        <f>_xlfn.XLOOKUP(P165,#REF!,#REF!,,0)</f>
        <v>#REF!</v>
      </c>
    </row>
    <row r="166" spans="1:28" x14ac:dyDescent="0.2">
      <c r="A166" s="4">
        <v>1</v>
      </c>
      <c r="B166" s="5">
        <v>1</v>
      </c>
      <c r="C166" s="5">
        <v>1</v>
      </c>
      <c r="D166" s="5">
        <v>1</v>
      </c>
      <c r="E166" s="5">
        <v>1</v>
      </c>
      <c r="F166" s="5">
        <v>1</v>
      </c>
      <c r="G166" s="5">
        <v>1</v>
      </c>
      <c r="H166" s="5">
        <v>1</v>
      </c>
      <c r="I166" s="5">
        <v>1</v>
      </c>
      <c r="J166" s="5">
        <v>1</v>
      </c>
      <c r="M166" s="50"/>
      <c r="N166" s="50">
        <f t="shared" si="7"/>
        <v>10163</v>
      </c>
      <c r="O166" s="50">
        <v>700047</v>
      </c>
      <c r="P166" s="57">
        <v>309</v>
      </c>
      <c r="Q166" s="50">
        <v>0</v>
      </c>
      <c r="R166" s="50">
        <v>1</v>
      </c>
      <c r="S166" s="50">
        <v>1</v>
      </c>
      <c r="T166" s="50">
        <v>1</v>
      </c>
      <c r="U166" s="50">
        <v>1000</v>
      </c>
      <c r="V166" s="50">
        <v>0</v>
      </c>
      <c r="W166" s="50" t="s">
        <v>3506</v>
      </c>
      <c r="X166" s="50">
        <v>0</v>
      </c>
      <c r="Y166" s="50">
        <v>0</v>
      </c>
      <c r="Z166" s="88"/>
      <c r="AA166" t="str">
        <f>_xlfn.XLOOKUP(O166,物品表!$O:$O,物品表!$P:$P,,0)</f>
        <v>随机传奇装备</v>
      </c>
      <c r="AB166" t="e">
        <f>_xlfn.XLOOKUP(P166,#REF!,#REF!,,0)</f>
        <v>#REF!</v>
      </c>
    </row>
    <row r="167" spans="1:28" x14ac:dyDescent="0.2">
      <c r="A167" s="4">
        <v>1</v>
      </c>
      <c r="B167" s="5">
        <v>1</v>
      </c>
      <c r="C167" s="5">
        <v>1</v>
      </c>
      <c r="D167" s="5">
        <v>1</v>
      </c>
      <c r="E167" s="5">
        <v>1</v>
      </c>
      <c r="F167" s="5">
        <v>1</v>
      </c>
      <c r="G167" s="5">
        <v>1</v>
      </c>
      <c r="H167" s="5">
        <v>1</v>
      </c>
      <c r="I167" s="5">
        <v>1</v>
      </c>
      <c r="J167" s="5">
        <v>1</v>
      </c>
      <c r="M167" s="50"/>
      <c r="N167" s="50">
        <f t="shared" si="7"/>
        <v>10164</v>
      </c>
      <c r="O167" s="50">
        <v>700047</v>
      </c>
      <c r="P167" s="57">
        <v>402</v>
      </c>
      <c r="Q167" s="50">
        <v>0</v>
      </c>
      <c r="R167" s="50">
        <v>1</v>
      </c>
      <c r="S167" s="50">
        <v>1</v>
      </c>
      <c r="T167" s="50">
        <v>1</v>
      </c>
      <c r="U167" s="50">
        <v>1000</v>
      </c>
      <c r="V167" s="50">
        <v>0</v>
      </c>
      <c r="W167" s="50" t="s">
        <v>3506</v>
      </c>
      <c r="X167" s="50">
        <v>0</v>
      </c>
      <c r="Y167" s="50">
        <v>0</v>
      </c>
      <c r="Z167" s="88"/>
      <c r="AA167" t="str">
        <f>_xlfn.XLOOKUP(O167,物品表!$O:$O,物品表!$P:$P,,0)</f>
        <v>随机传奇装备</v>
      </c>
      <c r="AB167" t="e">
        <f>_xlfn.XLOOKUP(P167,#REF!,#REF!,,0)</f>
        <v>#REF!</v>
      </c>
    </row>
    <row r="168" spans="1:28" x14ac:dyDescent="0.2">
      <c r="A168" s="4">
        <v>1</v>
      </c>
      <c r="B168" s="5">
        <v>1</v>
      </c>
      <c r="C168" s="5">
        <v>1</v>
      </c>
      <c r="D168" s="5">
        <v>1</v>
      </c>
      <c r="E168" s="5">
        <v>1</v>
      </c>
      <c r="F168" s="5">
        <v>1</v>
      </c>
      <c r="G168" s="5">
        <v>1</v>
      </c>
      <c r="H168" s="5">
        <v>1</v>
      </c>
      <c r="I168" s="5">
        <v>1</v>
      </c>
      <c r="J168" s="5">
        <v>1</v>
      </c>
      <c r="M168" s="50"/>
      <c r="N168" s="50">
        <f t="shared" si="7"/>
        <v>10165</v>
      </c>
      <c r="O168" s="50">
        <v>700047</v>
      </c>
      <c r="P168" s="57">
        <v>404</v>
      </c>
      <c r="Q168" s="50">
        <v>0</v>
      </c>
      <c r="R168" s="50">
        <v>1</v>
      </c>
      <c r="S168" s="50">
        <v>1</v>
      </c>
      <c r="T168" s="50">
        <v>1</v>
      </c>
      <c r="U168" s="50">
        <v>1000</v>
      </c>
      <c r="V168" s="50">
        <v>0</v>
      </c>
      <c r="W168" s="50" t="s">
        <v>3506</v>
      </c>
      <c r="X168" s="50">
        <v>0</v>
      </c>
      <c r="Y168" s="50">
        <v>0</v>
      </c>
      <c r="Z168" s="88"/>
      <c r="AA168" t="str">
        <f>_xlfn.XLOOKUP(O168,物品表!$O:$O,物品表!$P:$P,,0)</f>
        <v>随机传奇装备</v>
      </c>
      <c r="AB168" t="e">
        <f>_xlfn.XLOOKUP(P168,#REF!,#REF!,,0)</f>
        <v>#REF!</v>
      </c>
    </row>
    <row r="169" spans="1:28" x14ac:dyDescent="0.2">
      <c r="A169" s="4">
        <v>1</v>
      </c>
      <c r="B169" s="5">
        <v>1</v>
      </c>
      <c r="C169" s="5">
        <v>1</v>
      </c>
      <c r="D169" s="5">
        <v>1</v>
      </c>
      <c r="E169" s="5">
        <v>1</v>
      </c>
      <c r="F169" s="5">
        <v>1</v>
      </c>
      <c r="G169" s="5">
        <v>1</v>
      </c>
      <c r="H169" s="5">
        <v>1</v>
      </c>
      <c r="I169" s="5">
        <v>1</v>
      </c>
      <c r="J169" s="5">
        <v>1</v>
      </c>
      <c r="M169" s="50"/>
      <c r="N169" s="50">
        <f t="shared" si="7"/>
        <v>10166</v>
      </c>
      <c r="O169" s="50">
        <v>700047</v>
      </c>
      <c r="P169" s="57">
        <v>501</v>
      </c>
      <c r="Q169" s="50">
        <v>0</v>
      </c>
      <c r="R169" s="50">
        <v>1</v>
      </c>
      <c r="S169" s="50">
        <v>1</v>
      </c>
      <c r="T169" s="50">
        <v>1</v>
      </c>
      <c r="U169" s="50">
        <v>1000</v>
      </c>
      <c r="V169" s="50">
        <v>0</v>
      </c>
      <c r="W169" s="50" t="s">
        <v>3506</v>
      </c>
      <c r="X169" s="50">
        <v>0</v>
      </c>
      <c r="Y169" s="50">
        <v>0</v>
      </c>
      <c r="Z169" s="88"/>
      <c r="AA169" t="str">
        <f>_xlfn.XLOOKUP(O169,物品表!$O:$O,物品表!$P:$P,,0)</f>
        <v>随机传奇装备</v>
      </c>
      <c r="AB169" t="e">
        <f>_xlfn.XLOOKUP(P169,#REF!,#REF!,,0)</f>
        <v>#REF!</v>
      </c>
    </row>
    <row r="170" spans="1:28" x14ac:dyDescent="0.2">
      <c r="A170" s="4">
        <v>1</v>
      </c>
      <c r="B170" s="5">
        <v>1</v>
      </c>
      <c r="C170" s="5">
        <v>1</v>
      </c>
      <c r="D170" s="5">
        <v>1</v>
      </c>
      <c r="E170" s="5">
        <v>1</v>
      </c>
      <c r="F170" s="5">
        <v>1</v>
      </c>
      <c r="G170" s="5">
        <v>1</v>
      </c>
      <c r="H170" s="5">
        <v>1</v>
      </c>
      <c r="I170" s="5">
        <v>1</v>
      </c>
      <c r="J170" s="5">
        <v>1</v>
      </c>
      <c r="M170" s="50"/>
      <c r="N170" s="50">
        <f t="shared" si="7"/>
        <v>10167</v>
      </c>
      <c r="O170" s="50">
        <v>700047</v>
      </c>
      <c r="P170" s="57">
        <v>504</v>
      </c>
      <c r="Q170" s="50">
        <v>0</v>
      </c>
      <c r="R170" s="50">
        <v>1</v>
      </c>
      <c r="S170" s="50">
        <v>1</v>
      </c>
      <c r="T170" s="50">
        <v>1</v>
      </c>
      <c r="U170" s="50">
        <v>1000</v>
      </c>
      <c r="V170" s="50">
        <v>0</v>
      </c>
      <c r="W170" s="50" t="s">
        <v>3506</v>
      </c>
      <c r="X170" s="50">
        <v>0</v>
      </c>
      <c r="Y170" s="50">
        <v>0</v>
      </c>
      <c r="Z170" s="88"/>
      <c r="AA170" t="str">
        <f>_xlfn.XLOOKUP(O170,物品表!$O:$O,物品表!$P:$P,,0)</f>
        <v>随机传奇装备</v>
      </c>
      <c r="AB170" t="e">
        <f>_xlfn.XLOOKUP(P170,#REF!,#REF!,,0)</f>
        <v>#REF!</v>
      </c>
    </row>
    <row r="171" spans="1:28" x14ac:dyDescent="0.2">
      <c r="A171" s="4">
        <v>1</v>
      </c>
      <c r="B171" s="5">
        <v>1</v>
      </c>
      <c r="C171" s="5">
        <v>1</v>
      </c>
      <c r="D171" s="5">
        <v>1</v>
      </c>
      <c r="E171" s="5">
        <v>1</v>
      </c>
      <c r="F171" s="5">
        <v>1</v>
      </c>
      <c r="G171" s="5">
        <v>1</v>
      </c>
      <c r="H171" s="5">
        <v>1</v>
      </c>
      <c r="I171" s="5">
        <v>1</v>
      </c>
      <c r="J171" s="5">
        <v>1</v>
      </c>
      <c r="M171" s="50"/>
      <c r="N171" s="50">
        <f t="shared" si="7"/>
        <v>10168</v>
      </c>
      <c r="O171" s="50">
        <v>700047</v>
      </c>
      <c r="P171" s="57">
        <v>603</v>
      </c>
      <c r="Q171" s="50">
        <v>0</v>
      </c>
      <c r="R171" s="50">
        <v>1</v>
      </c>
      <c r="S171" s="50">
        <v>1</v>
      </c>
      <c r="T171" s="50">
        <v>1</v>
      </c>
      <c r="U171" s="50">
        <v>1000</v>
      </c>
      <c r="V171" s="50">
        <v>0</v>
      </c>
      <c r="W171" s="50" t="s">
        <v>3506</v>
      </c>
      <c r="X171" s="50">
        <v>0</v>
      </c>
      <c r="Y171" s="50">
        <v>0</v>
      </c>
      <c r="Z171" s="88"/>
      <c r="AA171" t="str">
        <f>_xlfn.XLOOKUP(O171,物品表!$O:$O,物品表!$P:$P,,0)</f>
        <v>随机传奇装备</v>
      </c>
      <c r="AB171" t="e">
        <f>_xlfn.XLOOKUP(P171,#REF!,#REF!,,0)</f>
        <v>#REF!</v>
      </c>
    </row>
    <row r="172" spans="1:28" x14ac:dyDescent="0.2">
      <c r="A172" s="4">
        <v>1</v>
      </c>
      <c r="B172" s="5">
        <v>1</v>
      </c>
      <c r="C172" s="5">
        <v>1</v>
      </c>
      <c r="D172" s="5">
        <v>1</v>
      </c>
      <c r="E172" s="5">
        <v>1</v>
      </c>
      <c r="F172" s="5">
        <v>1</v>
      </c>
      <c r="G172" s="5">
        <v>1</v>
      </c>
      <c r="H172" s="5">
        <v>1</v>
      </c>
      <c r="I172" s="5">
        <v>1</v>
      </c>
      <c r="J172" s="5">
        <v>1</v>
      </c>
      <c r="M172" s="50"/>
      <c r="N172" s="50">
        <f t="shared" si="7"/>
        <v>10169</v>
      </c>
      <c r="O172" s="50">
        <v>700047</v>
      </c>
      <c r="P172" s="57">
        <v>604</v>
      </c>
      <c r="Q172" s="50">
        <v>0</v>
      </c>
      <c r="R172" s="50">
        <v>1</v>
      </c>
      <c r="S172" s="50">
        <v>1</v>
      </c>
      <c r="T172" s="50">
        <v>1</v>
      </c>
      <c r="U172" s="50">
        <v>1000</v>
      </c>
      <c r="V172" s="50">
        <v>0</v>
      </c>
      <c r="W172" s="50" t="s">
        <v>3506</v>
      </c>
      <c r="X172" s="50">
        <v>0</v>
      </c>
      <c r="Y172" s="50">
        <v>0</v>
      </c>
      <c r="Z172" s="88"/>
      <c r="AA172" t="str">
        <f>_xlfn.XLOOKUP(O172,物品表!$O:$O,物品表!$P:$P,,0)</f>
        <v>随机传奇装备</v>
      </c>
      <c r="AB172" t="e">
        <f>_xlfn.XLOOKUP(P172,#REF!,#REF!,,0)</f>
        <v>#REF!</v>
      </c>
    </row>
    <row r="173" spans="1:28" x14ac:dyDescent="0.2">
      <c r="A173" s="4">
        <v>1</v>
      </c>
      <c r="B173" s="5">
        <v>1</v>
      </c>
      <c r="C173" s="5">
        <v>1</v>
      </c>
      <c r="D173" s="5">
        <v>1</v>
      </c>
      <c r="E173" s="5">
        <v>1</v>
      </c>
      <c r="F173" s="5">
        <v>1</v>
      </c>
      <c r="G173" s="5">
        <v>1</v>
      </c>
      <c r="H173" s="5">
        <v>1</v>
      </c>
      <c r="I173" s="5">
        <v>1</v>
      </c>
      <c r="J173" s="5">
        <v>1</v>
      </c>
      <c r="M173" s="50"/>
      <c r="N173" s="50">
        <f t="shared" si="7"/>
        <v>10170</v>
      </c>
      <c r="O173" s="50">
        <v>700047</v>
      </c>
      <c r="P173" s="57">
        <v>701</v>
      </c>
      <c r="Q173" s="50">
        <v>0</v>
      </c>
      <c r="R173" s="50">
        <v>1</v>
      </c>
      <c r="S173" s="50">
        <v>1</v>
      </c>
      <c r="T173" s="50">
        <v>1</v>
      </c>
      <c r="U173" s="50">
        <v>1000</v>
      </c>
      <c r="V173" s="50">
        <v>0</v>
      </c>
      <c r="W173" s="50" t="s">
        <v>3506</v>
      </c>
      <c r="X173" s="50">
        <v>0</v>
      </c>
      <c r="Y173" s="50">
        <v>0</v>
      </c>
      <c r="Z173" s="88"/>
      <c r="AA173" t="str">
        <f>_xlfn.XLOOKUP(O173,物品表!$O:$O,物品表!$P:$P,,0)</f>
        <v>随机传奇装备</v>
      </c>
      <c r="AB173" t="e">
        <f>_xlfn.XLOOKUP(P173,#REF!,#REF!,,0)</f>
        <v>#REF!</v>
      </c>
    </row>
    <row r="174" spans="1:28" x14ac:dyDescent="0.2">
      <c r="A174" s="4">
        <v>1</v>
      </c>
      <c r="B174" s="5">
        <v>1</v>
      </c>
      <c r="C174" s="5">
        <v>1</v>
      </c>
      <c r="D174" s="5">
        <v>1</v>
      </c>
      <c r="E174" s="5">
        <v>1</v>
      </c>
      <c r="F174" s="5">
        <v>1</v>
      </c>
      <c r="G174" s="5">
        <v>1</v>
      </c>
      <c r="H174" s="5">
        <v>1</v>
      </c>
      <c r="I174" s="5">
        <v>1</v>
      </c>
      <c r="J174" s="5">
        <v>1</v>
      </c>
      <c r="M174" s="50"/>
      <c r="N174" s="50">
        <f t="shared" si="7"/>
        <v>10171</v>
      </c>
      <c r="O174" s="50">
        <v>700047</v>
      </c>
      <c r="P174" s="57">
        <v>801</v>
      </c>
      <c r="Q174" s="50">
        <v>0</v>
      </c>
      <c r="R174" s="50">
        <v>1</v>
      </c>
      <c r="S174" s="50">
        <v>1</v>
      </c>
      <c r="T174" s="50">
        <v>1</v>
      </c>
      <c r="U174" s="50">
        <v>1000</v>
      </c>
      <c r="V174" s="50">
        <v>0</v>
      </c>
      <c r="W174" s="50" t="s">
        <v>3506</v>
      </c>
      <c r="X174" s="50">
        <v>0</v>
      </c>
      <c r="Y174" s="50">
        <v>0</v>
      </c>
      <c r="Z174" s="88"/>
      <c r="AA174" t="str">
        <f>_xlfn.XLOOKUP(O174,物品表!$O:$O,物品表!$P:$P,,0)</f>
        <v>随机传奇装备</v>
      </c>
      <c r="AB174" t="e">
        <f>_xlfn.XLOOKUP(P174,#REF!,#REF!,,0)</f>
        <v>#REF!</v>
      </c>
    </row>
    <row r="175" spans="1:28" x14ac:dyDescent="0.2">
      <c r="A175" s="4">
        <v>1</v>
      </c>
      <c r="B175" s="5">
        <v>1</v>
      </c>
      <c r="C175" s="5">
        <v>1</v>
      </c>
      <c r="D175" s="5">
        <v>1</v>
      </c>
      <c r="E175" s="5">
        <v>1</v>
      </c>
      <c r="F175" s="5">
        <v>1</v>
      </c>
      <c r="G175" s="5">
        <v>1</v>
      </c>
      <c r="H175" s="5">
        <v>1</v>
      </c>
      <c r="I175" s="5">
        <v>1</v>
      </c>
      <c r="J175" s="5">
        <v>1</v>
      </c>
      <c r="M175" s="50"/>
      <c r="N175" s="50">
        <f t="shared" si="7"/>
        <v>10172</v>
      </c>
      <c r="O175" s="50">
        <v>700047</v>
      </c>
      <c r="P175" s="57">
        <v>908</v>
      </c>
      <c r="Q175" s="50">
        <v>0</v>
      </c>
      <c r="R175" s="50">
        <v>1</v>
      </c>
      <c r="S175" s="50">
        <v>1</v>
      </c>
      <c r="T175" s="50">
        <v>1</v>
      </c>
      <c r="U175" s="50">
        <v>1000</v>
      </c>
      <c r="V175" s="50">
        <v>0</v>
      </c>
      <c r="W175" s="50" t="s">
        <v>3506</v>
      </c>
      <c r="X175" s="50">
        <v>0</v>
      </c>
      <c r="Y175" s="50">
        <v>0</v>
      </c>
      <c r="Z175" s="88"/>
      <c r="AA175" t="str">
        <f>_xlfn.XLOOKUP(O175,物品表!$O:$O,物品表!$P:$P,,0)</f>
        <v>随机传奇装备</v>
      </c>
      <c r="AB175" t="e">
        <f>_xlfn.XLOOKUP(P175,#REF!,#REF!,,0)</f>
        <v>#REF!</v>
      </c>
    </row>
    <row r="176" spans="1:28" x14ac:dyDescent="0.2">
      <c r="A176" s="4">
        <v>1</v>
      </c>
      <c r="B176" s="5">
        <v>1</v>
      </c>
      <c r="C176" s="5">
        <v>1</v>
      </c>
      <c r="D176" s="5">
        <v>1</v>
      </c>
      <c r="E176" s="5">
        <v>1</v>
      </c>
      <c r="F176" s="5">
        <v>1</v>
      </c>
      <c r="G176" s="5">
        <v>1</v>
      </c>
      <c r="H176" s="5">
        <v>1</v>
      </c>
      <c r="I176" s="5">
        <v>1</v>
      </c>
      <c r="J176" s="5">
        <v>1</v>
      </c>
      <c r="M176" s="50"/>
      <c r="N176" s="50">
        <f t="shared" si="7"/>
        <v>10173</v>
      </c>
      <c r="O176" s="50">
        <v>700047</v>
      </c>
      <c r="P176" s="57">
        <v>1008</v>
      </c>
      <c r="Q176" s="50">
        <v>0</v>
      </c>
      <c r="R176" s="50">
        <v>1</v>
      </c>
      <c r="S176" s="50">
        <v>1</v>
      </c>
      <c r="T176" s="50">
        <v>1</v>
      </c>
      <c r="U176" s="50">
        <v>1000</v>
      </c>
      <c r="V176" s="50">
        <v>0</v>
      </c>
      <c r="W176" s="50" t="s">
        <v>3506</v>
      </c>
      <c r="X176" s="50">
        <v>0</v>
      </c>
      <c r="Y176" s="50">
        <v>0</v>
      </c>
      <c r="Z176" s="88"/>
      <c r="AA176" t="str">
        <f>_xlfn.XLOOKUP(O176,物品表!$O:$O,物品表!$P:$P,,0)</f>
        <v>随机传奇装备</v>
      </c>
      <c r="AB176" t="e">
        <f>_xlfn.XLOOKUP(P176,#REF!,#REF!,,0)</f>
        <v>#REF!</v>
      </c>
    </row>
    <row r="177" spans="1:28" x14ac:dyDescent="0.2">
      <c r="A177" s="4">
        <v>1</v>
      </c>
      <c r="B177" s="5">
        <v>1</v>
      </c>
      <c r="C177" s="5">
        <v>1</v>
      </c>
      <c r="D177" s="5">
        <v>1</v>
      </c>
      <c r="E177" s="5">
        <v>1</v>
      </c>
      <c r="F177" s="5">
        <v>1</v>
      </c>
      <c r="G177" s="5">
        <v>1</v>
      </c>
      <c r="H177" s="5">
        <v>1</v>
      </c>
      <c r="I177" s="5">
        <v>1</v>
      </c>
      <c r="J177" s="5">
        <v>1</v>
      </c>
      <c r="M177" s="50"/>
      <c r="N177" s="50">
        <f t="shared" ref="N177:N188" si="8">IFERROR(N176+1,10000)</f>
        <v>10174</v>
      </c>
      <c r="O177" s="50">
        <v>700050</v>
      </c>
      <c r="P177" s="57">
        <v>50015</v>
      </c>
      <c r="Q177" s="50">
        <v>0</v>
      </c>
      <c r="R177" s="50">
        <v>1</v>
      </c>
      <c r="S177" s="50">
        <v>1</v>
      </c>
      <c r="T177" s="50">
        <v>1</v>
      </c>
      <c r="U177" s="50">
        <v>1000</v>
      </c>
      <c r="V177" s="50">
        <v>0</v>
      </c>
      <c r="W177" s="57" t="s">
        <v>3503</v>
      </c>
      <c r="X177" s="50">
        <v>0</v>
      </c>
      <c r="Y177" s="50">
        <v>0</v>
      </c>
      <c r="AA177" t="str">
        <f>_xlfn.XLOOKUP(O177,物品表!$O:$O,物品表!$P:$P,,0)</f>
        <v>符文助力宝箱(无条件)</v>
      </c>
      <c r="AB177" t="str">
        <f>_xlfn.XLOOKUP(P177,'符文表（弃用）'!O:O,'符文表（弃用）'!P:P,,0)</f>
        <v>快速攻击</v>
      </c>
    </row>
    <row r="178" spans="1:28" x14ac:dyDescent="0.2">
      <c r="A178" s="4">
        <v>1</v>
      </c>
      <c r="B178" s="5">
        <v>1</v>
      </c>
      <c r="C178" s="5">
        <v>1</v>
      </c>
      <c r="D178" s="5">
        <v>1</v>
      </c>
      <c r="E178" s="5">
        <v>1</v>
      </c>
      <c r="F178" s="5">
        <v>1</v>
      </c>
      <c r="G178" s="5">
        <v>1</v>
      </c>
      <c r="H178" s="5">
        <v>1</v>
      </c>
      <c r="I178" s="5">
        <v>1</v>
      </c>
      <c r="J178" s="5">
        <v>1</v>
      </c>
      <c r="M178" s="50"/>
      <c r="N178" s="50">
        <f t="shared" si="8"/>
        <v>10175</v>
      </c>
      <c r="O178" s="50">
        <v>700050</v>
      </c>
      <c r="P178" s="57">
        <v>50130</v>
      </c>
      <c r="Q178" s="50">
        <v>0</v>
      </c>
      <c r="R178" s="50">
        <v>1</v>
      </c>
      <c r="S178" s="50">
        <v>1</v>
      </c>
      <c r="T178" s="50">
        <v>2</v>
      </c>
      <c r="U178" s="50">
        <v>1000</v>
      </c>
      <c r="V178" s="50">
        <v>0</v>
      </c>
      <c r="W178" s="57" t="s">
        <v>3503</v>
      </c>
      <c r="X178" s="50">
        <v>0</v>
      </c>
      <c r="Y178" s="50">
        <v>0</v>
      </c>
      <c r="AA178" t="str">
        <f>_xlfn.XLOOKUP(O178,物品表!$O:$O,物品表!$P:$P,,0)</f>
        <v>符文助力宝箱(无条件)</v>
      </c>
      <c r="AB178" t="str">
        <f>_xlfn.XLOOKUP(P178,'符文表（弃用）'!O:O,'符文表（弃用）'!P:P,,0)</f>
        <v>伤害加成</v>
      </c>
    </row>
    <row r="179" spans="1:28" x14ac:dyDescent="0.2">
      <c r="A179" s="4">
        <v>1</v>
      </c>
      <c r="B179" s="5">
        <v>1</v>
      </c>
      <c r="C179" s="5">
        <v>1</v>
      </c>
      <c r="D179" s="5">
        <v>1</v>
      </c>
      <c r="E179" s="5">
        <v>1</v>
      </c>
      <c r="F179" s="5">
        <v>1</v>
      </c>
      <c r="G179" s="5">
        <v>1</v>
      </c>
      <c r="H179" s="5">
        <v>1</v>
      </c>
      <c r="I179" s="5">
        <v>1</v>
      </c>
      <c r="J179" s="5">
        <v>1</v>
      </c>
      <c r="M179" s="50"/>
      <c r="N179" s="50">
        <f t="shared" si="8"/>
        <v>10176</v>
      </c>
      <c r="O179" s="50">
        <v>700050</v>
      </c>
      <c r="P179" s="57">
        <v>50129</v>
      </c>
      <c r="Q179" s="50">
        <v>0</v>
      </c>
      <c r="R179" s="50">
        <v>1</v>
      </c>
      <c r="S179" s="50">
        <v>1</v>
      </c>
      <c r="T179" s="50">
        <v>3</v>
      </c>
      <c r="U179" s="50">
        <v>1000</v>
      </c>
      <c r="V179" s="50">
        <v>0</v>
      </c>
      <c r="W179" s="57" t="s">
        <v>3503</v>
      </c>
      <c r="X179" s="50">
        <v>0</v>
      </c>
      <c r="Y179" s="50">
        <v>0</v>
      </c>
      <c r="AA179" t="str">
        <f>_xlfn.XLOOKUP(O179,物品表!$O:$O,物品表!$P:$P,,0)</f>
        <v>符文助力宝箱(无条件)</v>
      </c>
      <c r="AB179" t="str">
        <f>_xlfn.XLOOKUP(P179,'符文表（弃用）'!O:O,'符文表（弃用）'!P:P,,0)</f>
        <v>终极精通</v>
      </c>
    </row>
    <row r="180" spans="1:28" x14ac:dyDescent="0.2">
      <c r="A180" s="4">
        <v>1</v>
      </c>
      <c r="B180" s="5">
        <v>1</v>
      </c>
      <c r="C180" s="5">
        <v>1</v>
      </c>
      <c r="D180" s="5">
        <v>1</v>
      </c>
      <c r="E180" s="5">
        <v>1</v>
      </c>
      <c r="F180" s="5">
        <v>1</v>
      </c>
      <c r="G180" s="5">
        <v>1</v>
      </c>
      <c r="H180" s="5">
        <v>1</v>
      </c>
      <c r="I180" s="5">
        <v>1</v>
      </c>
      <c r="J180" s="5">
        <v>1</v>
      </c>
      <c r="M180" s="50"/>
      <c r="N180" s="50">
        <f t="shared" si="8"/>
        <v>10177</v>
      </c>
      <c r="O180" s="50">
        <v>700050</v>
      </c>
      <c r="P180" s="50">
        <v>700051</v>
      </c>
      <c r="Q180" s="50">
        <v>0</v>
      </c>
      <c r="R180" s="50">
        <v>1</v>
      </c>
      <c r="S180" s="50">
        <v>1</v>
      </c>
      <c r="T180" s="50">
        <v>4</v>
      </c>
      <c r="U180" s="50">
        <v>1000</v>
      </c>
      <c r="V180" s="50">
        <v>0</v>
      </c>
      <c r="W180" s="50">
        <v>0</v>
      </c>
      <c r="X180" s="50">
        <v>0</v>
      </c>
      <c r="Y180" s="50">
        <v>0</v>
      </c>
      <c r="AA180" t="str">
        <f>_xlfn.XLOOKUP(O180,物品表!$O:$O,物品表!$P:$P,,0)</f>
        <v>符文助力宝箱(无条件)</v>
      </c>
      <c r="AB180" t="e">
        <f>_xlfn.XLOOKUP(P180,'符文表（弃用）'!O:O,'符文表（弃用）'!P:P,,0)</f>
        <v>#N/A</v>
      </c>
    </row>
    <row r="181" spans="1:28" x14ac:dyDescent="0.2">
      <c r="A181" s="4">
        <v>1</v>
      </c>
      <c r="B181" s="5">
        <v>1</v>
      </c>
      <c r="C181" s="5">
        <v>1</v>
      </c>
      <c r="D181" s="5">
        <v>1</v>
      </c>
      <c r="E181" s="5">
        <v>1</v>
      </c>
      <c r="F181" s="5">
        <v>1</v>
      </c>
      <c r="G181" s="5">
        <v>1</v>
      </c>
      <c r="H181" s="5">
        <v>1</v>
      </c>
      <c r="I181" s="5">
        <v>1</v>
      </c>
      <c r="J181" s="5">
        <v>1</v>
      </c>
      <c r="M181" s="50"/>
      <c r="N181" s="50">
        <f t="shared" si="8"/>
        <v>10178</v>
      </c>
      <c r="O181" s="50">
        <v>700051</v>
      </c>
      <c r="P181" s="57">
        <v>50015</v>
      </c>
      <c r="Q181" s="50">
        <v>0</v>
      </c>
      <c r="R181" s="50">
        <v>1</v>
      </c>
      <c r="S181" s="50">
        <v>1</v>
      </c>
      <c r="T181" s="50">
        <v>1</v>
      </c>
      <c r="U181" s="50">
        <v>1000</v>
      </c>
      <c r="V181" s="50">
        <v>0</v>
      </c>
      <c r="W181" s="57" t="s">
        <v>3497</v>
      </c>
      <c r="X181" s="50">
        <v>0</v>
      </c>
      <c r="Y181" s="50">
        <v>0</v>
      </c>
      <c r="AA181" t="str">
        <f>_xlfn.XLOOKUP(O181,物品表!$O:$O,物品表!$P:$P,,0)</f>
        <v>符文助力宝箱(Lv.75)</v>
      </c>
      <c r="AB181" t="str">
        <f>_xlfn.XLOOKUP(P181,'符文表（弃用）'!O:O,'符文表（弃用）'!P:P,,0)</f>
        <v>快速攻击</v>
      </c>
    </row>
    <row r="182" spans="1:28" x14ac:dyDescent="0.2">
      <c r="A182" s="4">
        <v>1</v>
      </c>
      <c r="B182" s="5">
        <v>1</v>
      </c>
      <c r="C182" s="5">
        <v>1</v>
      </c>
      <c r="D182" s="5">
        <v>1</v>
      </c>
      <c r="E182" s="5">
        <v>1</v>
      </c>
      <c r="F182" s="5">
        <v>1</v>
      </c>
      <c r="G182" s="5">
        <v>1</v>
      </c>
      <c r="H182" s="5">
        <v>1</v>
      </c>
      <c r="I182" s="5">
        <v>1</v>
      </c>
      <c r="J182" s="5">
        <v>1</v>
      </c>
      <c r="M182" s="50"/>
      <c r="N182" s="50">
        <f t="shared" si="8"/>
        <v>10179</v>
      </c>
      <c r="O182" s="50">
        <v>700051</v>
      </c>
      <c r="P182" s="57">
        <v>50129</v>
      </c>
      <c r="Q182" s="50">
        <v>0</v>
      </c>
      <c r="R182" s="50">
        <v>1</v>
      </c>
      <c r="S182" s="50">
        <v>1</v>
      </c>
      <c r="T182" s="50">
        <v>2</v>
      </c>
      <c r="U182" s="50">
        <v>1000</v>
      </c>
      <c r="V182" s="50">
        <v>0</v>
      </c>
      <c r="W182" s="57" t="s">
        <v>3497</v>
      </c>
      <c r="X182" s="50">
        <v>0</v>
      </c>
      <c r="Y182" s="50">
        <v>0</v>
      </c>
      <c r="AA182" t="str">
        <f>_xlfn.XLOOKUP(O182,物品表!$O:$O,物品表!$P:$P,,0)</f>
        <v>符文助力宝箱(Lv.75)</v>
      </c>
      <c r="AB182" t="str">
        <f>_xlfn.XLOOKUP(P182,'符文表（弃用）'!O:O,'符文表（弃用）'!P:P,,0)</f>
        <v>终极精通</v>
      </c>
    </row>
    <row r="183" spans="1:28" x14ac:dyDescent="0.2">
      <c r="A183" s="4">
        <v>1</v>
      </c>
      <c r="B183" s="5">
        <v>1</v>
      </c>
      <c r="C183" s="5">
        <v>1</v>
      </c>
      <c r="D183" s="5">
        <v>1</v>
      </c>
      <c r="E183" s="5">
        <v>1</v>
      </c>
      <c r="F183" s="5">
        <v>1</v>
      </c>
      <c r="G183" s="5">
        <v>1</v>
      </c>
      <c r="H183" s="5">
        <v>1</v>
      </c>
      <c r="I183" s="5">
        <v>1</v>
      </c>
      <c r="J183" s="5">
        <v>1</v>
      </c>
      <c r="M183" s="50"/>
      <c r="N183" s="50">
        <f t="shared" si="8"/>
        <v>10180</v>
      </c>
      <c r="O183" s="50">
        <v>700051</v>
      </c>
      <c r="P183" s="50">
        <v>700052</v>
      </c>
      <c r="Q183" s="50">
        <v>0</v>
      </c>
      <c r="R183" s="50">
        <v>1</v>
      </c>
      <c r="S183" s="50">
        <v>1</v>
      </c>
      <c r="T183" s="50">
        <v>3</v>
      </c>
      <c r="U183" s="50">
        <v>1000</v>
      </c>
      <c r="V183" s="50">
        <v>0</v>
      </c>
      <c r="W183" s="50">
        <v>0</v>
      </c>
      <c r="X183" s="50">
        <v>0</v>
      </c>
      <c r="Y183" s="50">
        <v>0</v>
      </c>
      <c r="AA183" t="str">
        <f>_xlfn.XLOOKUP(O183,物品表!$O:$O,物品表!$P:$P,,0)</f>
        <v>符文助力宝箱(Lv.75)</v>
      </c>
      <c r="AB183" t="e">
        <f>_xlfn.XLOOKUP(P183,'符文表（弃用）'!O:O,'符文表（弃用）'!P:P,,0)</f>
        <v>#N/A</v>
      </c>
    </row>
    <row r="184" spans="1:28" x14ac:dyDescent="0.2">
      <c r="A184" s="4">
        <v>1</v>
      </c>
      <c r="B184" s="5">
        <v>1</v>
      </c>
      <c r="C184" s="5">
        <v>1</v>
      </c>
      <c r="D184" s="5">
        <v>1</v>
      </c>
      <c r="E184" s="5">
        <v>1</v>
      </c>
      <c r="F184" s="5">
        <v>1</v>
      </c>
      <c r="G184" s="5">
        <v>1</v>
      </c>
      <c r="H184" s="5">
        <v>1</v>
      </c>
      <c r="I184" s="5">
        <v>1</v>
      </c>
      <c r="J184" s="5">
        <v>1</v>
      </c>
      <c r="M184" s="50"/>
      <c r="N184" s="50">
        <f t="shared" si="8"/>
        <v>10181</v>
      </c>
      <c r="O184" s="50">
        <v>700052</v>
      </c>
      <c r="P184" s="57">
        <v>-1</v>
      </c>
      <c r="Q184" s="50">
        <v>0</v>
      </c>
      <c r="R184" s="50">
        <v>1</v>
      </c>
      <c r="S184" s="50">
        <v>1</v>
      </c>
      <c r="T184" s="50">
        <v>1</v>
      </c>
      <c r="U184" s="50">
        <v>1000</v>
      </c>
      <c r="V184" s="50">
        <v>0</v>
      </c>
      <c r="W184" s="57" t="s">
        <v>3497</v>
      </c>
      <c r="X184" s="50">
        <v>0</v>
      </c>
      <c r="Y184" s="50">
        <v>0</v>
      </c>
      <c r="AA184" t="str">
        <f>_xlfn.XLOOKUP(O184,物品表!$O:$O,物品表!$P:$P,,0)</f>
        <v>符文助力宝箱(Lv.150)</v>
      </c>
      <c r="AB184" t="e">
        <f>_xlfn.XLOOKUP(P184,'符文表（弃用）'!O:O,'符文表（弃用）'!P:P,,0)</f>
        <v>#N/A</v>
      </c>
    </row>
    <row r="185" spans="1:28" x14ac:dyDescent="0.2">
      <c r="A185" s="4">
        <v>1</v>
      </c>
      <c r="B185" s="5">
        <v>1</v>
      </c>
      <c r="C185" s="5">
        <v>1</v>
      </c>
      <c r="D185" s="5">
        <v>1</v>
      </c>
      <c r="E185" s="5">
        <v>1</v>
      </c>
      <c r="F185" s="5">
        <v>1</v>
      </c>
      <c r="G185" s="5">
        <v>1</v>
      </c>
      <c r="H185" s="5">
        <v>1</v>
      </c>
      <c r="I185" s="5">
        <v>1</v>
      </c>
      <c r="J185" s="5">
        <v>1</v>
      </c>
      <c r="M185" s="50"/>
      <c r="N185" s="50">
        <f t="shared" si="8"/>
        <v>10182</v>
      </c>
      <c r="O185" s="50">
        <v>700053</v>
      </c>
      <c r="P185" s="57">
        <v>-1</v>
      </c>
      <c r="Q185" s="62">
        <v>1500007</v>
      </c>
      <c r="R185" s="57">
        <v>1</v>
      </c>
      <c r="S185" s="57">
        <v>1</v>
      </c>
      <c r="T185" s="57">
        <v>1</v>
      </c>
      <c r="U185" s="57">
        <v>1000</v>
      </c>
      <c r="V185" s="57">
        <v>0</v>
      </c>
      <c r="W185" s="57" t="s">
        <v>2659</v>
      </c>
      <c r="X185" s="57">
        <v>0</v>
      </c>
      <c r="Y185" s="50">
        <v>0</v>
      </c>
      <c r="Z185" s="88"/>
      <c r="AA185" s="88" t="str">
        <f>_xlfn.XLOOKUP(O185,物品表!$O:$O,物品表!$P:$P,,0)</f>
        <v>随机普通符文宝箱</v>
      </c>
      <c r="AB185" t="e">
        <f>_xlfn.XLOOKUP(P185,物品表!$O:$O,物品表!$P:$P,,0)</f>
        <v>#N/A</v>
      </c>
    </row>
    <row r="186" spans="1:28" x14ac:dyDescent="0.2">
      <c r="A186" s="4">
        <v>1</v>
      </c>
      <c r="B186" s="5">
        <v>1</v>
      </c>
      <c r="C186" s="5">
        <v>1</v>
      </c>
      <c r="D186" s="5">
        <v>1</v>
      </c>
      <c r="E186" s="5">
        <v>1</v>
      </c>
      <c r="F186" s="5">
        <v>1</v>
      </c>
      <c r="G186" s="5">
        <v>1</v>
      </c>
      <c r="H186" s="5">
        <v>1</v>
      </c>
      <c r="I186" s="5">
        <v>1</v>
      </c>
      <c r="J186" s="5">
        <v>1</v>
      </c>
      <c r="M186" s="50"/>
      <c r="N186" s="50">
        <f t="shared" si="8"/>
        <v>10183</v>
      </c>
      <c r="O186" s="50">
        <v>700054</v>
      </c>
      <c r="P186" s="57">
        <v>-1</v>
      </c>
      <c r="Q186" s="62">
        <v>1500008</v>
      </c>
      <c r="R186" s="57">
        <v>1</v>
      </c>
      <c r="S186" s="57">
        <v>1</v>
      </c>
      <c r="T186" s="57">
        <v>1</v>
      </c>
      <c r="U186" s="57">
        <v>1000</v>
      </c>
      <c r="V186" s="57">
        <v>0</v>
      </c>
      <c r="W186" s="57" t="s">
        <v>3503</v>
      </c>
      <c r="X186" s="57">
        <v>0</v>
      </c>
      <c r="Y186" s="50">
        <v>0</v>
      </c>
      <c r="Z186" s="88"/>
      <c r="AA186" s="88" t="str">
        <f>_xlfn.XLOOKUP(O186,物品表!$O:$O,物品表!$P:$P,,0)</f>
        <v>随机稀有符文宝箱</v>
      </c>
      <c r="AB186" t="e">
        <f>_xlfn.XLOOKUP(P186,物品表!$O:$O,物品表!$P:$P,,0)</f>
        <v>#N/A</v>
      </c>
    </row>
    <row r="187" spans="1:28" x14ac:dyDescent="0.2">
      <c r="A187" s="4">
        <v>1</v>
      </c>
      <c r="B187" s="5">
        <v>1</v>
      </c>
      <c r="C187" s="5">
        <v>1</v>
      </c>
      <c r="D187" s="5">
        <v>1</v>
      </c>
      <c r="E187" s="5">
        <v>1</v>
      </c>
      <c r="F187" s="5">
        <v>1</v>
      </c>
      <c r="G187" s="5">
        <v>1</v>
      </c>
      <c r="H187" s="5">
        <v>1</v>
      </c>
      <c r="I187" s="5">
        <v>1</v>
      </c>
      <c r="J187" s="5">
        <v>1</v>
      </c>
      <c r="M187" s="50"/>
      <c r="N187" s="50">
        <f t="shared" si="8"/>
        <v>10184</v>
      </c>
      <c r="O187" s="50">
        <v>700055</v>
      </c>
      <c r="P187" s="57">
        <v>-1</v>
      </c>
      <c r="Q187" s="62">
        <v>1500005</v>
      </c>
      <c r="R187" s="57">
        <v>1</v>
      </c>
      <c r="S187" s="57">
        <v>1</v>
      </c>
      <c r="T187" s="57">
        <v>1</v>
      </c>
      <c r="U187" s="57">
        <v>1000</v>
      </c>
      <c r="V187" s="57">
        <v>0</v>
      </c>
      <c r="W187" s="57" t="s">
        <v>3497</v>
      </c>
      <c r="X187" s="57">
        <v>0</v>
      </c>
      <c r="Y187" s="50">
        <v>0</v>
      </c>
      <c r="Z187" s="88"/>
      <c r="AA187" s="88" t="str">
        <f>_xlfn.XLOOKUP(O187,物品表!$O:$O,物品表!$P:$P,,0)</f>
        <v>随机史诗符文宝箱</v>
      </c>
      <c r="AB187" t="e">
        <f>_xlfn.XLOOKUP(P187,物品表!$O:$O,物品表!$P:$P,,0)</f>
        <v>#N/A</v>
      </c>
    </row>
    <row r="188" spans="1:28" x14ac:dyDescent="0.2">
      <c r="A188" s="4">
        <v>1</v>
      </c>
      <c r="B188" s="5">
        <v>1</v>
      </c>
      <c r="C188" s="5">
        <v>1</v>
      </c>
      <c r="D188" s="5">
        <v>1</v>
      </c>
      <c r="E188" s="5">
        <v>1</v>
      </c>
      <c r="F188" s="5">
        <v>1</v>
      </c>
      <c r="G188" s="5">
        <v>1</v>
      </c>
      <c r="H188" s="5">
        <v>1</v>
      </c>
      <c r="I188" s="5">
        <v>1</v>
      </c>
      <c r="J188" s="5">
        <v>1</v>
      </c>
      <c r="M188" s="50"/>
      <c r="N188" s="50">
        <f t="shared" si="8"/>
        <v>10185</v>
      </c>
      <c r="O188" s="50">
        <v>700056</v>
      </c>
      <c r="P188" s="57">
        <v>-1</v>
      </c>
      <c r="Q188" s="62">
        <v>1500006</v>
      </c>
      <c r="R188" s="57">
        <v>1</v>
      </c>
      <c r="S188" s="57">
        <v>1</v>
      </c>
      <c r="T188" s="57">
        <v>1</v>
      </c>
      <c r="U188" s="57">
        <v>1000</v>
      </c>
      <c r="V188" s="57">
        <v>0</v>
      </c>
      <c r="W188" s="57" t="s">
        <v>3505</v>
      </c>
      <c r="X188" s="57">
        <v>0</v>
      </c>
      <c r="Y188" s="50">
        <v>0</v>
      </c>
      <c r="Z188" s="88"/>
      <c r="AA188" s="88" t="str">
        <f>_xlfn.XLOOKUP(O188,物品表!$O:$O,物品表!$P:$P,,0)</f>
        <v>随机传奇符文宝箱</v>
      </c>
      <c r="AB188" t="e">
        <f>_xlfn.XLOOKUP(P188,物品表!$O:$O,物品表!$P:$P,,0)</f>
        <v>#N/A</v>
      </c>
    </row>
    <row r="189" spans="1:28" x14ac:dyDescent="0.2">
      <c r="A189" s="4">
        <v>1</v>
      </c>
      <c r="B189" s="5">
        <v>1</v>
      </c>
      <c r="C189" s="5">
        <v>1</v>
      </c>
      <c r="D189" s="5">
        <v>1</v>
      </c>
      <c r="E189" s="5">
        <v>1</v>
      </c>
      <c r="F189" s="5">
        <v>1</v>
      </c>
      <c r="G189" s="5">
        <v>1</v>
      </c>
      <c r="H189" s="5">
        <v>1</v>
      </c>
      <c r="I189" s="5">
        <v>1</v>
      </c>
      <c r="J189" s="5">
        <v>1</v>
      </c>
      <c r="M189" s="50"/>
      <c r="N189" s="50">
        <f t="shared" ref="N189:N192" si="9">IFERROR(N188+1,10000)</f>
        <v>10186</v>
      </c>
      <c r="O189" s="50">
        <v>700057</v>
      </c>
      <c r="P189" s="57">
        <v>311</v>
      </c>
      <c r="Q189" s="50">
        <v>0</v>
      </c>
      <c r="R189" s="50">
        <v>1</v>
      </c>
      <c r="S189" s="50">
        <v>1</v>
      </c>
      <c r="T189" s="50">
        <v>1</v>
      </c>
      <c r="U189" s="50">
        <v>1000</v>
      </c>
      <c r="V189" s="50">
        <v>0</v>
      </c>
      <c r="W189" s="50" t="s">
        <v>3506</v>
      </c>
      <c r="X189" s="50">
        <v>0</v>
      </c>
      <c r="Y189" s="50">
        <v>0</v>
      </c>
      <c r="Z189" s="88"/>
      <c r="AA189" t="str">
        <f>_xlfn.XLOOKUP(O189,物品表!$O:$O,物品表!$P:$P,,0)</f>
        <v>九层妖塔暗金宝箱</v>
      </c>
      <c r="AB189" t="e">
        <f>_xlfn.XLOOKUP(P189,#REF!,#REF!,,0)</f>
        <v>#REF!</v>
      </c>
    </row>
    <row r="190" spans="1:28" x14ac:dyDescent="0.2">
      <c r="A190" s="4">
        <v>1</v>
      </c>
      <c r="B190" s="5">
        <v>1</v>
      </c>
      <c r="C190" s="5">
        <v>1</v>
      </c>
      <c r="D190" s="5">
        <v>1</v>
      </c>
      <c r="E190" s="5">
        <v>1</v>
      </c>
      <c r="F190" s="5">
        <v>1</v>
      </c>
      <c r="G190" s="5">
        <v>1</v>
      </c>
      <c r="H190" s="5">
        <v>1</v>
      </c>
      <c r="I190" s="5">
        <v>1</v>
      </c>
      <c r="J190" s="5">
        <v>1</v>
      </c>
      <c r="M190" s="50"/>
      <c r="N190" s="50">
        <f t="shared" si="9"/>
        <v>10187</v>
      </c>
      <c r="O190" s="50">
        <v>700057</v>
      </c>
      <c r="P190" s="57">
        <v>509</v>
      </c>
      <c r="Q190" s="50">
        <v>0</v>
      </c>
      <c r="R190" s="50">
        <v>1</v>
      </c>
      <c r="S190" s="50">
        <v>1</v>
      </c>
      <c r="T190" s="50">
        <v>1</v>
      </c>
      <c r="U190" s="50">
        <v>1000</v>
      </c>
      <c r="V190" s="50">
        <v>0</v>
      </c>
      <c r="W190" s="50" t="s">
        <v>3506</v>
      </c>
      <c r="X190" s="50">
        <v>0</v>
      </c>
      <c r="Y190" s="50">
        <v>0</v>
      </c>
      <c r="Z190" s="88"/>
      <c r="AA190" t="str">
        <f>_xlfn.XLOOKUP(O190,物品表!$O:$O,物品表!$P:$P,,0)</f>
        <v>九层妖塔暗金宝箱</v>
      </c>
      <c r="AB190" t="e">
        <f>_xlfn.XLOOKUP(P190,#REF!,#REF!,,0)</f>
        <v>#REF!</v>
      </c>
    </row>
    <row r="191" spans="1:28" x14ac:dyDescent="0.2">
      <c r="A191" s="4">
        <v>1</v>
      </c>
      <c r="B191" s="5">
        <v>1</v>
      </c>
      <c r="C191" s="5">
        <v>1</v>
      </c>
      <c r="D191" s="5">
        <v>1</v>
      </c>
      <c r="E191" s="5">
        <v>1</v>
      </c>
      <c r="F191" s="5">
        <v>1</v>
      </c>
      <c r="G191" s="5">
        <v>1</v>
      </c>
      <c r="H191" s="5">
        <v>1</v>
      </c>
      <c r="I191" s="5">
        <v>1</v>
      </c>
      <c r="J191" s="5">
        <v>1</v>
      </c>
      <c r="M191" s="50"/>
      <c r="N191" s="50">
        <f t="shared" si="9"/>
        <v>10188</v>
      </c>
      <c r="O191" s="50">
        <v>700057</v>
      </c>
      <c r="P191" s="57">
        <v>704</v>
      </c>
      <c r="Q191" s="50">
        <v>0</v>
      </c>
      <c r="R191" s="50">
        <v>1</v>
      </c>
      <c r="S191" s="50">
        <v>1</v>
      </c>
      <c r="T191" s="50">
        <v>1</v>
      </c>
      <c r="U191" s="50">
        <v>1000</v>
      </c>
      <c r="V191" s="50">
        <v>0</v>
      </c>
      <c r="W191" s="50" t="s">
        <v>3506</v>
      </c>
      <c r="X191" s="50">
        <v>0</v>
      </c>
      <c r="Y191" s="50">
        <v>0</v>
      </c>
      <c r="Z191" s="88"/>
      <c r="AA191" t="str">
        <f>_xlfn.XLOOKUP(O191,物品表!$O:$O,物品表!$P:$P,,0)</f>
        <v>九层妖塔暗金宝箱</v>
      </c>
      <c r="AB191" t="e">
        <f>_xlfn.XLOOKUP(P191,#REF!,#REF!,,0)</f>
        <v>#REF!</v>
      </c>
    </row>
    <row r="192" spans="1:28" x14ac:dyDescent="0.2">
      <c r="A192" s="4">
        <v>1</v>
      </c>
      <c r="B192" s="5">
        <v>1</v>
      </c>
      <c r="C192" s="5">
        <v>1</v>
      </c>
      <c r="D192" s="5">
        <v>1</v>
      </c>
      <c r="E192" s="5">
        <v>1</v>
      </c>
      <c r="F192" s="5">
        <v>1</v>
      </c>
      <c r="G192" s="5">
        <v>1</v>
      </c>
      <c r="H192" s="5">
        <v>1</v>
      </c>
      <c r="I192" s="5">
        <v>1</v>
      </c>
      <c r="J192" s="5">
        <v>1</v>
      </c>
      <c r="M192" s="50"/>
      <c r="N192" s="50">
        <f t="shared" si="9"/>
        <v>10189</v>
      </c>
      <c r="O192" s="50">
        <v>700057</v>
      </c>
      <c r="P192" s="57">
        <v>1003</v>
      </c>
      <c r="Q192" s="50">
        <v>0</v>
      </c>
      <c r="R192" s="50">
        <v>1</v>
      </c>
      <c r="S192" s="50">
        <v>1</v>
      </c>
      <c r="T192" s="50">
        <v>1</v>
      </c>
      <c r="U192" s="50">
        <v>1000</v>
      </c>
      <c r="V192" s="50">
        <v>0</v>
      </c>
      <c r="W192" s="50" t="s">
        <v>3506</v>
      </c>
      <c r="X192" s="50">
        <v>0</v>
      </c>
      <c r="Y192" s="50">
        <v>0</v>
      </c>
      <c r="Z192" s="88"/>
      <c r="AA192" t="str">
        <f>_xlfn.XLOOKUP(O192,物品表!$O:$O,物品表!$P:$P,,0)</f>
        <v>九层妖塔暗金宝箱</v>
      </c>
      <c r="AB192" t="e">
        <f>_xlfn.XLOOKUP(P192,#REF!,#REF!,,0)</f>
        <v>#REF!</v>
      </c>
    </row>
    <row r="193" spans="1:28" x14ac:dyDescent="0.2">
      <c r="A193" s="4">
        <v>1</v>
      </c>
      <c r="B193" s="5">
        <v>1</v>
      </c>
      <c r="C193" s="5">
        <v>1</v>
      </c>
      <c r="D193" s="5">
        <v>1</v>
      </c>
      <c r="E193" s="5">
        <v>1</v>
      </c>
      <c r="F193" s="5">
        <v>1</v>
      </c>
      <c r="G193" s="5">
        <v>1</v>
      </c>
      <c r="H193" s="5">
        <v>1</v>
      </c>
      <c r="I193" s="5">
        <v>1</v>
      </c>
      <c r="J193" s="5">
        <v>1</v>
      </c>
      <c r="M193" s="50"/>
      <c r="N193" s="50">
        <f t="shared" ref="N193:N256" si="10">IFERROR(N192+1,10000)</f>
        <v>10190</v>
      </c>
      <c r="O193" s="50">
        <v>700058</v>
      </c>
      <c r="P193" s="57">
        <v>100032</v>
      </c>
      <c r="Q193" s="50">
        <v>0</v>
      </c>
      <c r="R193" s="50">
        <v>3000</v>
      </c>
      <c r="S193" s="50">
        <v>3000</v>
      </c>
      <c r="T193" s="50">
        <v>1</v>
      </c>
      <c r="U193" s="50">
        <v>1000</v>
      </c>
      <c r="V193" s="50">
        <v>0</v>
      </c>
      <c r="W193" s="50">
        <v>0</v>
      </c>
      <c r="X193" s="50">
        <v>0</v>
      </c>
      <c r="Y193" s="50">
        <v>0</v>
      </c>
      <c r="Z193" s="88"/>
      <c r="AA193" t="str">
        <f>_xlfn.XLOOKUP(O193,物品表!$O:$O,物品表!$P:$P,,0)</f>
        <v>九层妖塔材料宝箱</v>
      </c>
      <c r="AB193" t="e">
        <f>_xlfn.XLOOKUP(P193,物品表!$O:$O,物品表!$P:$P,,0)</f>
        <v>#N/A</v>
      </c>
    </row>
    <row r="194" spans="1:28" x14ac:dyDescent="0.2">
      <c r="A194" s="4">
        <v>1</v>
      </c>
      <c r="B194" s="5">
        <v>1</v>
      </c>
      <c r="C194" s="5">
        <v>1</v>
      </c>
      <c r="D194" s="5">
        <v>1</v>
      </c>
      <c r="E194" s="5">
        <v>1</v>
      </c>
      <c r="F194" s="5">
        <v>1</v>
      </c>
      <c r="G194" s="5">
        <v>1</v>
      </c>
      <c r="H194" s="5">
        <v>1</v>
      </c>
      <c r="I194" s="5">
        <v>1</v>
      </c>
      <c r="J194" s="5">
        <v>1</v>
      </c>
      <c r="M194" s="50"/>
      <c r="N194" s="50">
        <f t="shared" si="10"/>
        <v>10191</v>
      </c>
      <c r="O194" s="50">
        <v>700058</v>
      </c>
      <c r="P194" s="57">
        <v>100033</v>
      </c>
      <c r="Q194" s="50">
        <v>0</v>
      </c>
      <c r="R194" s="50">
        <v>3000</v>
      </c>
      <c r="S194" s="50">
        <v>3000</v>
      </c>
      <c r="T194" s="50">
        <v>2</v>
      </c>
      <c r="U194" s="50">
        <v>1000</v>
      </c>
      <c r="V194" s="50">
        <v>0</v>
      </c>
      <c r="W194" s="50">
        <v>0</v>
      </c>
      <c r="X194" s="50">
        <v>0</v>
      </c>
      <c r="Y194" s="50">
        <v>0</v>
      </c>
      <c r="Z194" s="88"/>
      <c r="AA194" t="str">
        <f>_xlfn.XLOOKUP(O194,物品表!$O:$O,物品表!$P:$P,,0)</f>
        <v>九层妖塔材料宝箱</v>
      </c>
      <c r="AB194" t="e">
        <f>_xlfn.XLOOKUP(P194,物品表!$O:$O,物品表!$P:$P,,0)</f>
        <v>#N/A</v>
      </c>
    </row>
    <row r="195" spans="1:28" x14ac:dyDescent="0.2">
      <c r="A195" s="4">
        <v>1</v>
      </c>
      <c r="B195" s="5">
        <v>1</v>
      </c>
      <c r="C195" s="5">
        <v>1</v>
      </c>
      <c r="D195" s="5">
        <v>1</v>
      </c>
      <c r="E195" s="5">
        <v>1</v>
      </c>
      <c r="F195" s="5">
        <v>1</v>
      </c>
      <c r="G195" s="5">
        <v>1</v>
      </c>
      <c r="H195" s="5">
        <v>1</v>
      </c>
      <c r="I195" s="5">
        <v>1</v>
      </c>
      <c r="J195" s="5">
        <v>1</v>
      </c>
      <c r="M195" s="50"/>
      <c r="N195" s="50">
        <f t="shared" si="10"/>
        <v>10192</v>
      </c>
      <c r="O195" s="50">
        <v>700058</v>
      </c>
      <c r="P195" s="57">
        <v>100034</v>
      </c>
      <c r="Q195" s="50">
        <v>0</v>
      </c>
      <c r="R195" s="50">
        <v>3000</v>
      </c>
      <c r="S195" s="50">
        <v>3000</v>
      </c>
      <c r="T195" s="50">
        <v>3</v>
      </c>
      <c r="U195" s="50">
        <v>1000</v>
      </c>
      <c r="V195" s="50">
        <v>0</v>
      </c>
      <c r="W195" s="50">
        <v>0</v>
      </c>
      <c r="X195" s="50">
        <v>0</v>
      </c>
      <c r="Y195" s="50">
        <v>0</v>
      </c>
      <c r="Z195" s="88"/>
      <c r="AA195" t="str">
        <f>_xlfn.XLOOKUP(O195,物品表!$O:$O,物品表!$P:$P,,0)</f>
        <v>九层妖塔材料宝箱</v>
      </c>
      <c r="AB195" t="e">
        <f>_xlfn.XLOOKUP(P195,物品表!$O:$O,物品表!$P:$P,,0)</f>
        <v>#N/A</v>
      </c>
    </row>
    <row r="196" spans="1:28" x14ac:dyDescent="0.2">
      <c r="A196" s="4">
        <v>1</v>
      </c>
      <c r="B196" s="5">
        <v>1</v>
      </c>
      <c r="C196" s="5">
        <v>1</v>
      </c>
      <c r="D196" s="5">
        <v>1</v>
      </c>
      <c r="E196" s="5">
        <v>1</v>
      </c>
      <c r="F196" s="5">
        <v>1</v>
      </c>
      <c r="G196" s="5">
        <v>1</v>
      </c>
      <c r="H196" s="5">
        <v>1</v>
      </c>
      <c r="I196" s="5">
        <v>1</v>
      </c>
      <c r="J196" s="5">
        <v>1</v>
      </c>
      <c r="N196" s="50">
        <f t="shared" si="10"/>
        <v>10193</v>
      </c>
      <c r="O196" s="50">
        <v>1100001</v>
      </c>
      <c r="P196" s="50">
        <v>203001</v>
      </c>
      <c r="Q196" s="50">
        <v>0</v>
      </c>
      <c r="R196" s="50">
        <v>1</v>
      </c>
      <c r="S196" s="50">
        <v>1</v>
      </c>
      <c r="T196" s="50">
        <v>1</v>
      </c>
      <c r="U196" s="50">
        <v>1000</v>
      </c>
      <c r="V196" s="50">
        <v>0</v>
      </c>
      <c r="W196" s="50">
        <v>0</v>
      </c>
      <c r="X196" s="50">
        <v>0</v>
      </c>
      <c r="Y196" s="50">
        <v>0</v>
      </c>
      <c r="AA196" t="str">
        <f>_xlfn.XLOOKUP(O196,物品表!$O:$O,物品表!$P:$P,,0)</f>
        <v>S1宠物助力宝箱</v>
      </c>
      <c r="AB196" t="str">
        <f>_xlfn.XLOOKUP(P196,物品表!$O:$O,物品表!$P:$P,,0)</f>
        <v>穿山铁甲</v>
      </c>
    </row>
    <row r="197" spans="1:28" x14ac:dyDescent="0.2">
      <c r="A197" s="4">
        <v>1</v>
      </c>
      <c r="B197" s="5">
        <v>1</v>
      </c>
      <c r="C197" s="5">
        <v>1</v>
      </c>
      <c r="D197" s="5">
        <v>1</v>
      </c>
      <c r="E197" s="5">
        <v>1</v>
      </c>
      <c r="F197" s="5">
        <v>1</v>
      </c>
      <c r="G197" s="5">
        <v>1</v>
      </c>
      <c r="H197" s="5">
        <v>1</v>
      </c>
      <c r="I197" s="5">
        <v>1</v>
      </c>
      <c r="J197" s="5">
        <v>1</v>
      </c>
      <c r="N197" s="50">
        <f t="shared" si="10"/>
        <v>10194</v>
      </c>
      <c r="O197" s="50">
        <v>1100001</v>
      </c>
      <c r="P197" s="50">
        <v>203003</v>
      </c>
      <c r="Q197" s="50">
        <v>0</v>
      </c>
      <c r="R197" s="50">
        <v>1</v>
      </c>
      <c r="S197" s="50">
        <v>1</v>
      </c>
      <c r="T197" s="50">
        <v>1</v>
      </c>
      <c r="U197" s="50">
        <v>1000</v>
      </c>
      <c r="V197" s="50">
        <v>0</v>
      </c>
      <c r="W197" s="50">
        <v>0</v>
      </c>
      <c r="X197" s="50">
        <v>0</v>
      </c>
      <c r="Y197" s="50">
        <v>0</v>
      </c>
      <c r="AA197" t="str">
        <f>_xlfn.XLOOKUP(O197,物品表!$O:$O,物品表!$P:$P,,0)</f>
        <v>S1宠物助力宝箱</v>
      </c>
      <c r="AB197" t="str">
        <f>_xlfn.XLOOKUP(P197,物品表!$O:$O,物品表!$P:$P,,0)</f>
        <v>纸超人</v>
      </c>
    </row>
    <row r="198" spans="1:28" x14ac:dyDescent="0.2">
      <c r="A198" s="4">
        <v>1</v>
      </c>
      <c r="B198" s="5">
        <v>1</v>
      </c>
      <c r="C198" s="5">
        <v>1</v>
      </c>
      <c r="D198" s="5">
        <v>1</v>
      </c>
      <c r="E198" s="5">
        <v>1</v>
      </c>
      <c r="F198" s="5">
        <v>1</v>
      </c>
      <c r="G198" s="5">
        <v>1</v>
      </c>
      <c r="H198" s="5">
        <v>1</v>
      </c>
      <c r="I198" s="5">
        <v>1</v>
      </c>
      <c r="J198" s="5">
        <v>1</v>
      </c>
      <c r="N198" s="50">
        <f t="shared" si="10"/>
        <v>10195</v>
      </c>
      <c r="O198" s="50">
        <v>1100002</v>
      </c>
      <c r="P198" s="50">
        <v>100001</v>
      </c>
      <c r="Q198" s="50">
        <v>0</v>
      </c>
      <c r="R198" s="50">
        <v>60</v>
      </c>
      <c r="S198" s="50">
        <v>60</v>
      </c>
      <c r="T198" s="50">
        <v>1</v>
      </c>
      <c r="U198" s="50">
        <v>1000</v>
      </c>
      <c r="V198" s="50">
        <v>0</v>
      </c>
      <c r="W198" s="50">
        <v>0</v>
      </c>
      <c r="X198" s="50">
        <v>0</v>
      </c>
      <c r="Y198" s="50">
        <v>1</v>
      </c>
      <c r="AA198" t="s">
        <v>3507</v>
      </c>
      <c r="AB198" t="str">
        <f>_xlfn.XLOOKUP(P198,物品表!$O:$O,物品表!$P:$P,,0)</f>
        <v>金锭</v>
      </c>
    </row>
    <row r="199" spans="1:28" x14ac:dyDescent="0.2">
      <c r="A199" s="4">
        <v>1</v>
      </c>
      <c r="B199" s="5">
        <v>1</v>
      </c>
      <c r="C199" s="5">
        <v>1</v>
      </c>
      <c r="D199" s="5">
        <v>1</v>
      </c>
      <c r="E199" s="5">
        <v>1</v>
      </c>
      <c r="F199" s="5">
        <v>1</v>
      </c>
      <c r="G199" s="5">
        <v>1</v>
      </c>
      <c r="H199" s="5">
        <v>1</v>
      </c>
      <c r="I199" s="5">
        <v>1</v>
      </c>
      <c r="J199" s="5">
        <v>1</v>
      </c>
      <c r="N199" s="50">
        <f t="shared" si="10"/>
        <v>10196</v>
      </c>
      <c r="O199" s="50">
        <v>1100002</v>
      </c>
      <c r="P199" s="50">
        <v>100006</v>
      </c>
      <c r="Q199" s="50">
        <v>0</v>
      </c>
      <c r="R199" s="50">
        <v>21600</v>
      </c>
      <c r="S199" s="50">
        <v>21600</v>
      </c>
      <c r="T199" s="50">
        <v>2</v>
      </c>
      <c r="U199" s="50">
        <v>1000</v>
      </c>
      <c r="V199" s="50">
        <v>0</v>
      </c>
      <c r="W199" s="50">
        <v>0</v>
      </c>
      <c r="X199" s="50">
        <v>0</v>
      </c>
      <c r="Y199" s="50">
        <v>0</v>
      </c>
      <c r="AA199" t="s">
        <v>3507</v>
      </c>
      <c r="AB199" t="str">
        <f>_xlfn.XLOOKUP(P199,物品表!$O:$O,物品表!$P:$P,,0)</f>
        <v>玉石碎片</v>
      </c>
    </row>
    <row r="200" spans="1:28" x14ac:dyDescent="0.2">
      <c r="A200" s="4">
        <v>1</v>
      </c>
      <c r="B200" s="5">
        <v>1</v>
      </c>
      <c r="C200" s="5">
        <v>1</v>
      </c>
      <c r="D200" s="5">
        <v>1</v>
      </c>
      <c r="E200" s="5">
        <v>1</v>
      </c>
      <c r="F200" s="5">
        <v>1</v>
      </c>
      <c r="G200" s="5">
        <v>1</v>
      </c>
      <c r="H200" s="5">
        <v>1</v>
      </c>
      <c r="I200" s="5">
        <v>1</v>
      </c>
      <c r="J200" s="5">
        <v>1</v>
      </c>
      <c r="N200" s="50">
        <f t="shared" si="10"/>
        <v>10197</v>
      </c>
      <c r="O200" s="50">
        <v>1100002</v>
      </c>
      <c r="P200" s="50">
        <v>100006</v>
      </c>
      <c r="Q200" s="50">
        <v>0</v>
      </c>
      <c r="R200" s="50">
        <v>6</v>
      </c>
      <c r="S200" s="50">
        <v>6</v>
      </c>
      <c r="T200" s="50">
        <v>2</v>
      </c>
      <c r="U200" s="50">
        <v>1000</v>
      </c>
      <c r="V200" s="50">
        <v>0</v>
      </c>
      <c r="W200" s="50">
        <v>0</v>
      </c>
      <c r="X200" s="50">
        <v>0</v>
      </c>
      <c r="Y200" s="50">
        <v>1</v>
      </c>
      <c r="AA200" t="s">
        <v>3507</v>
      </c>
      <c r="AB200" t="str">
        <f>_xlfn.XLOOKUP(P200,物品表!$O:$O,物品表!$P:$P,,0)</f>
        <v>玉石碎片</v>
      </c>
    </row>
    <row r="201" spans="1:28" x14ac:dyDescent="0.2">
      <c r="A201" s="4">
        <v>1</v>
      </c>
      <c r="B201" s="5">
        <v>1</v>
      </c>
      <c r="C201" s="5">
        <v>1</v>
      </c>
      <c r="D201" s="5">
        <v>1</v>
      </c>
      <c r="E201" s="5">
        <v>1</v>
      </c>
      <c r="F201" s="5">
        <v>1</v>
      </c>
      <c r="G201" s="5">
        <v>1</v>
      </c>
      <c r="H201" s="5">
        <v>1</v>
      </c>
      <c r="I201" s="5">
        <v>1</v>
      </c>
      <c r="J201" s="5">
        <v>1</v>
      </c>
      <c r="N201" s="50">
        <f t="shared" si="10"/>
        <v>10198</v>
      </c>
      <c r="O201" s="50">
        <v>1100002</v>
      </c>
      <c r="P201" s="50">
        <v>100004</v>
      </c>
      <c r="Q201" s="50">
        <v>0</v>
      </c>
      <c r="R201" s="50">
        <v>12</v>
      </c>
      <c r="S201" s="50">
        <v>12</v>
      </c>
      <c r="T201" s="50">
        <v>2</v>
      </c>
      <c r="U201" s="50">
        <v>1000</v>
      </c>
      <c r="V201" s="50">
        <v>0</v>
      </c>
      <c r="W201" s="50">
        <v>0</v>
      </c>
      <c r="X201" s="50">
        <v>0</v>
      </c>
      <c r="Y201" s="50">
        <v>1</v>
      </c>
      <c r="AA201" t="s">
        <v>3507</v>
      </c>
      <c r="AB201" t="str">
        <f>_xlfn.XLOOKUP(P201,物品表!$O:$O,物品表!$P:$P,,0)</f>
        <v>重铸石</v>
      </c>
    </row>
    <row r="202" spans="1:28" x14ac:dyDescent="0.2">
      <c r="A202" s="4">
        <v>1</v>
      </c>
      <c r="B202" s="5">
        <v>1</v>
      </c>
      <c r="C202" s="5">
        <v>1</v>
      </c>
      <c r="D202" s="5">
        <v>1</v>
      </c>
      <c r="E202" s="5">
        <v>1</v>
      </c>
      <c r="F202" s="5">
        <v>1</v>
      </c>
      <c r="G202" s="5">
        <v>1</v>
      </c>
      <c r="H202" s="5">
        <v>1</v>
      </c>
      <c r="I202" s="5">
        <v>1</v>
      </c>
      <c r="J202" s="5">
        <v>1</v>
      </c>
      <c r="N202" s="50">
        <f t="shared" si="10"/>
        <v>10199</v>
      </c>
      <c r="O202" s="50">
        <v>1100002</v>
      </c>
      <c r="P202" s="50">
        <v>100005</v>
      </c>
      <c r="Q202" s="50">
        <v>0</v>
      </c>
      <c r="R202" s="50">
        <v>1</v>
      </c>
      <c r="S202" s="50">
        <v>1</v>
      </c>
      <c r="T202" s="50">
        <v>2</v>
      </c>
      <c r="U202" s="50">
        <v>1000</v>
      </c>
      <c r="V202" s="50">
        <v>0</v>
      </c>
      <c r="W202" s="50">
        <v>0</v>
      </c>
      <c r="X202" s="50">
        <v>0</v>
      </c>
      <c r="Y202" s="50">
        <v>1</v>
      </c>
      <c r="AA202" t="s">
        <v>3507</v>
      </c>
      <c r="AB202" t="str">
        <f>_xlfn.XLOOKUP(P202,物品表!$O:$O,物品表!$P:$P,,0)</f>
        <v>洗练石</v>
      </c>
    </row>
    <row r="203" spans="1:28" x14ac:dyDescent="0.2">
      <c r="A203" s="4">
        <v>1</v>
      </c>
      <c r="B203" s="5">
        <v>1</v>
      </c>
      <c r="C203" s="5">
        <v>1</v>
      </c>
      <c r="D203" s="5">
        <v>1</v>
      </c>
      <c r="E203" s="5">
        <v>1</v>
      </c>
      <c r="F203" s="5">
        <v>1</v>
      </c>
      <c r="G203" s="5">
        <v>1</v>
      </c>
      <c r="H203" s="5">
        <v>1</v>
      </c>
      <c r="I203" s="5">
        <v>1</v>
      </c>
      <c r="J203" s="5">
        <v>1</v>
      </c>
      <c r="N203" s="50">
        <f t="shared" si="10"/>
        <v>10200</v>
      </c>
      <c r="O203" s="50">
        <v>1100002</v>
      </c>
      <c r="P203" s="50">
        <v>100005</v>
      </c>
      <c r="Q203" s="50">
        <v>0</v>
      </c>
      <c r="R203" s="50">
        <v>120</v>
      </c>
      <c r="S203" s="50">
        <v>120</v>
      </c>
      <c r="T203" s="50">
        <v>2</v>
      </c>
      <c r="U203" s="50">
        <v>1000</v>
      </c>
      <c r="V203" s="50">
        <v>0</v>
      </c>
      <c r="W203" s="50">
        <v>0</v>
      </c>
      <c r="X203" s="50">
        <v>0</v>
      </c>
      <c r="Y203" s="50">
        <v>1</v>
      </c>
      <c r="AA203" t="s">
        <v>3507</v>
      </c>
      <c r="AB203" t="str">
        <f>_xlfn.XLOOKUP(P203,物品表!$O:$O,物品表!$P:$P,,0)</f>
        <v>洗练石</v>
      </c>
    </row>
    <row r="204" spans="1:28" x14ac:dyDescent="0.2">
      <c r="A204" s="4">
        <v>1</v>
      </c>
      <c r="B204" s="5">
        <v>1</v>
      </c>
      <c r="C204" s="5">
        <v>1</v>
      </c>
      <c r="D204" s="5">
        <v>1</v>
      </c>
      <c r="E204" s="5">
        <v>1</v>
      </c>
      <c r="F204" s="5">
        <v>1</v>
      </c>
      <c r="G204" s="5">
        <v>1</v>
      </c>
      <c r="H204" s="5">
        <v>1</v>
      </c>
      <c r="I204" s="5">
        <v>1</v>
      </c>
      <c r="J204" s="5">
        <v>1</v>
      </c>
      <c r="N204" s="50">
        <f t="shared" si="10"/>
        <v>10201</v>
      </c>
      <c r="O204" s="50">
        <v>1100003</v>
      </c>
      <c r="P204" s="50">
        <v>100001</v>
      </c>
      <c r="Q204" s="50">
        <v>0</v>
      </c>
      <c r="R204" s="50">
        <v>180</v>
      </c>
      <c r="S204" s="50">
        <v>180</v>
      </c>
      <c r="T204" s="50">
        <v>1</v>
      </c>
      <c r="U204" s="50">
        <v>1000</v>
      </c>
      <c r="V204" s="50">
        <v>0</v>
      </c>
      <c r="W204" s="50">
        <v>0</v>
      </c>
      <c r="X204" s="50">
        <v>0</v>
      </c>
      <c r="Y204" s="50">
        <v>1</v>
      </c>
      <c r="AA204" t="s">
        <v>3508</v>
      </c>
      <c r="AB204" t="str">
        <f>_xlfn.XLOOKUP(P204,物品表!$O:$O,物品表!$P:$P,,0)</f>
        <v>金锭</v>
      </c>
    </row>
    <row r="205" spans="1:28" x14ac:dyDescent="0.2">
      <c r="A205" s="4">
        <v>1</v>
      </c>
      <c r="B205" s="5">
        <v>1</v>
      </c>
      <c r="C205" s="5">
        <v>1</v>
      </c>
      <c r="D205" s="5">
        <v>1</v>
      </c>
      <c r="E205" s="5">
        <v>1</v>
      </c>
      <c r="F205" s="5">
        <v>1</v>
      </c>
      <c r="G205" s="5">
        <v>1</v>
      </c>
      <c r="H205" s="5">
        <v>1</v>
      </c>
      <c r="I205" s="5">
        <v>1</v>
      </c>
      <c r="J205" s="5">
        <v>1</v>
      </c>
      <c r="N205" s="50">
        <f t="shared" si="10"/>
        <v>10202</v>
      </c>
      <c r="O205" s="50">
        <v>1100003</v>
      </c>
      <c r="P205" s="50">
        <v>100006</v>
      </c>
      <c r="Q205" s="50">
        <v>0</v>
      </c>
      <c r="R205" s="50">
        <v>32400</v>
      </c>
      <c r="S205" s="50">
        <v>32400</v>
      </c>
      <c r="T205" s="50">
        <v>2</v>
      </c>
      <c r="U205" s="50">
        <v>1000</v>
      </c>
      <c r="V205" s="50">
        <v>0</v>
      </c>
      <c r="W205" s="50">
        <v>0</v>
      </c>
      <c r="X205" s="50">
        <v>0</v>
      </c>
      <c r="Y205" s="50">
        <v>0</v>
      </c>
      <c r="AA205" t="s">
        <v>3508</v>
      </c>
      <c r="AB205" t="str">
        <f>_xlfn.XLOOKUP(P205,物品表!$O:$O,物品表!$P:$P,,0)</f>
        <v>玉石碎片</v>
      </c>
    </row>
    <row r="206" spans="1:28" x14ac:dyDescent="0.2">
      <c r="A206" s="4">
        <v>1</v>
      </c>
      <c r="B206" s="5">
        <v>1</v>
      </c>
      <c r="C206" s="5">
        <v>1</v>
      </c>
      <c r="D206" s="5">
        <v>1</v>
      </c>
      <c r="E206" s="5">
        <v>1</v>
      </c>
      <c r="F206" s="5">
        <v>1</v>
      </c>
      <c r="G206" s="5">
        <v>1</v>
      </c>
      <c r="H206" s="5">
        <v>1</v>
      </c>
      <c r="I206" s="5">
        <v>1</v>
      </c>
      <c r="J206" s="5">
        <v>1</v>
      </c>
      <c r="N206" s="50">
        <f t="shared" si="10"/>
        <v>10203</v>
      </c>
      <c r="O206" s="50">
        <v>1100003</v>
      </c>
      <c r="P206" s="50">
        <v>100006</v>
      </c>
      <c r="Q206" s="50">
        <v>0</v>
      </c>
      <c r="R206" s="50">
        <v>9</v>
      </c>
      <c r="S206" s="50">
        <v>9</v>
      </c>
      <c r="T206" s="50">
        <v>2</v>
      </c>
      <c r="U206" s="50">
        <v>1000</v>
      </c>
      <c r="V206" s="50">
        <v>0</v>
      </c>
      <c r="W206" s="50">
        <v>0</v>
      </c>
      <c r="X206" s="50">
        <v>0</v>
      </c>
      <c r="Y206" s="50">
        <v>1</v>
      </c>
      <c r="AA206" t="s">
        <v>3508</v>
      </c>
      <c r="AB206" t="str">
        <f>_xlfn.XLOOKUP(P206,物品表!$O:$O,物品表!$P:$P,,0)</f>
        <v>玉石碎片</v>
      </c>
    </row>
    <row r="207" spans="1:28" x14ac:dyDescent="0.2">
      <c r="A207" s="4">
        <v>1</v>
      </c>
      <c r="B207" s="5">
        <v>1</v>
      </c>
      <c r="C207" s="5">
        <v>1</v>
      </c>
      <c r="D207" s="5">
        <v>1</v>
      </c>
      <c r="E207" s="5">
        <v>1</v>
      </c>
      <c r="F207" s="5">
        <v>1</v>
      </c>
      <c r="G207" s="5">
        <v>1</v>
      </c>
      <c r="H207" s="5">
        <v>1</v>
      </c>
      <c r="I207" s="5">
        <v>1</v>
      </c>
      <c r="J207" s="5">
        <v>1</v>
      </c>
      <c r="N207" s="50">
        <f t="shared" si="10"/>
        <v>10204</v>
      </c>
      <c r="O207" s="50">
        <v>1100003</v>
      </c>
      <c r="P207" s="50">
        <v>100004</v>
      </c>
      <c r="Q207" s="50">
        <v>0</v>
      </c>
      <c r="R207" s="50">
        <v>20</v>
      </c>
      <c r="S207" s="50">
        <v>20</v>
      </c>
      <c r="T207" s="50">
        <v>2</v>
      </c>
      <c r="U207" s="50">
        <v>1000</v>
      </c>
      <c r="V207" s="50">
        <v>0</v>
      </c>
      <c r="W207" s="50">
        <v>0</v>
      </c>
      <c r="X207" s="50">
        <v>0</v>
      </c>
      <c r="Y207" s="50">
        <v>1</v>
      </c>
      <c r="AA207" t="s">
        <v>3508</v>
      </c>
      <c r="AB207" t="str">
        <f>_xlfn.XLOOKUP(P207,物品表!$O:$O,物品表!$P:$P,,0)</f>
        <v>重铸石</v>
      </c>
    </row>
    <row r="208" spans="1:28" x14ac:dyDescent="0.2">
      <c r="A208" s="4">
        <v>1</v>
      </c>
      <c r="B208" s="5">
        <v>1</v>
      </c>
      <c r="C208" s="5">
        <v>1</v>
      </c>
      <c r="D208" s="5">
        <v>1</v>
      </c>
      <c r="E208" s="5">
        <v>1</v>
      </c>
      <c r="F208" s="5">
        <v>1</v>
      </c>
      <c r="G208" s="5">
        <v>1</v>
      </c>
      <c r="H208" s="5">
        <v>1</v>
      </c>
      <c r="I208" s="5">
        <v>1</v>
      </c>
      <c r="J208" s="5">
        <v>1</v>
      </c>
      <c r="N208" s="50">
        <f t="shared" si="10"/>
        <v>10205</v>
      </c>
      <c r="O208" s="50">
        <v>1100003</v>
      </c>
      <c r="P208" s="50">
        <v>100005</v>
      </c>
      <c r="Q208" s="50">
        <v>0</v>
      </c>
      <c r="R208" s="50">
        <v>180</v>
      </c>
      <c r="S208" s="50">
        <v>180</v>
      </c>
      <c r="T208" s="50">
        <v>2</v>
      </c>
      <c r="U208" s="50">
        <v>1000</v>
      </c>
      <c r="V208" s="50">
        <v>0</v>
      </c>
      <c r="W208" s="50">
        <v>0</v>
      </c>
      <c r="X208" s="50">
        <v>0</v>
      </c>
      <c r="Y208" s="50">
        <v>1</v>
      </c>
      <c r="AA208" t="s">
        <v>3508</v>
      </c>
      <c r="AB208" t="str">
        <f>_xlfn.XLOOKUP(P208,物品表!$O:$O,物品表!$P:$P,,0)</f>
        <v>洗练石</v>
      </c>
    </row>
    <row r="209" spans="1:28" x14ac:dyDescent="0.2">
      <c r="A209" s="4">
        <v>1</v>
      </c>
      <c r="B209" s="5">
        <v>1</v>
      </c>
      <c r="C209" s="5">
        <v>1</v>
      </c>
      <c r="D209" s="5">
        <v>1</v>
      </c>
      <c r="E209" s="5">
        <v>1</v>
      </c>
      <c r="F209" s="5">
        <v>1</v>
      </c>
      <c r="G209" s="5">
        <v>1</v>
      </c>
      <c r="H209" s="5">
        <v>1</v>
      </c>
      <c r="I209" s="5">
        <v>1</v>
      </c>
      <c r="J209" s="5">
        <v>1</v>
      </c>
      <c r="N209" s="50">
        <f t="shared" si="10"/>
        <v>10206</v>
      </c>
      <c r="O209" s="50">
        <v>1100003</v>
      </c>
      <c r="P209" s="50">
        <v>100005</v>
      </c>
      <c r="Q209" s="50">
        <v>0</v>
      </c>
      <c r="R209" s="50">
        <v>2</v>
      </c>
      <c r="S209" s="50">
        <v>2</v>
      </c>
      <c r="T209" s="50">
        <v>3</v>
      </c>
      <c r="U209" s="50">
        <v>1000</v>
      </c>
      <c r="V209" s="50">
        <v>0</v>
      </c>
      <c r="W209" s="50">
        <v>0</v>
      </c>
      <c r="X209" s="50">
        <v>0</v>
      </c>
      <c r="Y209" s="50">
        <v>1</v>
      </c>
      <c r="AA209" t="s">
        <v>3508</v>
      </c>
      <c r="AB209" t="str">
        <f>_xlfn.XLOOKUP(P209,物品表!$O:$O,物品表!$P:$P,,0)</f>
        <v>洗练石</v>
      </c>
    </row>
    <row r="210" spans="1:28" x14ac:dyDescent="0.2">
      <c r="A210" s="4">
        <v>1</v>
      </c>
      <c r="B210" s="5">
        <v>1</v>
      </c>
      <c r="C210" s="5">
        <v>1</v>
      </c>
      <c r="D210" s="5">
        <v>1</v>
      </c>
      <c r="E210" s="5">
        <v>1</v>
      </c>
      <c r="F210" s="5">
        <v>1</v>
      </c>
      <c r="G210" s="5">
        <v>1</v>
      </c>
      <c r="H210" s="5">
        <v>1</v>
      </c>
      <c r="I210" s="5">
        <v>1</v>
      </c>
      <c r="J210" s="5">
        <v>1</v>
      </c>
      <c r="N210" s="50">
        <f t="shared" si="10"/>
        <v>10207</v>
      </c>
      <c r="O210" s="50">
        <v>1100003</v>
      </c>
      <c r="P210" s="50">
        <v>100018</v>
      </c>
      <c r="Q210" s="50">
        <v>0</v>
      </c>
      <c r="R210" s="50">
        <v>60</v>
      </c>
      <c r="S210" s="50">
        <v>60</v>
      </c>
      <c r="T210" s="50">
        <v>3</v>
      </c>
      <c r="U210" s="50">
        <v>1000</v>
      </c>
      <c r="V210" s="50">
        <v>0</v>
      </c>
      <c r="W210" s="50">
        <v>0</v>
      </c>
      <c r="X210" s="50">
        <v>0</v>
      </c>
      <c r="Y210" s="50">
        <v>0</v>
      </c>
      <c r="AA210" t="s">
        <v>3508</v>
      </c>
      <c r="AB210" t="str">
        <f>_xlfn.XLOOKUP(P210,物品表!$O:$O,物品表!$P:$P,,0)</f>
        <v>青铜密钥</v>
      </c>
    </row>
    <row r="211" spans="1:28" x14ac:dyDescent="0.2">
      <c r="A211" s="4">
        <v>1</v>
      </c>
      <c r="B211" s="5">
        <v>1</v>
      </c>
      <c r="C211" s="5">
        <v>1</v>
      </c>
      <c r="D211" s="5">
        <v>1</v>
      </c>
      <c r="E211" s="5">
        <v>1</v>
      </c>
      <c r="F211" s="5">
        <v>1</v>
      </c>
      <c r="G211" s="5">
        <v>1</v>
      </c>
      <c r="H211" s="5">
        <v>1</v>
      </c>
      <c r="I211" s="5">
        <v>1</v>
      </c>
      <c r="J211" s="5">
        <v>1</v>
      </c>
      <c r="N211" s="50">
        <f t="shared" si="10"/>
        <v>10208</v>
      </c>
      <c r="O211" s="50">
        <v>1100003</v>
      </c>
      <c r="P211" s="50">
        <v>100017</v>
      </c>
      <c r="Q211" s="50">
        <v>0</v>
      </c>
      <c r="R211" s="50">
        <v>600</v>
      </c>
      <c r="S211" s="50">
        <v>600</v>
      </c>
      <c r="T211" s="50">
        <v>3</v>
      </c>
      <c r="U211" s="50">
        <v>1000</v>
      </c>
      <c r="V211" s="50">
        <v>0</v>
      </c>
      <c r="W211" s="50">
        <v>0</v>
      </c>
      <c r="X211" s="50">
        <v>0</v>
      </c>
      <c r="Y211" s="50">
        <v>0</v>
      </c>
      <c r="AA211" t="s">
        <v>3508</v>
      </c>
      <c r="AB211" t="str">
        <f>_xlfn.XLOOKUP(P211,物品表!$O:$O,物品表!$P:$P,,0)</f>
        <v>强化石</v>
      </c>
    </row>
    <row r="212" spans="1:28" x14ac:dyDescent="0.2">
      <c r="A212" s="4">
        <v>1</v>
      </c>
      <c r="B212" s="5">
        <v>1</v>
      </c>
      <c r="C212" s="5">
        <v>1</v>
      </c>
      <c r="D212" s="5">
        <v>1</v>
      </c>
      <c r="E212" s="5">
        <v>1</v>
      </c>
      <c r="F212" s="5">
        <v>1</v>
      </c>
      <c r="G212" s="5">
        <v>1</v>
      </c>
      <c r="H212" s="5">
        <v>1</v>
      </c>
      <c r="I212" s="5">
        <v>1</v>
      </c>
      <c r="J212" s="5">
        <v>1</v>
      </c>
      <c r="N212" s="50">
        <f t="shared" si="10"/>
        <v>10209</v>
      </c>
      <c r="O212" s="50">
        <v>1100003</v>
      </c>
      <c r="P212" s="50">
        <v>100015</v>
      </c>
      <c r="Q212" s="50">
        <v>0</v>
      </c>
      <c r="R212" s="50">
        <v>3000</v>
      </c>
      <c r="S212" s="50">
        <v>3000</v>
      </c>
      <c r="T212" s="50">
        <v>3</v>
      </c>
      <c r="U212" s="50">
        <v>1000</v>
      </c>
      <c r="V212" s="50">
        <v>0</v>
      </c>
      <c r="W212" s="50">
        <v>0</v>
      </c>
      <c r="X212" s="50">
        <v>0</v>
      </c>
      <c r="Y212" s="50">
        <v>0</v>
      </c>
      <c r="AA212" t="s">
        <v>3508</v>
      </c>
      <c r="AB212" t="str">
        <f>_xlfn.XLOOKUP(P212,物品表!$O:$O,物品表!$P:$P,,0)</f>
        <v>金钥匙</v>
      </c>
    </row>
    <row r="213" spans="1:28" x14ac:dyDescent="0.2">
      <c r="A213" s="4">
        <v>1</v>
      </c>
      <c r="B213" s="5">
        <v>1</v>
      </c>
      <c r="C213" s="5">
        <v>1</v>
      </c>
      <c r="D213" s="5">
        <v>1</v>
      </c>
      <c r="E213" s="5">
        <v>1</v>
      </c>
      <c r="F213" s="5">
        <v>1</v>
      </c>
      <c r="G213" s="5">
        <v>1</v>
      </c>
      <c r="H213" s="5">
        <v>1</v>
      </c>
      <c r="I213" s="5">
        <v>1</v>
      </c>
      <c r="J213" s="5">
        <v>1</v>
      </c>
      <c r="N213" s="50">
        <f t="shared" si="10"/>
        <v>10210</v>
      </c>
      <c r="O213" s="50">
        <v>1100003</v>
      </c>
      <c r="P213" s="50">
        <v>100016</v>
      </c>
      <c r="Q213" s="50">
        <v>0</v>
      </c>
      <c r="R213" s="50">
        <v>1500</v>
      </c>
      <c r="S213" s="50">
        <v>1500</v>
      </c>
      <c r="T213" s="50">
        <v>3</v>
      </c>
      <c r="U213" s="50">
        <v>1000</v>
      </c>
      <c r="V213" s="50">
        <v>0</v>
      </c>
      <c r="W213" s="50">
        <v>0</v>
      </c>
      <c r="X213" s="50">
        <v>0</v>
      </c>
      <c r="Y213" s="50">
        <v>0</v>
      </c>
      <c r="AA213" t="s">
        <v>3508</v>
      </c>
      <c r="AB213" t="str">
        <f>_xlfn.XLOOKUP(P213,物品表!$O:$O,物品表!$P:$P,,0)</f>
        <v>钱币分钟卡</v>
      </c>
    </row>
    <row r="214" spans="1:28" x14ac:dyDescent="0.2">
      <c r="A214" s="4">
        <v>1</v>
      </c>
      <c r="B214" s="5">
        <v>1</v>
      </c>
      <c r="C214" s="5">
        <v>1</v>
      </c>
      <c r="D214" s="5">
        <v>1</v>
      </c>
      <c r="E214" s="5">
        <v>1</v>
      </c>
      <c r="F214" s="5">
        <v>1</v>
      </c>
      <c r="G214" s="5">
        <v>1</v>
      </c>
      <c r="H214" s="5">
        <v>1</v>
      </c>
      <c r="I214" s="5">
        <v>1</v>
      </c>
      <c r="J214" s="5">
        <v>1</v>
      </c>
      <c r="N214" s="50">
        <f t="shared" si="10"/>
        <v>10211</v>
      </c>
      <c r="O214" s="50">
        <v>1100003</v>
      </c>
      <c r="P214" s="50">
        <v>100036</v>
      </c>
      <c r="Q214" s="50">
        <v>0</v>
      </c>
      <c r="R214" s="50">
        <v>80</v>
      </c>
      <c r="S214" s="50">
        <v>80</v>
      </c>
      <c r="T214" s="50">
        <v>3</v>
      </c>
      <c r="U214" s="50">
        <v>1000</v>
      </c>
      <c r="V214" s="50">
        <v>0</v>
      </c>
      <c r="W214" s="50">
        <v>0</v>
      </c>
      <c r="X214" s="50">
        <v>0</v>
      </c>
      <c r="Y214" s="50">
        <v>0</v>
      </c>
      <c r="AA214" t="s">
        <v>3508</v>
      </c>
      <c r="AB214" t="e">
        <f>_xlfn.XLOOKUP(P214,物品表!$O:$O,物品表!$P:$P,,0)</f>
        <v>#N/A</v>
      </c>
    </row>
    <row r="215" spans="1:28" x14ac:dyDescent="0.2">
      <c r="A215" s="4">
        <v>1</v>
      </c>
      <c r="B215" s="5">
        <v>1</v>
      </c>
      <c r="C215" s="5">
        <v>1</v>
      </c>
      <c r="D215" s="5">
        <v>1</v>
      </c>
      <c r="E215" s="5">
        <v>1</v>
      </c>
      <c r="F215" s="5">
        <v>1</v>
      </c>
      <c r="G215" s="5">
        <v>1</v>
      </c>
      <c r="H215" s="5">
        <v>1</v>
      </c>
      <c r="I215" s="5">
        <v>1</v>
      </c>
      <c r="J215" s="5">
        <v>1</v>
      </c>
      <c r="N215" s="50">
        <f t="shared" si="10"/>
        <v>10212</v>
      </c>
      <c r="O215" s="50">
        <v>1100004</v>
      </c>
      <c r="P215" s="50">
        <v>100001</v>
      </c>
      <c r="Q215" s="50">
        <v>0</v>
      </c>
      <c r="R215" s="50">
        <v>300</v>
      </c>
      <c r="S215" s="50">
        <v>300</v>
      </c>
      <c r="T215" s="50">
        <v>1</v>
      </c>
      <c r="U215" s="50">
        <v>1000</v>
      </c>
      <c r="V215" s="50">
        <v>0</v>
      </c>
      <c r="W215" s="50">
        <v>0</v>
      </c>
      <c r="X215" s="50">
        <v>0</v>
      </c>
      <c r="Y215" s="50">
        <v>1</v>
      </c>
      <c r="AA215" t="s">
        <v>3509</v>
      </c>
      <c r="AB215" t="str">
        <f>_xlfn.XLOOKUP(P215,物品表!$O:$O,物品表!$P:$P,,0)</f>
        <v>金锭</v>
      </c>
    </row>
    <row r="216" spans="1:28" x14ac:dyDescent="0.2">
      <c r="A216" s="4">
        <v>1</v>
      </c>
      <c r="B216" s="5">
        <v>1</v>
      </c>
      <c r="C216" s="5">
        <v>1</v>
      </c>
      <c r="D216" s="5">
        <v>1</v>
      </c>
      <c r="E216" s="5">
        <v>1</v>
      </c>
      <c r="F216" s="5">
        <v>1</v>
      </c>
      <c r="G216" s="5">
        <v>1</v>
      </c>
      <c r="H216" s="5">
        <v>1</v>
      </c>
      <c r="I216" s="5">
        <v>1</v>
      </c>
      <c r="J216" s="5">
        <v>1</v>
      </c>
      <c r="N216" s="50">
        <f t="shared" si="10"/>
        <v>10213</v>
      </c>
      <c r="O216" s="50">
        <v>1100004</v>
      </c>
      <c r="P216" s="50">
        <v>100006</v>
      </c>
      <c r="Q216" s="50">
        <v>0</v>
      </c>
      <c r="R216" s="50">
        <v>54000</v>
      </c>
      <c r="S216" s="50">
        <v>54000</v>
      </c>
      <c r="T216" s="50">
        <v>2</v>
      </c>
      <c r="U216" s="50">
        <v>1000</v>
      </c>
      <c r="V216" s="50">
        <v>0</v>
      </c>
      <c r="W216" s="50">
        <v>0</v>
      </c>
      <c r="X216" s="50">
        <v>0</v>
      </c>
      <c r="Y216" s="50">
        <v>0</v>
      </c>
      <c r="AA216" t="s">
        <v>3509</v>
      </c>
      <c r="AB216" t="str">
        <f>_xlfn.XLOOKUP(P216,物品表!$O:$O,物品表!$P:$P,,0)</f>
        <v>玉石碎片</v>
      </c>
    </row>
    <row r="217" spans="1:28" x14ac:dyDescent="0.2">
      <c r="A217" s="4">
        <v>1</v>
      </c>
      <c r="B217" s="5">
        <v>1</v>
      </c>
      <c r="C217" s="5">
        <v>1</v>
      </c>
      <c r="D217" s="5">
        <v>1</v>
      </c>
      <c r="E217" s="5">
        <v>1</v>
      </c>
      <c r="F217" s="5">
        <v>1</v>
      </c>
      <c r="G217" s="5">
        <v>1</v>
      </c>
      <c r="H217" s="5">
        <v>1</v>
      </c>
      <c r="I217" s="5">
        <v>1</v>
      </c>
      <c r="J217" s="5">
        <v>1</v>
      </c>
      <c r="N217" s="50">
        <f t="shared" si="10"/>
        <v>10214</v>
      </c>
      <c r="O217" s="50">
        <v>1100004</v>
      </c>
      <c r="P217" s="50">
        <v>100006</v>
      </c>
      <c r="Q217" s="50">
        <v>0</v>
      </c>
      <c r="R217" s="50">
        <v>15</v>
      </c>
      <c r="S217" s="50">
        <v>15</v>
      </c>
      <c r="T217" s="50">
        <v>2</v>
      </c>
      <c r="U217" s="50">
        <v>1000</v>
      </c>
      <c r="V217" s="50">
        <v>0</v>
      </c>
      <c r="W217" s="50">
        <v>0</v>
      </c>
      <c r="X217" s="50">
        <v>0</v>
      </c>
      <c r="Y217" s="50">
        <v>1</v>
      </c>
      <c r="AA217" t="s">
        <v>3509</v>
      </c>
      <c r="AB217" t="str">
        <f>_xlfn.XLOOKUP(P217,物品表!$O:$O,物品表!$P:$P,,0)</f>
        <v>玉石碎片</v>
      </c>
    </row>
    <row r="218" spans="1:28" x14ac:dyDescent="0.2">
      <c r="A218" s="4">
        <v>1</v>
      </c>
      <c r="B218" s="5">
        <v>1</v>
      </c>
      <c r="C218" s="5">
        <v>1</v>
      </c>
      <c r="D218" s="5">
        <v>1</v>
      </c>
      <c r="E218" s="5">
        <v>1</v>
      </c>
      <c r="F218" s="5">
        <v>1</v>
      </c>
      <c r="G218" s="5">
        <v>1</v>
      </c>
      <c r="H218" s="5">
        <v>1</v>
      </c>
      <c r="I218" s="5">
        <v>1</v>
      </c>
      <c r="J218" s="5">
        <v>1</v>
      </c>
      <c r="N218" s="50">
        <f t="shared" si="10"/>
        <v>10215</v>
      </c>
      <c r="O218" s="50">
        <v>1100004</v>
      </c>
      <c r="P218" s="50">
        <v>100004</v>
      </c>
      <c r="Q218" s="50">
        <v>0</v>
      </c>
      <c r="R218" s="50">
        <v>30</v>
      </c>
      <c r="S218" s="50">
        <v>30</v>
      </c>
      <c r="T218" s="50">
        <v>2</v>
      </c>
      <c r="U218" s="50">
        <v>1000</v>
      </c>
      <c r="V218" s="50">
        <v>0</v>
      </c>
      <c r="W218" s="50">
        <v>0</v>
      </c>
      <c r="X218" s="50">
        <v>0</v>
      </c>
      <c r="Y218" s="50">
        <v>1</v>
      </c>
      <c r="AA218" t="s">
        <v>3509</v>
      </c>
      <c r="AB218" t="str">
        <f>_xlfn.XLOOKUP(P218,物品表!$O:$O,物品表!$P:$P,,0)</f>
        <v>重铸石</v>
      </c>
    </row>
    <row r="219" spans="1:28" x14ac:dyDescent="0.2">
      <c r="A219" s="4">
        <v>1</v>
      </c>
      <c r="B219" s="5">
        <v>1</v>
      </c>
      <c r="C219" s="5">
        <v>1</v>
      </c>
      <c r="D219" s="5">
        <v>1</v>
      </c>
      <c r="E219" s="5">
        <v>1</v>
      </c>
      <c r="F219" s="5">
        <v>1</v>
      </c>
      <c r="G219" s="5">
        <v>1</v>
      </c>
      <c r="H219" s="5">
        <v>1</v>
      </c>
      <c r="I219" s="5">
        <v>1</v>
      </c>
      <c r="J219" s="5">
        <v>1</v>
      </c>
      <c r="N219" s="50">
        <f t="shared" si="10"/>
        <v>10216</v>
      </c>
      <c r="O219" s="50">
        <v>1100004</v>
      </c>
      <c r="P219" s="50">
        <v>100005</v>
      </c>
      <c r="Q219" s="50">
        <v>0</v>
      </c>
      <c r="R219" s="50">
        <v>300</v>
      </c>
      <c r="S219" s="50">
        <v>300</v>
      </c>
      <c r="T219" s="50">
        <v>2</v>
      </c>
      <c r="U219" s="50">
        <v>1000</v>
      </c>
      <c r="V219" s="50">
        <v>0</v>
      </c>
      <c r="W219" s="50">
        <v>0</v>
      </c>
      <c r="X219" s="50">
        <v>0</v>
      </c>
      <c r="Y219" s="50">
        <v>1</v>
      </c>
      <c r="AA219" t="s">
        <v>3509</v>
      </c>
      <c r="AB219" t="str">
        <f>_xlfn.XLOOKUP(P219,物品表!$O:$O,物品表!$P:$P,,0)</f>
        <v>洗练石</v>
      </c>
    </row>
    <row r="220" spans="1:28" x14ac:dyDescent="0.2">
      <c r="A220" s="4">
        <v>1</v>
      </c>
      <c r="B220" s="5">
        <v>1</v>
      </c>
      <c r="C220" s="5">
        <v>1</v>
      </c>
      <c r="D220" s="5">
        <v>1</v>
      </c>
      <c r="E220" s="5">
        <v>1</v>
      </c>
      <c r="F220" s="5">
        <v>1</v>
      </c>
      <c r="G220" s="5">
        <v>1</v>
      </c>
      <c r="H220" s="5">
        <v>1</v>
      </c>
      <c r="I220" s="5">
        <v>1</v>
      </c>
      <c r="J220" s="5">
        <v>1</v>
      </c>
      <c r="N220" s="50">
        <f t="shared" si="10"/>
        <v>10217</v>
      </c>
      <c r="O220" s="50">
        <v>1100004</v>
      </c>
      <c r="P220" s="50">
        <v>100005</v>
      </c>
      <c r="Q220" s="50">
        <v>0</v>
      </c>
      <c r="R220" s="50">
        <v>3</v>
      </c>
      <c r="S220" s="50">
        <v>3</v>
      </c>
      <c r="T220" s="50">
        <v>3</v>
      </c>
      <c r="U220" s="50">
        <v>1000</v>
      </c>
      <c r="V220" s="50">
        <v>0</v>
      </c>
      <c r="W220" s="50">
        <v>0</v>
      </c>
      <c r="X220" s="50">
        <v>0</v>
      </c>
      <c r="Y220" s="50">
        <v>1</v>
      </c>
      <c r="AA220" t="s">
        <v>3509</v>
      </c>
      <c r="AB220" t="str">
        <f>_xlfn.XLOOKUP(P220,物品表!$O:$O,物品表!$P:$P,,0)</f>
        <v>洗练石</v>
      </c>
    </row>
    <row r="221" spans="1:28" x14ac:dyDescent="0.2">
      <c r="A221" s="4">
        <v>1</v>
      </c>
      <c r="B221" s="5">
        <v>1</v>
      </c>
      <c r="C221" s="5">
        <v>1</v>
      </c>
      <c r="D221" s="5">
        <v>1</v>
      </c>
      <c r="E221" s="5">
        <v>1</v>
      </c>
      <c r="F221" s="5">
        <v>1</v>
      </c>
      <c r="G221" s="5">
        <v>1</v>
      </c>
      <c r="H221" s="5">
        <v>1</v>
      </c>
      <c r="I221" s="5">
        <v>1</v>
      </c>
      <c r="J221" s="5">
        <v>1</v>
      </c>
      <c r="N221" s="50">
        <f t="shared" si="10"/>
        <v>10218</v>
      </c>
      <c r="O221" s="50">
        <v>1100004</v>
      </c>
      <c r="P221" s="50">
        <v>100018</v>
      </c>
      <c r="Q221" s="50">
        <v>0</v>
      </c>
      <c r="R221" s="50">
        <v>120</v>
      </c>
      <c r="S221" s="50">
        <v>120</v>
      </c>
      <c r="T221" s="50">
        <v>3</v>
      </c>
      <c r="U221" s="50">
        <v>1000</v>
      </c>
      <c r="V221" s="50">
        <v>0</v>
      </c>
      <c r="W221" s="50">
        <v>0</v>
      </c>
      <c r="X221" s="50">
        <v>0</v>
      </c>
      <c r="Y221" s="50">
        <v>0</v>
      </c>
      <c r="AA221" t="s">
        <v>3509</v>
      </c>
      <c r="AB221" t="str">
        <f>_xlfn.XLOOKUP(P221,物品表!$O:$O,物品表!$P:$P,,0)</f>
        <v>青铜密钥</v>
      </c>
    </row>
    <row r="222" spans="1:28" x14ac:dyDescent="0.2">
      <c r="A222" s="4">
        <v>1</v>
      </c>
      <c r="B222" s="5">
        <v>1</v>
      </c>
      <c r="C222" s="5">
        <v>1</v>
      </c>
      <c r="D222" s="5">
        <v>1</v>
      </c>
      <c r="E222" s="5">
        <v>1</v>
      </c>
      <c r="F222" s="5">
        <v>1</v>
      </c>
      <c r="G222" s="5">
        <v>1</v>
      </c>
      <c r="H222" s="5">
        <v>1</v>
      </c>
      <c r="I222" s="5">
        <v>1</v>
      </c>
      <c r="J222" s="5">
        <v>1</v>
      </c>
      <c r="N222" s="50">
        <f t="shared" si="10"/>
        <v>10219</v>
      </c>
      <c r="O222" s="50">
        <v>1100004</v>
      </c>
      <c r="P222" s="50">
        <v>100017</v>
      </c>
      <c r="Q222" s="50">
        <v>0</v>
      </c>
      <c r="R222" s="50">
        <v>1000</v>
      </c>
      <c r="S222" s="50">
        <v>1000</v>
      </c>
      <c r="T222" s="50">
        <v>3</v>
      </c>
      <c r="U222" s="50">
        <v>1000</v>
      </c>
      <c r="V222" s="50">
        <v>0</v>
      </c>
      <c r="W222" s="50">
        <v>0</v>
      </c>
      <c r="X222" s="50">
        <v>0</v>
      </c>
      <c r="Y222" s="50">
        <v>0</v>
      </c>
      <c r="AA222" t="s">
        <v>3509</v>
      </c>
      <c r="AB222" t="str">
        <f>_xlfn.XLOOKUP(P222,物品表!$O:$O,物品表!$P:$P,,0)</f>
        <v>强化石</v>
      </c>
    </row>
    <row r="223" spans="1:28" x14ac:dyDescent="0.2">
      <c r="A223" s="4">
        <v>1</v>
      </c>
      <c r="B223" s="5">
        <v>1</v>
      </c>
      <c r="C223" s="5">
        <v>1</v>
      </c>
      <c r="D223" s="5">
        <v>1</v>
      </c>
      <c r="E223" s="5">
        <v>1</v>
      </c>
      <c r="F223" s="5">
        <v>1</v>
      </c>
      <c r="G223" s="5">
        <v>1</v>
      </c>
      <c r="H223" s="5">
        <v>1</v>
      </c>
      <c r="I223" s="5">
        <v>1</v>
      </c>
      <c r="J223" s="5">
        <v>1</v>
      </c>
      <c r="N223" s="50">
        <f t="shared" si="10"/>
        <v>10220</v>
      </c>
      <c r="O223" s="50">
        <v>1100004</v>
      </c>
      <c r="P223" s="50">
        <v>100015</v>
      </c>
      <c r="Q223" s="50">
        <v>0</v>
      </c>
      <c r="R223" s="50">
        <v>5000</v>
      </c>
      <c r="S223" s="50">
        <v>5000</v>
      </c>
      <c r="T223" s="50">
        <v>3</v>
      </c>
      <c r="U223" s="50">
        <v>1000</v>
      </c>
      <c r="V223" s="50">
        <v>0</v>
      </c>
      <c r="W223" s="50">
        <v>0</v>
      </c>
      <c r="X223" s="50">
        <v>0</v>
      </c>
      <c r="Y223" s="50">
        <v>0</v>
      </c>
      <c r="AA223" t="s">
        <v>3509</v>
      </c>
      <c r="AB223" t="str">
        <f>_xlfn.XLOOKUP(P223,物品表!$O:$O,物品表!$P:$P,,0)</f>
        <v>金钥匙</v>
      </c>
    </row>
    <row r="224" spans="1:28" x14ac:dyDescent="0.2">
      <c r="A224" s="4">
        <v>1</v>
      </c>
      <c r="B224" s="5">
        <v>1</v>
      </c>
      <c r="C224" s="5">
        <v>1</v>
      </c>
      <c r="D224" s="5">
        <v>1</v>
      </c>
      <c r="E224" s="5">
        <v>1</v>
      </c>
      <c r="F224" s="5">
        <v>1</v>
      </c>
      <c r="G224" s="5">
        <v>1</v>
      </c>
      <c r="H224" s="5">
        <v>1</v>
      </c>
      <c r="I224" s="5">
        <v>1</v>
      </c>
      <c r="J224" s="5">
        <v>1</v>
      </c>
      <c r="N224" s="50">
        <f t="shared" si="10"/>
        <v>10221</v>
      </c>
      <c r="O224" s="50">
        <v>1100004</v>
      </c>
      <c r="P224" s="50">
        <v>100016</v>
      </c>
      <c r="Q224" s="50">
        <v>0</v>
      </c>
      <c r="R224" s="50">
        <v>2500</v>
      </c>
      <c r="S224" s="50">
        <v>2500</v>
      </c>
      <c r="T224" s="50">
        <v>3</v>
      </c>
      <c r="U224" s="50">
        <v>1000</v>
      </c>
      <c r="V224" s="50">
        <v>0</v>
      </c>
      <c r="W224" s="50">
        <v>0</v>
      </c>
      <c r="X224" s="50">
        <v>0</v>
      </c>
      <c r="Y224" s="50">
        <v>0</v>
      </c>
      <c r="AA224" t="s">
        <v>3509</v>
      </c>
      <c r="AB224" t="str">
        <f>_xlfn.XLOOKUP(P224,物品表!$O:$O,物品表!$P:$P,,0)</f>
        <v>钱币分钟卡</v>
      </c>
    </row>
    <row r="225" spans="1:28" x14ac:dyDescent="0.2">
      <c r="A225" s="4">
        <v>1</v>
      </c>
      <c r="B225" s="5">
        <v>1</v>
      </c>
      <c r="C225" s="5">
        <v>1</v>
      </c>
      <c r="D225" s="5">
        <v>1</v>
      </c>
      <c r="E225" s="5">
        <v>1</v>
      </c>
      <c r="F225" s="5">
        <v>1</v>
      </c>
      <c r="G225" s="5">
        <v>1</v>
      </c>
      <c r="H225" s="5">
        <v>1</v>
      </c>
      <c r="I225" s="5">
        <v>1</v>
      </c>
      <c r="J225" s="5">
        <v>1</v>
      </c>
      <c r="N225" s="50">
        <f t="shared" si="10"/>
        <v>10222</v>
      </c>
      <c r="O225" s="50">
        <v>1100004</v>
      </c>
      <c r="P225" s="50">
        <v>100036</v>
      </c>
      <c r="Q225" s="50">
        <v>0</v>
      </c>
      <c r="R225" s="50">
        <v>150</v>
      </c>
      <c r="S225" s="50">
        <v>150</v>
      </c>
      <c r="T225" s="50">
        <v>3</v>
      </c>
      <c r="U225" s="50">
        <v>1000</v>
      </c>
      <c r="V225" s="50">
        <v>0</v>
      </c>
      <c r="W225" s="50">
        <v>0</v>
      </c>
      <c r="X225" s="50">
        <v>0</v>
      </c>
      <c r="Y225" s="50">
        <v>0</v>
      </c>
      <c r="AA225" t="s">
        <v>3509</v>
      </c>
      <c r="AB225" t="e">
        <f>_xlfn.XLOOKUP(P225,物品表!$O:$O,物品表!$P:$P,,0)</f>
        <v>#N/A</v>
      </c>
    </row>
    <row r="226" spans="1:28" x14ac:dyDescent="0.2">
      <c r="A226" s="4">
        <v>1</v>
      </c>
      <c r="B226" s="5">
        <v>1</v>
      </c>
      <c r="C226" s="5">
        <v>1</v>
      </c>
      <c r="D226" s="5">
        <v>1</v>
      </c>
      <c r="E226" s="5">
        <v>1</v>
      </c>
      <c r="F226" s="5">
        <v>1</v>
      </c>
      <c r="G226" s="5">
        <v>1</v>
      </c>
      <c r="H226" s="5">
        <v>1</v>
      </c>
      <c r="I226" s="5">
        <v>1</v>
      </c>
      <c r="J226" s="5">
        <v>1</v>
      </c>
      <c r="N226" s="50">
        <f t="shared" si="10"/>
        <v>10223</v>
      </c>
      <c r="O226" s="50">
        <v>1100005</v>
      </c>
      <c r="P226" s="50">
        <v>100001</v>
      </c>
      <c r="Q226" s="50">
        <v>0</v>
      </c>
      <c r="R226" s="50">
        <v>680</v>
      </c>
      <c r="S226" s="50">
        <v>680</v>
      </c>
      <c r="T226" s="50">
        <v>1</v>
      </c>
      <c r="U226" s="50">
        <v>1000</v>
      </c>
      <c r="V226" s="50">
        <v>0</v>
      </c>
      <c r="W226" s="50">
        <v>0</v>
      </c>
      <c r="X226" s="50">
        <v>0</v>
      </c>
      <c r="Y226" s="50">
        <v>1</v>
      </c>
      <c r="AA226" t="s">
        <v>3510</v>
      </c>
      <c r="AB226" t="str">
        <f>_xlfn.XLOOKUP(P226,物品表!$O:$O,物品表!$P:$P,,0)</f>
        <v>金锭</v>
      </c>
    </row>
    <row r="227" spans="1:28" x14ac:dyDescent="0.2">
      <c r="A227" s="4">
        <v>1</v>
      </c>
      <c r="B227" s="5">
        <v>1</v>
      </c>
      <c r="C227" s="5">
        <v>1</v>
      </c>
      <c r="D227" s="5">
        <v>1</v>
      </c>
      <c r="E227" s="5">
        <v>1</v>
      </c>
      <c r="F227" s="5">
        <v>1</v>
      </c>
      <c r="G227" s="5">
        <v>1</v>
      </c>
      <c r="H227" s="5">
        <v>1</v>
      </c>
      <c r="I227" s="5">
        <v>1</v>
      </c>
      <c r="J227" s="5">
        <v>1</v>
      </c>
      <c r="N227" s="50">
        <f t="shared" si="10"/>
        <v>10224</v>
      </c>
      <c r="O227" s="50">
        <v>1100005</v>
      </c>
      <c r="P227" s="50">
        <v>100006</v>
      </c>
      <c r="Q227" s="50">
        <v>0</v>
      </c>
      <c r="R227" s="50">
        <v>122400</v>
      </c>
      <c r="S227" s="50">
        <v>122400</v>
      </c>
      <c r="T227" s="50">
        <v>2</v>
      </c>
      <c r="U227" s="50">
        <v>1000</v>
      </c>
      <c r="V227" s="50">
        <v>0</v>
      </c>
      <c r="W227" s="50">
        <v>0</v>
      </c>
      <c r="X227" s="50">
        <v>0</v>
      </c>
      <c r="Y227" s="50">
        <v>0</v>
      </c>
      <c r="AA227" t="s">
        <v>3510</v>
      </c>
      <c r="AB227" t="str">
        <f>_xlfn.XLOOKUP(P227,物品表!$O:$O,物品表!$P:$P,,0)</f>
        <v>玉石碎片</v>
      </c>
    </row>
    <row r="228" spans="1:28" x14ac:dyDescent="0.2">
      <c r="A228" s="4">
        <v>1</v>
      </c>
      <c r="B228" s="5">
        <v>1</v>
      </c>
      <c r="C228" s="5">
        <v>1</v>
      </c>
      <c r="D228" s="5">
        <v>1</v>
      </c>
      <c r="E228" s="5">
        <v>1</v>
      </c>
      <c r="F228" s="5">
        <v>1</v>
      </c>
      <c r="G228" s="5">
        <v>1</v>
      </c>
      <c r="H228" s="5">
        <v>1</v>
      </c>
      <c r="I228" s="5">
        <v>1</v>
      </c>
      <c r="J228" s="5">
        <v>1</v>
      </c>
      <c r="N228" s="50">
        <f t="shared" si="10"/>
        <v>10225</v>
      </c>
      <c r="O228" s="50">
        <v>1100005</v>
      </c>
      <c r="P228" s="50">
        <v>100006</v>
      </c>
      <c r="Q228" s="50">
        <v>0</v>
      </c>
      <c r="R228" s="50">
        <v>30</v>
      </c>
      <c r="S228" s="50">
        <v>30</v>
      </c>
      <c r="T228" s="50">
        <v>2</v>
      </c>
      <c r="U228" s="50">
        <v>1000</v>
      </c>
      <c r="V228" s="50">
        <v>0</v>
      </c>
      <c r="W228" s="50">
        <v>0</v>
      </c>
      <c r="X228" s="50">
        <v>0</v>
      </c>
      <c r="Y228" s="50">
        <v>1</v>
      </c>
      <c r="AA228" t="s">
        <v>3510</v>
      </c>
      <c r="AB228" t="str">
        <f>_xlfn.XLOOKUP(P228,物品表!$O:$O,物品表!$P:$P,,0)</f>
        <v>玉石碎片</v>
      </c>
    </row>
    <row r="229" spans="1:28" x14ac:dyDescent="0.2">
      <c r="A229" s="4">
        <v>1</v>
      </c>
      <c r="B229" s="5">
        <v>1</v>
      </c>
      <c r="C229" s="5">
        <v>1</v>
      </c>
      <c r="D229" s="5">
        <v>1</v>
      </c>
      <c r="E229" s="5">
        <v>1</v>
      </c>
      <c r="F229" s="5">
        <v>1</v>
      </c>
      <c r="G229" s="5">
        <v>1</v>
      </c>
      <c r="H229" s="5">
        <v>1</v>
      </c>
      <c r="I229" s="5">
        <v>1</v>
      </c>
      <c r="J229" s="5">
        <v>1</v>
      </c>
      <c r="N229" s="50">
        <f t="shared" si="10"/>
        <v>10226</v>
      </c>
      <c r="O229" s="50">
        <v>1100005</v>
      </c>
      <c r="P229" s="50">
        <v>100004</v>
      </c>
      <c r="Q229" s="50">
        <v>0</v>
      </c>
      <c r="R229" s="50">
        <v>68</v>
      </c>
      <c r="S229" s="50">
        <v>68</v>
      </c>
      <c r="T229" s="50">
        <v>2</v>
      </c>
      <c r="U229" s="50">
        <v>1000</v>
      </c>
      <c r="V229" s="50">
        <v>0</v>
      </c>
      <c r="W229" s="50">
        <v>0</v>
      </c>
      <c r="X229" s="50">
        <v>0</v>
      </c>
      <c r="Y229" s="50">
        <v>1</v>
      </c>
      <c r="AA229" t="s">
        <v>3510</v>
      </c>
      <c r="AB229" t="str">
        <f>_xlfn.XLOOKUP(P229,物品表!$O:$O,物品表!$P:$P,,0)</f>
        <v>重铸石</v>
      </c>
    </row>
    <row r="230" spans="1:28" x14ac:dyDescent="0.2">
      <c r="A230" s="4">
        <v>1</v>
      </c>
      <c r="B230" s="5">
        <v>1</v>
      </c>
      <c r="C230" s="5">
        <v>1</v>
      </c>
      <c r="D230" s="5">
        <v>1</v>
      </c>
      <c r="E230" s="5">
        <v>1</v>
      </c>
      <c r="F230" s="5">
        <v>1</v>
      </c>
      <c r="G230" s="5">
        <v>1</v>
      </c>
      <c r="H230" s="5">
        <v>1</v>
      </c>
      <c r="I230" s="5">
        <v>1</v>
      </c>
      <c r="J230" s="5">
        <v>1</v>
      </c>
      <c r="N230" s="50">
        <f t="shared" si="10"/>
        <v>10227</v>
      </c>
      <c r="O230" s="50">
        <v>1100005</v>
      </c>
      <c r="P230" s="50">
        <v>100005</v>
      </c>
      <c r="Q230" s="50">
        <v>0</v>
      </c>
      <c r="R230" s="50">
        <v>680</v>
      </c>
      <c r="S230" s="50">
        <v>680</v>
      </c>
      <c r="T230" s="50">
        <v>2</v>
      </c>
      <c r="U230" s="50">
        <v>1000</v>
      </c>
      <c r="V230" s="50">
        <v>0</v>
      </c>
      <c r="W230" s="50">
        <v>0</v>
      </c>
      <c r="X230" s="50">
        <v>0</v>
      </c>
      <c r="Y230" s="50">
        <v>1</v>
      </c>
      <c r="AA230" t="s">
        <v>3510</v>
      </c>
      <c r="AB230" t="str">
        <f>_xlfn.XLOOKUP(P230,物品表!$O:$O,物品表!$P:$P,,0)</f>
        <v>洗练石</v>
      </c>
    </row>
    <row r="231" spans="1:28" x14ac:dyDescent="0.2">
      <c r="A231" s="4">
        <v>1</v>
      </c>
      <c r="B231" s="5">
        <v>1</v>
      </c>
      <c r="C231" s="5">
        <v>1</v>
      </c>
      <c r="D231" s="5">
        <v>1</v>
      </c>
      <c r="E231" s="5">
        <v>1</v>
      </c>
      <c r="F231" s="5">
        <v>1</v>
      </c>
      <c r="G231" s="5">
        <v>1</v>
      </c>
      <c r="H231" s="5">
        <v>1</v>
      </c>
      <c r="I231" s="5">
        <v>1</v>
      </c>
      <c r="J231" s="5">
        <v>1</v>
      </c>
      <c r="N231" s="50">
        <f t="shared" si="10"/>
        <v>10228</v>
      </c>
      <c r="O231" s="50">
        <v>1100005</v>
      </c>
      <c r="P231" s="50">
        <v>100005</v>
      </c>
      <c r="Q231" s="50">
        <v>0</v>
      </c>
      <c r="R231" s="50">
        <v>7</v>
      </c>
      <c r="S231" s="50">
        <v>7</v>
      </c>
      <c r="T231" s="50">
        <v>3</v>
      </c>
      <c r="U231" s="50">
        <v>1000</v>
      </c>
      <c r="V231" s="50">
        <v>0</v>
      </c>
      <c r="W231" s="50">
        <v>0</v>
      </c>
      <c r="X231" s="50">
        <v>0</v>
      </c>
      <c r="Y231" s="50">
        <v>1</v>
      </c>
      <c r="AA231" t="s">
        <v>3510</v>
      </c>
      <c r="AB231" t="str">
        <f>_xlfn.XLOOKUP(P231,物品表!$O:$O,物品表!$P:$P,,0)</f>
        <v>洗练石</v>
      </c>
    </row>
    <row r="232" spans="1:28" x14ac:dyDescent="0.2">
      <c r="A232" s="4">
        <v>1</v>
      </c>
      <c r="B232" s="5">
        <v>1</v>
      </c>
      <c r="C232" s="5">
        <v>1</v>
      </c>
      <c r="D232" s="5">
        <v>1</v>
      </c>
      <c r="E232" s="5">
        <v>1</v>
      </c>
      <c r="F232" s="5">
        <v>1</v>
      </c>
      <c r="G232" s="5">
        <v>1</v>
      </c>
      <c r="H232" s="5">
        <v>1</v>
      </c>
      <c r="I232" s="5">
        <v>1</v>
      </c>
      <c r="J232" s="5">
        <v>1</v>
      </c>
      <c r="N232" s="50">
        <f t="shared" si="10"/>
        <v>10229</v>
      </c>
      <c r="O232" s="50">
        <v>1100005</v>
      </c>
      <c r="P232" s="50">
        <v>100030</v>
      </c>
      <c r="Q232" s="50">
        <v>0</v>
      </c>
      <c r="R232" s="50">
        <v>7</v>
      </c>
      <c r="S232" s="50">
        <v>7</v>
      </c>
      <c r="T232" s="50">
        <v>3</v>
      </c>
      <c r="U232" s="50">
        <v>1000</v>
      </c>
      <c r="V232" s="50">
        <v>0</v>
      </c>
      <c r="W232" s="50">
        <v>0</v>
      </c>
      <c r="X232" s="50">
        <v>0</v>
      </c>
      <c r="Y232" s="50">
        <v>1</v>
      </c>
      <c r="AA232" t="s">
        <v>3510</v>
      </c>
      <c r="AB232" t="e">
        <f>_xlfn.XLOOKUP(P232,物品表!$O:$O,物品表!$P:$P,,0)</f>
        <v>#N/A</v>
      </c>
    </row>
    <row r="233" spans="1:28" x14ac:dyDescent="0.2">
      <c r="A233" s="4">
        <v>1</v>
      </c>
      <c r="B233" s="5">
        <v>1</v>
      </c>
      <c r="C233" s="5">
        <v>1</v>
      </c>
      <c r="D233" s="5">
        <v>1</v>
      </c>
      <c r="E233" s="5">
        <v>1</v>
      </c>
      <c r="F233" s="5">
        <v>1</v>
      </c>
      <c r="G233" s="5">
        <v>1</v>
      </c>
      <c r="H233" s="5">
        <v>1</v>
      </c>
      <c r="I233" s="5">
        <v>1</v>
      </c>
      <c r="J233" s="5">
        <v>1</v>
      </c>
      <c r="N233" s="50">
        <f t="shared" si="10"/>
        <v>10230</v>
      </c>
      <c r="O233" s="50">
        <v>1100005</v>
      </c>
      <c r="P233" s="50">
        <v>100018</v>
      </c>
      <c r="Q233" s="50">
        <v>0</v>
      </c>
      <c r="R233" s="50">
        <v>250</v>
      </c>
      <c r="S233" s="50">
        <v>250</v>
      </c>
      <c r="T233" s="50">
        <v>3</v>
      </c>
      <c r="U233" s="50">
        <v>1000</v>
      </c>
      <c r="V233" s="50">
        <v>0</v>
      </c>
      <c r="W233" s="50">
        <v>0</v>
      </c>
      <c r="X233" s="50">
        <v>0</v>
      </c>
      <c r="Y233" s="50">
        <v>0</v>
      </c>
      <c r="AA233" t="s">
        <v>3510</v>
      </c>
      <c r="AB233" t="str">
        <f>_xlfn.XLOOKUP(P233,物品表!$O:$O,物品表!$P:$P,,0)</f>
        <v>青铜密钥</v>
      </c>
    </row>
    <row r="234" spans="1:28" x14ac:dyDescent="0.2">
      <c r="A234" s="4">
        <v>1</v>
      </c>
      <c r="B234" s="5">
        <v>1</v>
      </c>
      <c r="C234" s="5">
        <v>1</v>
      </c>
      <c r="D234" s="5">
        <v>1</v>
      </c>
      <c r="E234" s="5">
        <v>1</v>
      </c>
      <c r="F234" s="5">
        <v>1</v>
      </c>
      <c r="G234" s="5">
        <v>1</v>
      </c>
      <c r="H234" s="5">
        <v>1</v>
      </c>
      <c r="I234" s="5">
        <v>1</v>
      </c>
      <c r="J234" s="5">
        <v>1</v>
      </c>
      <c r="N234" s="50">
        <f t="shared" si="10"/>
        <v>10231</v>
      </c>
      <c r="O234" s="50">
        <v>1100005</v>
      </c>
      <c r="P234" s="50">
        <v>100017</v>
      </c>
      <c r="Q234" s="50">
        <v>0</v>
      </c>
      <c r="R234" s="50">
        <v>2270</v>
      </c>
      <c r="S234" s="50">
        <v>2270</v>
      </c>
      <c r="T234" s="50">
        <v>3</v>
      </c>
      <c r="U234" s="50">
        <v>1000</v>
      </c>
      <c r="V234" s="50">
        <v>0</v>
      </c>
      <c r="W234" s="50">
        <v>0</v>
      </c>
      <c r="X234" s="50">
        <v>0</v>
      </c>
      <c r="Y234" s="50">
        <v>0</v>
      </c>
      <c r="AA234" t="s">
        <v>3510</v>
      </c>
      <c r="AB234" t="str">
        <f>_xlfn.XLOOKUP(P234,物品表!$O:$O,物品表!$P:$P,,0)</f>
        <v>强化石</v>
      </c>
    </row>
    <row r="235" spans="1:28" x14ac:dyDescent="0.2">
      <c r="A235" s="4">
        <v>1</v>
      </c>
      <c r="B235" s="5">
        <v>1</v>
      </c>
      <c r="C235" s="5">
        <v>1</v>
      </c>
      <c r="D235" s="5">
        <v>1</v>
      </c>
      <c r="E235" s="5">
        <v>1</v>
      </c>
      <c r="F235" s="5">
        <v>1</v>
      </c>
      <c r="G235" s="5">
        <v>1</v>
      </c>
      <c r="H235" s="5">
        <v>1</v>
      </c>
      <c r="I235" s="5">
        <v>1</v>
      </c>
      <c r="J235" s="5">
        <v>1</v>
      </c>
      <c r="N235" s="50">
        <f t="shared" si="10"/>
        <v>10232</v>
      </c>
      <c r="O235" s="50">
        <v>1100005</v>
      </c>
      <c r="P235" s="50">
        <v>100036</v>
      </c>
      <c r="Q235" s="50">
        <v>0</v>
      </c>
      <c r="R235" s="50">
        <v>300</v>
      </c>
      <c r="S235" s="50">
        <v>300</v>
      </c>
      <c r="T235" s="50">
        <v>3</v>
      </c>
      <c r="U235" s="50">
        <v>1000</v>
      </c>
      <c r="V235" s="50">
        <v>0</v>
      </c>
      <c r="W235" s="50">
        <v>0</v>
      </c>
      <c r="X235" s="50">
        <v>0</v>
      </c>
      <c r="Y235" s="50">
        <v>0</v>
      </c>
      <c r="AA235" t="s">
        <v>3510</v>
      </c>
      <c r="AB235" t="e">
        <f>_xlfn.XLOOKUP(P235,物品表!$O:$O,物品表!$P:$P,,0)</f>
        <v>#N/A</v>
      </c>
    </row>
    <row r="236" spans="1:28" x14ac:dyDescent="0.2">
      <c r="A236" s="4">
        <v>1</v>
      </c>
      <c r="B236" s="5">
        <v>1</v>
      </c>
      <c r="C236" s="5">
        <v>1</v>
      </c>
      <c r="D236" s="5">
        <v>1</v>
      </c>
      <c r="E236" s="5">
        <v>1</v>
      </c>
      <c r="F236" s="5">
        <v>1</v>
      </c>
      <c r="G236" s="5">
        <v>1</v>
      </c>
      <c r="H236" s="5">
        <v>1</v>
      </c>
      <c r="I236" s="5">
        <v>1</v>
      </c>
      <c r="J236" s="5">
        <v>1</v>
      </c>
      <c r="N236" s="50">
        <f t="shared" si="10"/>
        <v>10233</v>
      </c>
      <c r="O236" s="50">
        <v>1100006</v>
      </c>
      <c r="P236" s="50">
        <v>100001</v>
      </c>
      <c r="Q236" s="50">
        <v>0</v>
      </c>
      <c r="R236" s="50">
        <v>60</v>
      </c>
      <c r="S236" s="50">
        <v>60</v>
      </c>
      <c r="T236" s="50">
        <v>1</v>
      </c>
      <c r="U236" s="50">
        <v>1000</v>
      </c>
      <c r="V236" s="50">
        <v>0</v>
      </c>
      <c r="W236" s="50">
        <v>0</v>
      </c>
      <c r="X236" s="50">
        <v>0</v>
      </c>
      <c r="Y236" s="50">
        <v>1</v>
      </c>
      <c r="AA236" t="s">
        <v>3511</v>
      </c>
      <c r="AB236" t="str">
        <f>_xlfn.XLOOKUP(P236,物品表!$O:$O,物品表!$P:$P,,0)</f>
        <v>金锭</v>
      </c>
    </row>
    <row r="237" spans="1:28" x14ac:dyDescent="0.2">
      <c r="A237" s="4">
        <v>1</v>
      </c>
      <c r="B237" s="5">
        <v>1</v>
      </c>
      <c r="C237" s="5">
        <v>1</v>
      </c>
      <c r="D237" s="5">
        <v>1</v>
      </c>
      <c r="E237" s="5">
        <v>1</v>
      </c>
      <c r="F237" s="5">
        <v>1</v>
      </c>
      <c r="G237" s="5">
        <v>1</v>
      </c>
      <c r="H237" s="5">
        <v>1</v>
      </c>
      <c r="I237" s="5">
        <v>1</v>
      </c>
      <c r="J237" s="5">
        <v>1</v>
      </c>
      <c r="N237" s="50">
        <f t="shared" si="10"/>
        <v>10234</v>
      </c>
      <c r="O237" s="50">
        <v>1100006</v>
      </c>
      <c r="P237" s="50">
        <v>100006</v>
      </c>
      <c r="Q237" s="50">
        <v>0</v>
      </c>
      <c r="R237" s="50">
        <v>32400</v>
      </c>
      <c r="S237" s="50">
        <v>32400</v>
      </c>
      <c r="T237" s="50">
        <v>2</v>
      </c>
      <c r="U237" s="50">
        <v>1000</v>
      </c>
      <c r="V237" s="50">
        <v>0</v>
      </c>
      <c r="W237" s="50">
        <v>0</v>
      </c>
      <c r="X237" s="50">
        <v>0</v>
      </c>
      <c r="Y237" s="50">
        <v>0</v>
      </c>
      <c r="AA237" t="s">
        <v>3511</v>
      </c>
      <c r="AB237" t="str">
        <f>_xlfn.XLOOKUP(P237,物品表!$O:$O,物品表!$P:$P,,0)</f>
        <v>玉石碎片</v>
      </c>
    </row>
    <row r="238" spans="1:28" x14ac:dyDescent="0.2">
      <c r="A238" s="4">
        <v>1</v>
      </c>
      <c r="B238" s="5">
        <v>1</v>
      </c>
      <c r="C238" s="5">
        <v>1</v>
      </c>
      <c r="D238" s="5">
        <v>1</v>
      </c>
      <c r="E238" s="5">
        <v>1</v>
      </c>
      <c r="F238" s="5">
        <v>1</v>
      </c>
      <c r="G238" s="5">
        <v>1</v>
      </c>
      <c r="H238" s="5">
        <v>1</v>
      </c>
      <c r="I238" s="5">
        <v>1</v>
      </c>
      <c r="J238" s="5">
        <v>1</v>
      </c>
      <c r="N238" s="50">
        <f t="shared" si="10"/>
        <v>10235</v>
      </c>
      <c r="O238" s="50">
        <v>1100006</v>
      </c>
      <c r="P238" s="50">
        <v>100006</v>
      </c>
      <c r="Q238" s="50">
        <v>0</v>
      </c>
      <c r="R238" s="50">
        <v>9</v>
      </c>
      <c r="S238" s="50">
        <v>9</v>
      </c>
      <c r="T238" s="50">
        <v>2</v>
      </c>
      <c r="U238" s="50">
        <v>1000</v>
      </c>
      <c r="V238" s="50">
        <v>0</v>
      </c>
      <c r="W238" s="50">
        <v>0</v>
      </c>
      <c r="X238" s="50">
        <v>0</v>
      </c>
      <c r="Y238" s="50">
        <v>1</v>
      </c>
      <c r="AA238" t="s">
        <v>3511</v>
      </c>
      <c r="AB238" t="str">
        <f>_xlfn.XLOOKUP(P238,物品表!$O:$O,物品表!$P:$P,,0)</f>
        <v>玉石碎片</v>
      </c>
    </row>
    <row r="239" spans="1:28" x14ac:dyDescent="0.2">
      <c r="A239" s="4">
        <v>1</v>
      </c>
      <c r="B239" s="5">
        <v>1</v>
      </c>
      <c r="C239" s="5">
        <v>1</v>
      </c>
      <c r="D239" s="5">
        <v>1</v>
      </c>
      <c r="E239" s="5">
        <v>1</v>
      </c>
      <c r="F239" s="5">
        <v>1</v>
      </c>
      <c r="G239" s="5">
        <v>1</v>
      </c>
      <c r="H239" s="5">
        <v>1</v>
      </c>
      <c r="I239" s="5">
        <v>1</v>
      </c>
      <c r="J239" s="5">
        <v>1</v>
      </c>
      <c r="N239" s="50">
        <f t="shared" si="10"/>
        <v>10236</v>
      </c>
      <c r="O239" s="50">
        <v>1100006</v>
      </c>
      <c r="P239" s="50">
        <v>100004</v>
      </c>
      <c r="Q239" s="50">
        <v>0</v>
      </c>
      <c r="R239" s="50">
        <v>20</v>
      </c>
      <c r="S239" s="50">
        <v>20</v>
      </c>
      <c r="T239" s="50">
        <v>2</v>
      </c>
      <c r="U239" s="50">
        <v>1000</v>
      </c>
      <c r="V239" s="50">
        <v>0</v>
      </c>
      <c r="W239" s="50">
        <v>0</v>
      </c>
      <c r="X239" s="50">
        <v>0</v>
      </c>
      <c r="Y239" s="50">
        <v>1</v>
      </c>
      <c r="AA239" t="s">
        <v>3511</v>
      </c>
      <c r="AB239" t="str">
        <f>_xlfn.XLOOKUP(P239,物品表!$O:$O,物品表!$P:$P,,0)</f>
        <v>重铸石</v>
      </c>
    </row>
    <row r="240" spans="1:28" x14ac:dyDescent="0.2">
      <c r="A240" s="4">
        <v>1</v>
      </c>
      <c r="B240" s="5">
        <v>1</v>
      </c>
      <c r="C240" s="5">
        <v>1</v>
      </c>
      <c r="D240" s="5">
        <v>1</v>
      </c>
      <c r="E240" s="5">
        <v>1</v>
      </c>
      <c r="F240" s="5">
        <v>1</v>
      </c>
      <c r="G240" s="5">
        <v>1</v>
      </c>
      <c r="H240" s="5">
        <v>1</v>
      </c>
      <c r="I240" s="5">
        <v>1</v>
      </c>
      <c r="J240" s="5">
        <v>1</v>
      </c>
      <c r="N240" s="50">
        <f t="shared" si="10"/>
        <v>10237</v>
      </c>
      <c r="O240" s="50">
        <v>1100006</v>
      </c>
      <c r="P240" s="50">
        <v>100005</v>
      </c>
      <c r="Q240" s="50">
        <v>0</v>
      </c>
      <c r="R240" s="50">
        <v>180</v>
      </c>
      <c r="S240" s="50">
        <v>180</v>
      </c>
      <c r="T240" s="50">
        <v>2</v>
      </c>
      <c r="U240" s="50">
        <v>1000</v>
      </c>
      <c r="V240" s="50">
        <v>0</v>
      </c>
      <c r="W240" s="50">
        <v>0</v>
      </c>
      <c r="X240" s="50">
        <v>0</v>
      </c>
      <c r="Y240" s="50">
        <v>1</v>
      </c>
      <c r="AA240" t="s">
        <v>3511</v>
      </c>
      <c r="AB240" t="str">
        <f>_xlfn.XLOOKUP(P240,物品表!$O:$O,物品表!$P:$P,,0)</f>
        <v>洗练石</v>
      </c>
    </row>
    <row r="241" spans="1:28" x14ac:dyDescent="0.2">
      <c r="A241" s="4">
        <v>1</v>
      </c>
      <c r="B241" s="5">
        <v>1</v>
      </c>
      <c r="C241" s="5">
        <v>1</v>
      </c>
      <c r="D241" s="5">
        <v>1</v>
      </c>
      <c r="E241" s="5">
        <v>1</v>
      </c>
      <c r="F241" s="5">
        <v>1</v>
      </c>
      <c r="G241" s="5">
        <v>1</v>
      </c>
      <c r="H241" s="5">
        <v>1</v>
      </c>
      <c r="I241" s="5">
        <v>1</v>
      </c>
      <c r="J241" s="5">
        <v>1</v>
      </c>
      <c r="N241" s="50">
        <f t="shared" si="10"/>
        <v>10238</v>
      </c>
      <c r="O241" s="50">
        <v>1100006</v>
      </c>
      <c r="P241" s="50">
        <v>100005</v>
      </c>
      <c r="Q241" s="50">
        <v>0</v>
      </c>
      <c r="R241" s="50">
        <v>2</v>
      </c>
      <c r="S241" s="50">
        <v>2</v>
      </c>
      <c r="T241" s="50">
        <v>2</v>
      </c>
      <c r="U241" s="50">
        <v>1000</v>
      </c>
      <c r="V241" s="50">
        <v>0</v>
      </c>
      <c r="W241" s="50">
        <v>0</v>
      </c>
      <c r="X241" s="50">
        <v>0</v>
      </c>
      <c r="Y241" s="50">
        <v>1</v>
      </c>
      <c r="AA241" t="s">
        <v>3511</v>
      </c>
      <c r="AB241" t="str">
        <f>_xlfn.XLOOKUP(P241,物品表!$O:$O,物品表!$P:$P,,0)</f>
        <v>洗练石</v>
      </c>
    </row>
    <row r="242" spans="1:28" x14ac:dyDescent="0.2">
      <c r="A242" s="4">
        <v>1</v>
      </c>
      <c r="B242" s="5">
        <v>1</v>
      </c>
      <c r="C242" s="5">
        <v>1</v>
      </c>
      <c r="D242" s="5">
        <v>1</v>
      </c>
      <c r="E242" s="5">
        <v>1</v>
      </c>
      <c r="F242" s="5">
        <v>1</v>
      </c>
      <c r="G242" s="5">
        <v>1</v>
      </c>
      <c r="H242" s="5">
        <v>1</v>
      </c>
      <c r="I242" s="5">
        <v>1</v>
      </c>
      <c r="J242" s="5">
        <v>1</v>
      </c>
      <c r="N242" s="50">
        <f t="shared" si="10"/>
        <v>10239</v>
      </c>
      <c r="O242" s="50">
        <v>1100006</v>
      </c>
      <c r="P242" s="50">
        <v>100030</v>
      </c>
      <c r="Q242" s="50">
        <v>0</v>
      </c>
      <c r="R242" s="50">
        <v>2</v>
      </c>
      <c r="S242" s="50">
        <v>2</v>
      </c>
      <c r="T242" s="50">
        <v>2</v>
      </c>
      <c r="U242" s="50">
        <v>1000</v>
      </c>
      <c r="V242" s="50">
        <v>0</v>
      </c>
      <c r="W242" s="50">
        <v>0</v>
      </c>
      <c r="X242" s="50">
        <v>0</v>
      </c>
      <c r="Y242" s="50">
        <v>1</v>
      </c>
      <c r="AA242" t="s">
        <v>3511</v>
      </c>
      <c r="AB242" t="e">
        <f>_xlfn.XLOOKUP(P242,物品表!$O:$O,物品表!$P:$P,,0)</f>
        <v>#N/A</v>
      </c>
    </row>
    <row r="243" spans="1:28" x14ac:dyDescent="0.2">
      <c r="A243" s="4">
        <v>1</v>
      </c>
      <c r="B243" s="5">
        <v>1</v>
      </c>
      <c r="C243" s="5">
        <v>1</v>
      </c>
      <c r="D243" s="5">
        <v>1</v>
      </c>
      <c r="E243" s="5">
        <v>1</v>
      </c>
      <c r="F243" s="5">
        <v>1</v>
      </c>
      <c r="G243" s="5">
        <v>1</v>
      </c>
      <c r="H243" s="5">
        <v>1</v>
      </c>
      <c r="I243" s="5">
        <v>1</v>
      </c>
      <c r="J243" s="5">
        <v>1</v>
      </c>
      <c r="N243" s="50">
        <f t="shared" si="10"/>
        <v>10240</v>
      </c>
      <c r="O243" s="50">
        <v>1100007</v>
      </c>
      <c r="P243" s="50">
        <v>100001</v>
      </c>
      <c r="Q243" s="50">
        <v>0</v>
      </c>
      <c r="R243" s="50">
        <v>180</v>
      </c>
      <c r="S243" s="50">
        <v>180</v>
      </c>
      <c r="T243" s="50">
        <v>1</v>
      </c>
      <c r="U243" s="50">
        <v>1000</v>
      </c>
      <c r="V243" s="50">
        <v>0</v>
      </c>
      <c r="W243" s="50">
        <v>0</v>
      </c>
      <c r="X243" s="50">
        <v>0</v>
      </c>
      <c r="Y243" s="50">
        <v>1</v>
      </c>
      <c r="AA243" t="s">
        <v>3512</v>
      </c>
      <c r="AB243" t="str">
        <f>_xlfn.XLOOKUP(P243,物品表!$O:$O,物品表!$P:$P,,0)</f>
        <v>金锭</v>
      </c>
    </row>
    <row r="244" spans="1:28" x14ac:dyDescent="0.2">
      <c r="A244" s="4">
        <v>1</v>
      </c>
      <c r="B244" s="5">
        <v>1</v>
      </c>
      <c r="C244" s="5">
        <v>1</v>
      </c>
      <c r="D244" s="5">
        <v>1</v>
      </c>
      <c r="E244" s="5">
        <v>1</v>
      </c>
      <c r="F244" s="5">
        <v>1</v>
      </c>
      <c r="G244" s="5">
        <v>1</v>
      </c>
      <c r="H244" s="5">
        <v>1</v>
      </c>
      <c r="I244" s="5">
        <v>1</v>
      </c>
      <c r="J244" s="5">
        <v>1</v>
      </c>
      <c r="N244" s="50">
        <f t="shared" si="10"/>
        <v>10241</v>
      </c>
      <c r="O244" s="50">
        <v>1100007</v>
      </c>
      <c r="P244" s="50">
        <v>100006</v>
      </c>
      <c r="Q244" s="50">
        <v>0</v>
      </c>
      <c r="R244" s="50">
        <v>48600</v>
      </c>
      <c r="S244" s="50">
        <v>48600</v>
      </c>
      <c r="T244" s="50">
        <v>2</v>
      </c>
      <c r="U244" s="50">
        <v>1000</v>
      </c>
      <c r="V244" s="50">
        <v>0</v>
      </c>
      <c r="W244" s="50">
        <v>0</v>
      </c>
      <c r="X244" s="50">
        <v>0</v>
      </c>
      <c r="Y244" s="50">
        <v>0</v>
      </c>
      <c r="AA244" t="s">
        <v>3512</v>
      </c>
      <c r="AB244" t="str">
        <f>_xlfn.XLOOKUP(P244,物品表!$O:$O,物品表!$P:$P,,0)</f>
        <v>玉石碎片</v>
      </c>
    </row>
    <row r="245" spans="1:28" x14ac:dyDescent="0.2">
      <c r="A245" s="4">
        <v>1</v>
      </c>
      <c r="B245" s="5">
        <v>1</v>
      </c>
      <c r="C245" s="5">
        <v>1</v>
      </c>
      <c r="D245" s="5">
        <v>1</v>
      </c>
      <c r="E245" s="5">
        <v>1</v>
      </c>
      <c r="F245" s="5">
        <v>1</v>
      </c>
      <c r="G245" s="5">
        <v>1</v>
      </c>
      <c r="H245" s="5">
        <v>1</v>
      </c>
      <c r="I245" s="5">
        <v>1</v>
      </c>
      <c r="J245" s="5">
        <v>1</v>
      </c>
      <c r="N245" s="50">
        <f t="shared" si="10"/>
        <v>10242</v>
      </c>
      <c r="O245" s="50">
        <v>1100007</v>
      </c>
      <c r="P245" s="50">
        <v>100006</v>
      </c>
      <c r="Q245" s="50">
        <v>0</v>
      </c>
      <c r="R245" s="50">
        <v>14</v>
      </c>
      <c r="S245" s="50">
        <v>14</v>
      </c>
      <c r="T245" s="50">
        <v>2</v>
      </c>
      <c r="U245" s="50">
        <v>1000</v>
      </c>
      <c r="V245" s="50">
        <v>0</v>
      </c>
      <c r="W245" s="50">
        <v>0</v>
      </c>
      <c r="X245" s="50">
        <v>0</v>
      </c>
      <c r="Y245" s="50">
        <v>1</v>
      </c>
      <c r="AA245" t="s">
        <v>3512</v>
      </c>
      <c r="AB245" t="str">
        <f>_xlfn.XLOOKUP(P245,物品表!$O:$O,物品表!$P:$P,,0)</f>
        <v>玉石碎片</v>
      </c>
    </row>
    <row r="246" spans="1:28" x14ac:dyDescent="0.2">
      <c r="A246" s="4">
        <v>1</v>
      </c>
      <c r="B246" s="5">
        <v>1</v>
      </c>
      <c r="C246" s="5">
        <v>1</v>
      </c>
      <c r="D246" s="5">
        <v>1</v>
      </c>
      <c r="E246" s="5">
        <v>1</v>
      </c>
      <c r="F246" s="5">
        <v>1</v>
      </c>
      <c r="G246" s="5">
        <v>1</v>
      </c>
      <c r="H246" s="5">
        <v>1</v>
      </c>
      <c r="I246" s="5">
        <v>1</v>
      </c>
      <c r="J246" s="5">
        <v>1</v>
      </c>
      <c r="N246" s="50">
        <f t="shared" si="10"/>
        <v>10243</v>
      </c>
      <c r="O246" s="50">
        <v>1100007</v>
      </c>
      <c r="P246" s="50">
        <v>100004</v>
      </c>
      <c r="Q246" s="50">
        <v>0</v>
      </c>
      <c r="R246" s="50">
        <v>27</v>
      </c>
      <c r="S246" s="50">
        <v>27</v>
      </c>
      <c r="T246" s="50">
        <v>2</v>
      </c>
      <c r="U246" s="50">
        <v>1000</v>
      </c>
      <c r="V246" s="50">
        <v>0</v>
      </c>
      <c r="W246" s="50">
        <v>0</v>
      </c>
      <c r="X246" s="50">
        <v>0</v>
      </c>
      <c r="Y246" s="50">
        <v>1</v>
      </c>
      <c r="AA246" t="s">
        <v>3512</v>
      </c>
      <c r="AB246" t="str">
        <f>_xlfn.XLOOKUP(P246,物品表!$O:$O,物品表!$P:$P,,0)</f>
        <v>重铸石</v>
      </c>
    </row>
    <row r="247" spans="1:28" x14ac:dyDescent="0.2">
      <c r="A247" s="4">
        <v>1</v>
      </c>
      <c r="B247" s="5">
        <v>1</v>
      </c>
      <c r="C247" s="5">
        <v>1</v>
      </c>
      <c r="D247" s="5">
        <v>1</v>
      </c>
      <c r="E247" s="5">
        <v>1</v>
      </c>
      <c r="F247" s="5">
        <v>1</v>
      </c>
      <c r="G247" s="5">
        <v>1</v>
      </c>
      <c r="H247" s="5">
        <v>1</v>
      </c>
      <c r="I247" s="5">
        <v>1</v>
      </c>
      <c r="J247" s="5">
        <v>1</v>
      </c>
      <c r="N247" s="50">
        <f t="shared" si="10"/>
        <v>10244</v>
      </c>
      <c r="O247" s="50">
        <v>1100007</v>
      </c>
      <c r="P247" s="50">
        <v>100005</v>
      </c>
      <c r="Q247" s="50">
        <v>0</v>
      </c>
      <c r="R247" s="50">
        <v>270</v>
      </c>
      <c r="S247" s="50">
        <v>270</v>
      </c>
      <c r="T247" s="50">
        <v>2</v>
      </c>
      <c r="U247" s="50">
        <v>1000</v>
      </c>
      <c r="V247" s="50">
        <v>0</v>
      </c>
      <c r="W247" s="50">
        <v>0</v>
      </c>
      <c r="X247" s="50">
        <v>0</v>
      </c>
      <c r="Y247" s="50">
        <v>1</v>
      </c>
      <c r="AA247" t="s">
        <v>3512</v>
      </c>
      <c r="AB247" t="str">
        <f>_xlfn.XLOOKUP(P247,物品表!$O:$O,物品表!$P:$P,,0)</f>
        <v>洗练石</v>
      </c>
    </row>
    <row r="248" spans="1:28" x14ac:dyDescent="0.2">
      <c r="A248" s="4">
        <v>1</v>
      </c>
      <c r="B248" s="5">
        <v>1</v>
      </c>
      <c r="C248" s="5">
        <v>1</v>
      </c>
      <c r="D248" s="5">
        <v>1</v>
      </c>
      <c r="E248" s="5">
        <v>1</v>
      </c>
      <c r="F248" s="5">
        <v>1</v>
      </c>
      <c r="G248" s="5">
        <v>1</v>
      </c>
      <c r="H248" s="5">
        <v>1</v>
      </c>
      <c r="I248" s="5">
        <v>1</v>
      </c>
      <c r="J248" s="5">
        <v>1</v>
      </c>
      <c r="N248" s="50">
        <f t="shared" si="10"/>
        <v>10245</v>
      </c>
      <c r="O248" s="50">
        <v>1100007</v>
      </c>
      <c r="P248" s="50">
        <v>100016</v>
      </c>
      <c r="Q248" s="50">
        <v>0</v>
      </c>
      <c r="R248" s="50">
        <v>180</v>
      </c>
      <c r="S248" s="50">
        <v>180</v>
      </c>
      <c r="T248" s="50">
        <v>2</v>
      </c>
      <c r="U248" s="50">
        <v>1000</v>
      </c>
      <c r="V248" s="50">
        <v>0</v>
      </c>
      <c r="W248" s="50">
        <v>0</v>
      </c>
      <c r="X248" s="50">
        <v>0</v>
      </c>
      <c r="Y248" s="50">
        <v>0</v>
      </c>
      <c r="AA248" t="s">
        <v>3512</v>
      </c>
      <c r="AB248" t="s">
        <v>3058</v>
      </c>
    </row>
    <row r="249" spans="1:28" x14ac:dyDescent="0.2">
      <c r="A249" s="4">
        <v>1</v>
      </c>
      <c r="B249" s="5">
        <v>1</v>
      </c>
      <c r="C249" s="5">
        <v>1</v>
      </c>
      <c r="D249" s="5">
        <v>1</v>
      </c>
      <c r="E249" s="5">
        <v>1</v>
      </c>
      <c r="F249" s="5">
        <v>1</v>
      </c>
      <c r="G249" s="5">
        <v>1</v>
      </c>
      <c r="H249" s="5">
        <v>1</v>
      </c>
      <c r="I249" s="5">
        <v>1</v>
      </c>
      <c r="J249" s="5">
        <v>1</v>
      </c>
      <c r="N249" s="50">
        <f t="shared" si="10"/>
        <v>10246</v>
      </c>
      <c r="O249" s="50">
        <v>1100007</v>
      </c>
      <c r="P249" s="50">
        <v>100005</v>
      </c>
      <c r="Q249" s="50">
        <v>0</v>
      </c>
      <c r="R249" s="50">
        <v>3</v>
      </c>
      <c r="S249" s="50">
        <v>3</v>
      </c>
      <c r="T249" s="50">
        <v>3</v>
      </c>
      <c r="U249" s="50">
        <v>1000</v>
      </c>
      <c r="V249" s="50">
        <v>0</v>
      </c>
      <c r="W249" s="50">
        <v>0</v>
      </c>
      <c r="X249" s="50">
        <v>0</v>
      </c>
      <c r="Y249" s="50">
        <v>1</v>
      </c>
      <c r="AA249" t="s">
        <v>3512</v>
      </c>
      <c r="AB249" t="str">
        <f>_xlfn.XLOOKUP(P249,物品表!$O:$O,物品表!$P:$P,,0)</f>
        <v>洗练石</v>
      </c>
    </row>
    <row r="250" spans="1:28" x14ac:dyDescent="0.2">
      <c r="A250" s="4">
        <v>1</v>
      </c>
      <c r="B250" s="5">
        <v>1</v>
      </c>
      <c r="C250" s="5">
        <v>1</v>
      </c>
      <c r="D250" s="5">
        <v>1</v>
      </c>
      <c r="E250" s="5">
        <v>1</v>
      </c>
      <c r="F250" s="5">
        <v>1</v>
      </c>
      <c r="G250" s="5">
        <v>1</v>
      </c>
      <c r="H250" s="5">
        <v>1</v>
      </c>
      <c r="I250" s="5">
        <v>1</v>
      </c>
      <c r="J250" s="5">
        <v>1</v>
      </c>
      <c r="N250" s="50">
        <f t="shared" si="10"/>
        <v>10247</v>
      </c>
      <c r="O250" s="50">
        <v>1100007</v>
      </c>
      <c r="P250" s="50">
        <v>100030</v>
      </c>
      <c r="Q250" s="50">
        <v>0</v>
      </c>
      <c r="R250" s="50">
        <v>3</v>
      </c>
      <c r="S250" s="50">
        <v>3</v>
      </c>
      <c r="T250" s="50">
        <v>3</v>
      </c>
      <c r="U250" s="50">
        <v>1000</v>
      </c>
      <c r="V250" s="50">
        <v>0</v>
      </c>
      <c r="W250" s="50">
        <v>0</v>
      </c>
      <c r="X250" s="50">
        <v>0</v>
      </c>
      <c r="Y250" s="50">
        <v>1</v>
      </c>
      <c r="AA250" t="s">
        <v>3512</v>
      </c>
      <c r="AB250" t="e">
        <f>_xlfn.XLOOKUP(P250,物品表!$O:$O,物品表!$P:$P,,0)</f>
        <v>#N/A</v>
      </c>
    </row>
    <row r="251" spans="1:28" x14ac:dyDescent="0.2">
      <c r="A251" s="4">
        <v>1</v>
      </c>
      <c r="B251" s="5">
        <v>1</v>
      </c>
      <c r="C251" s="5">
        <v>1</v>
      </c>
      <c r="D251" s="5">
        <v>1</v>
      </c>
      <c r="E251" s="5">
        <v>1</v>
      </c>
      <c r="F251" s="5">
        <v>1</v>
      </c>
      <c r="G251" s="5">
        <v>1</v>
      </c>
      <c r="H251" s="5">
        <v>1</v>
      </c>
      <c r="I251" s="5">
        <v>1</v>
      </c>
      <c r="J251" s="5">
        <v>1</v>
      </c>
      <c r="N251" s="50">
        <f t="shared" si="10"/>
        <v>10248</v>
      </c>
      <c r="O251" s="50">
        <v>1100007</v>
      </c>
      <c r="P251" s="50">
        <v>100018</v>
      </c>
      <c r="Q251" s="50">
        <v>0</v>
      </c>
      <c r="R251" s="50">
        <v>100</v>
      </c>
      <c r="S251" s="50">
        <v>100</v>
      </c>
      <c r="T251" s="50">
        <v>3</v>
      </c>
      <c r="U251" s="50">
        <v>1000</v>
      </c>
      <c r="V251" s="50">
        <v>0</v>
      </c>
      <c r="W251" s="50">
        <v>0</v>
      </c>
      <c r="X251" s="50">
        <v>0</v>
      </c>
      <c r="Y251" s="50">
        <v>0</v>
      </c>
      <c r="AA251" t="s">
        <v>3512</v>
      </c>
      <c r="AB251" t="str">
        <f>_xlfn.XLOOKUP(P251,物品表!$O:$O,物品表!$P:$P,,0)</f>
        <v>青铜密钥</v>
      </c>
    </row>
    <row r="252" spans="1:28" x14ac:dyDescent="0.2">
      <c r="A252" s="4">
        <v>1</v>
      </c>
      <c r="B252" s="5">
        <v>1</v>
      </c>
      <c r="C252" s="5">
        <v>1</v>
      </c>
      <c r="D252" s="5">
        <v>1</v>
      </c>
      <c r="E252" s="5">
        <v>1</v>
      </c>
      <c r="F252" s="5">
        <v>1</v>
      </c>
      <c r="G252" s="5">
        <v>1</v>
      </c>
      <c r="H252" s="5">
        <v>1</v>
      </c>
      <c r="I252" s="5">
        <v>1</v>
      </c>
      <c r="J252" s="5">
        <v>1</v>
      </c>
      <c r="N252" s="50">
        <f t="shared" si="10"/>
        <v>10249</v>
      </c>
      <c r="O252" s="50">
        <v>1100007</v>
      </c>
      <c r="P252" s="50">
        <v>100017</v>
      </c>
      <c r="Q252" s="50">
        <v>0</v>
      </c>
      <c r="R252" s="50">
        <v>900</v>
      </c>
      <c r="S252" s="50">
        <v>900</v>
      </c>
      <c r="T252" s="50">
        <v>3</v>
      </c>
      <c r="U252" s="50">
        <v>1000</v>
      </c>
      <c r="V252" s="50">
        <v>0</v>
      </c>
      <c r="W252" s="50">
        <v>0</v>
      </c>
      <c r="X252" s="50">
        <v>0</v>
      </c>
      <c r="Y252" s="50">
        <v>0</v>
      </c>
      <c r="AA252" t="s">
        <v>3512</v>
      </c>
      <c r="AB252" t="str">
        <f>_xlfn.XLOOKUP(P252,物品表!$O:$O,物品表!$P:$P,,0)</f>
        <v>强化石</v>
      </c>
    </row>
    <row r="253" spans="1:28" x14ac:dyDescent="0.2">
      <c r="A253" s="4">
        <v>1</v>
      </c>
      <c r="B253" s="5">
        <v>1</v>
      </c>
      <c r="C253" s="5">
        <v>1</v>
      </c>
      <c r="D253" s="5">
        <v>1</v>
      </c>
      <c r="E253" s="5">
        <v>1</v>
      </c>
      <c r="F253" s="5">
        <v>1</v>
      </c>
      <c r="G253" s="5">
        <v>1</v>
      </c>
      <c r="H253" s="5">
        <v>1</v>
      </c>
      <c r="I253" s="5">
        <v>1</v>
      </c>
      <c r="J253" s="5">
        <v>1</v>
      </c>
      <c r="N253" s="50">
        <f t="shared" si="10"/>
        <v>10250</v>
      </c>
      <c r="O253" s="50">
        <v>1100007</v>
      </c>
      <c r="P253" s="50">
        <v>100015</v>
      </c>
      <c r="Q253" s="50">
        <v>0</v>
      </c>
      <c r="R253" s="50">
        <v>4500</v>
      </c>
      <c r="S253" s="50">
        <v>4500</v>
      </c>
      <c r="T253" s="50">
        <v>3</v>
      </c>
      <c r="U253" s="50">
        <v>1000</v>
      </c>
      <c r="V253" s="50">
        <v>0</v>
      </c>
      <c r="W253" s="50">
        <v>0</v>
      </c>
      <c r="X253" s="50">
        <v>0</v>
      </c>
      <c r="Y253" s="50">
        <v>0</v>
      </c>
      <c r="AA253" t="s">
        <v>3512</v>
      </c>
      <c r="AB253" t="s">
        <v>3513</v>
      </c>
    </row>
    <row r="254" spans="1:28" x14ac:dyDescent="0.2">
      <c r="A254" s="4">
        <v>1</v>
      </c>
      <c r="B254" s="5">
        <v>1</v>
      </c>
      <c r="C254" s="5">
        <v>1</v>
      </c>
      <c r="D254" s="5">
        <v>1</v>
      </c>
      <c r="E254" s="5">
        <v>1</v>
      </c>
      <c r="F254" s="5">
        <v>1</v>
      </c>
      <c r="G254" s="5">
        <v>1</v>
      </c>
      <c r="H254" s="5">
        <v>1</v>
      </c>
      <c r="I254" s="5">
        <v>1</v>
      </c>
      <c r="J254" s="5">
        <v>1</v>
      </c>
      <c r="N254" s="50">
        <f t="shared" si="10"/>
        <v>10251</v>
      </c>
      <c r="O254" s="50">
        <v>1100007</v>
      </c>
      <c r="P254" s="50">
        <v>100016</v>
      </c>
      <c r="Q254" s="50">
        <v>0</v>
      </c>
      <c r="R254" s="50">
        <v>2250</v>
      </c>
      <c r="S254" s="50">
        <v>2250</v>
      </c>
      <c r="T254" s="50">
        <v>3</v>
      </c>
      <c r="U254" s="50">
        <v>1000</v>
      </c>
      <c r="V254" s="50">
        <v>0</v>
      </c>
      <c r="W254" s="50">
        <v>0</v>
      </c>
      <c r="X254" s="50">
        <v>0</v>
      </c>
      <c r="Y254" s="50">
        <v>0</v>
      </c>
      <c r="AA254" t="s">
        <v>3512</v>
      </c>
      <c r="AB254" t="s">
        <v>3514</v>
      </c>
    </row>
    <row r="255" spans="1:28" x14ac:dyDescent="0.2">
      <c r="A255" s="4">
        <v>1</v>
      </c>
      <c r="B255" s="5">
        <v>1</v>
      </c>
      <c r="C255" s="5">
        <v>1</v>
      </c>
      <c r="D255" s="5">
        <v>1</v>
      </c>
      <c r="E255" s="5">
        <v>1</v>
      </c>
      <c r="F255" s="5">
        <v>1</v>
      </c>
      <c r="G255" s="5">
        <v>1</v>
      </c>
      <c r="H255" s="5">
        <v>1</v>
      </c>
      <c r="I255" s="5">
        <v>1</v>
      </c>
      <c r="J255" s="5">
        <v>1</v>
      </c>
      <c r="N255" s="50">
        <f t="shared" si="10"/>
        <v>10252</v>
      </c>
      <c r="O255" s="50">
        <v>1100007</v>
      </c>
      <c r="P255" s="50">
        <v>100036</v>
      </c>
      <c r="Q255" s="50">
        <v>0</v>
      </c>
      <c r="R255" s="50">
        <v>100</v>
      </c>
      <c r="S255" s="50">
        <v>100</v>
      </c>
      <c r="T255" s="50">
        <v>3</v>
      </c>
      <c r="U255" s="50">
        <v>1000</v>
      </c>
      <c r="V255" s="50">
        <v>0</v>
      </c>
      <c r="W255" s="50">
        <v>0</v>
      </c>
      <c r="X255" s="50">
        <v>0</v>
      </c>
      <c r="Y255" s="50">
        <v>0</v>
      </c>
      <c r="AA255" t="s">
        <v>3512</v>
      </c>
      <c r="AB255" t="e">
        <f>_xlfn.XLOOKUP(P255,物品表!$O:$O,物品表!$P:$P,,0)</f>
        <v>#N/A</v>
      </c>
    </row>
    <row r="256" spans="1:28" x14ac:dyDescent="0.2">
      <c r="A256" s="4">
        <v>1</v>
      </c>
      <c r="B256" s="5">
        <v>1</v>
      </c>
      <c r="C256" s="5">
        <v>1</v>
      </c>
      <c r="D256" s="5">
        <v>1</v>
      </c>
      <c r="E256" s="5">
        <v>1</v>
      </c>
      <c r="F256" s="5">
        <v>1</v>
      </c>
      <c r="G256" s="5">
        <v>1</v>
      </c>
      <c r="H256" s="5">
        <v>1</v>
      </c>
      <c r="I256" s="5">
        <v>1</v>
      </c>
      <c r="J256" s="5">
        <v>1</v>
      </c>
      <c r="N256" s="50">
        <f t="shared" si="10"/>
        <v>10253</v>
      </c>
      <c r="O256" s="50">
        <v>1100005</v>
      </c>
      <c r="P256" s="50">
        <v>100001</v>
      </c>
      <c r="Q256" s="50">
        <v>0</v>
      </c>
      <c r="R256" s="50">
        <v>300</v>
      </c>
      <c r="S256" s="50">
        <v>300</v>
      </c>
      <c r="T256" s="50">
        <v>1</v>
      </c>
      <c r="U256" s="50">
        <v>1000</v>
      </c>
      <c r="V256" s="50">
        <v>0</v>
      </c>
      <c r="W256" s="50">
        <v>0</v>
      </c>
      <c r="X256" s="50">
        <v>0</v>
      </c>
      <c r="Y256" s="50">
        <v>1</v>
      </c>
      <c r="AA256" t="s">
        <v>3515</v>
      </c>
      <c r="AB256" t="str">
        <f>_xlfn.XLOOKUP(P256,物品表!$O:$O,物品表!$P:$P,,0)</f>
        <v>金锭</v>
      </c>
    </row>
    <row r="257" spans="1:28" x14ac:dyDescent="0.2">
      <c r="A257" s="4">
        <v>1</v>
      </c>
      <c r="B257" s="5">
        <v>1</v>
      </c>
      <c r="C257" s="5">
        <v>1</v>
      </c>
      <c r="D257" s="5">
        <v>1</v>
      </c>
      <c r="E257" s="5">
        <v>1</v>
      </c>
      <c r="F257" s="5">
        <v>1</v>
      </c>
      <c r="G257" s="5">
        <v>1</v>
      </c>
      <c r="H257" s="5">
        <v>1</v>
      </c>
      <c r="I257" s="5">
        <v>1</v>
      </c>
      <c r="J257" s="5">
        <v>1</v>
      </c>
      <c r="N257" s="50">
        <f t="shared" ref="N257:N320" si="11">IFERROR(N256+1,10000)</f>
        <v>10254</v>
      </c>
      <c r="O257" s="50">
        <v>1100005</v>
      </c>
      <c r="P257" s="50">
        <v>100006</v>
      </c>
      <c r="Q257" s="50">
        <v>0</v>
      </c>
      <c r="R257" s="50">
        <v>81000</v>
      </c>
      <c r="S257" s="50">
        <v>81000</v>
      </c>
      <c r="T257" s="50">
        <v>2</v>
      </c>
      <c r="U257" s="50">
        <v>1000</v>
      </c>
      <c r="V257" s="50">
        <v>0</v>
      </c>
      <c r="W257" s="50">
        <v>0</v>
      </c>
      <c r="X257" s="50">
        <v>0</v>
      </c>
      <c r="Y257" s="50">
        <v>0</v>
      </c>
      <c r="AA257" t="s">
        <v>3515</v>
      </c>
      <c r="AB257" t="str">
        <f>_xlfn.XLOOKUP(P257,物品表!$O:$O,物品表!$P:$P,,0)</f>
        <v>玉石碎片</v>
      </c>
    </row>
    <row r="258" spans="1:28" x14ac:dyDescent="0.2">
      <c r="A258" s="4">
        <v>1</v>
      </c>
      <c r="B258" s="5">
        <v>1</v>
      </c>
      <c r="C258" s="5">
        <v>1</v>
      </c>
      <c r="D258" s="5">
        <v>1</v>
      </c>
      <c r="E258" s="5">
        <v>1</v>
      </c>
      <c r="F258" s="5">
        <v>1</v>
      </c>
      <c r="G258" s="5">
        <v>1</v>
      </c>
      <c r="H258" s="5">
        <v>1</v>
      </c>
      <c r="I258" s="5">
        <v>1</v>
      </c>
      <c r="J258" s="5">
        <v>1</v>
      </c>
      <c r="N258" s="50">
        <f t="shared" si="11"/>
        <v>10255</v>
      </c>
      <c r="O258" s="50">
        <v>1100005</v>
      </c>
      <c r="P258" s="50">
        <v>100006</v>
      </c>
      <c r="Q258" s="50">
        <v>0</v>
      </c>
      <c r="R258" s="50">
        <v>20</v>
      </c>
      <c r="S258" s="50">
        <v>20</v>
      </c>
      <c r="T258" s="50">
        <v>2</v>
      </c>
      <c r="U258" s="50">
        <v>1000</v>
      </c>
      <c r="V258" s="50">
        <v>0</v>
      </c>
      <c r="W258" s="50">
        <v>0</v>
      </c>
      <c r="X258" s="50">
        <v>0</v>
      </c>
      <c r="Y258" s="50">
        <v>1</v>
      </c>
      <c r="AA258" t="s">
        <v>3515</v>
      </c>
      <c r="AB258" t="str">
        <f>_xlfn.XLOOKUP(P258,物品表!$O:$O,物品表!$P:$P,,0)</f>
        <v>玉石碎片</v>
      </c>
    </row>
    <row r="259" spans="1:28" x14ac:dyDescent="0.2">
      <c r="A259" s="4">
        <v>1</v>
      </c>
      <c r="B259" s="5">
        <v>1</v>
      </c>
      <c r="C259" s="5">
        <v>1</v>
      </c>
      <c r="D259" s="5">
        <v>1</v>
      </c>
      <c r="E259" s="5">
        <v>1</v>
      </c>
      <c r="F259" s="5">
        <v>1</v>
      </c>
      <c r="G259" s="5">
        <v>1</v>
      </c>
      <c r="H259" s="5">
        <v>1</v>
      </c>
      <c r="I259" s="5">
        <v>1</v>
      </c>
      <c r="J259" s="5">
        <v>1</v>
      </c>
      <c r="N259" s="50">
        <f t="shared" si="11"/>
        <v>10256</v>
      </c>
      <c r="O259" s="50">
        <v>1100005</v>
      </c>
      <c r="P259" s="50">
        <v>100004</v>
      </c>
      <c r="Q259" s="50">
        <v>0</v>
      </c>
      <c r="R259" s="50">
        <v>50</v>
      </c>
      <c r="S259" s="50">
        <v>50</v>
      </c>
      <c r="T259" s="50">
        <v>2</v>
      </c>
      <c r="U259" s="50">
        <v>1000</v>
      </c>
      <c r="V259" s="50">
        <v>0</v>
      </c>
      <c r="W259" s="50">
        <v>0</v>
      </c>
      <c r="X259" s="50">
        <v>0</v>
      </c>
      <c r="Y259" s="50">
        <v>1</v>
      </c>
      <c r="AA259" t="s">
        <v>3515</v>
      </c>
      <c r="AB259" t="str">
        <f>_xlfn.XLOOKUP(P259,物品表!$O:$O,物品表!$P:$P,,0)</f>
        <v>重铸石</v>
      </c>
    </row>
    <row r="260" spans="1:28" x14ac:dyDescent="0.2">
      <c r="A260" s="4">
        <v>1</v>
      </c>
      <c r="B260" s="5">
        <v>1</v>
      </c>
      <c r="C260" s="5">
        <v>1</v>
      </c>
      <c r="D260" s="5">
        <v>1</v>
      </c>
      <c r="E260" s="5">
        <v>1</v>
      </c>
      <c r="F260" s="5">
        <v>1</v>
      </c>
      <c r="G260" s="5">
        <v>1</v>
      </c>
      <c r="H260" s="5">
        <v>1</v>
      </c>
      <c r="I260" s="5">
        <v>1</v>
      </c>
      <c r="J260" s="5">
        <v>1</v>
      </c>
      <c r="N260" s="50">
        <f t="shared" si="11"/>
        <v>10257</v>
      </c>
      <c r="O260" s="50">
        <v>1100005</v>
      </c>
      <c r="P260" s="50">
        <v>100005</v>
      </c>
      <c r="Q260" s="50">
        <v>0</v>
      </c>
      <c r="R260" s="50">
        <v>450</v>
      </c>
      <c r="S260" s="50">
        <v>450</v>
      </c>
      <c r="T260" s="50">
        <v>2</v>
      </c>
      <c r="U260" s="50">
        <v>1000</v>
      </c>
      <c r="V260" s="50">
        <v>0</v>
      </c>
      <c r="W260" s="50">
        <v>0</v>
      </c>
      <c r="X260" s="50">
        <v>0</v>
      </c>
      <c r="Y260" s="50">
        <v>1</v>
      </c>
      <c r="AA260" t="s">
        <v>3515</v>
      </c>
      <c r="AB260" t="str">
        <f>_xlfn.XLOOKUP(P260,物品表!$O:$O,物品表!$P:$P,,0)</f>
        <v>洗练石</v>
      </c>
    </row>
    <row r="261" spans="1:28" x14ac:dyDescent="0.2">
      <c r="A261" s="4">
        <v>1</v>
      </c>
      <c r="B261" s="5">
        <v>1</v>
      </c>
      <c r="C261" s="5">
        <v>1</v>
      </c>
      <c r="D261" s="5">
        <v>1</v>
      </c>
      <c r="E261" s="5">
        <v>1</v>
      </c>
      <c r="F261" s="5">
        <v>1</v>
      </c>
      <c r="G261" s="5">
        <v>1</v>
      </c>
      <c r="H261" s="5">
        <v>1</v>
      </c>
      <c r="I261" s="5">
        <v>1</v>
      </c>
      <c r="J261" s="5">
        <v>1</v>
      </c>
      <c r="N261" s="50">
        <f t="shared" si="11"/>
        <v>10258</v>
      </c>
      <c r="O261" s="50">
        <v>1100005</v>
      </c>
      <c r="P261" s="50">
        <v>100016</v>
      </c>
      <c r="Q261" s="50">
        <v>0</v>
      </c>
      <c r="R261" s="50">
        <v>300</v>
      </c>
      <c r="S261" s="50">
        <v>300</v>
      </c>
      <c r="T261" s="50">
        <v>2</v>
      </c>
      <c r="U261" s="50">
        <v>1000</v>
      </c>
      <c r="V261" s="50">
        <v>0</v>
      </c>
      <c r="W261" s="50">
        <v>0</v>
      </c>
      <c r="X261" s="50">
        <v>0</v>
      </c>
      <c r="Y261" s="50">
        <v>0</v>
      </c>
      <c r="AA261" t="s">
        <v>3515</v>
      </c>
      <c r="AB261" t="s">
        <v>3058</v>
      </c>
    </row>
    <row r="262" spans="1:28" x14ac:dyDescent="0.2">
      <c r="A262" s="4">
        <v>1</v>
      </c>
      <c r="B262" s="5">
        <v>1</v>
      </c>
      <c r="C262" s="5">
        <v>1</v>
      </c>
      <c r="D262" s="5">
        <v>1</v>
      </c>
      <c r="E262" s="5">
        <v>1</v>
      </c>
      <c r="F262" s="5">
        <v>1</v>
      </c>
      <c r="G262" s="5">
        <v>1</v>
      </c>
      <c r="H262" s="5">
        <v>1</v>
      </c>
      <c r="I262" s="5">
        <v>1</v>
      </c>
      <c r="J262" s="5">
        <v>1</v>
      </c>
      <c r="N262" s="50">
        <f t="shared" si="11"/>
        <v>10259</v>
      </c>
      <c r="O262" s="50">
        <v>1100005</v>
      </c>
      <c r="P262" s="50">
        <v>100005</v>
      </c>
      <c r="Q262" s="50">
        <v>0</v>
      </c>
      <c r="R262" s="50">
        <v>5</v>
      </c>
      <c r="S262" s="50">
        <v>5</v>
      </c>
      <c r="T262" s="50">
        <v>3</v>
      </c>
      <c r="U262" s="50">
        <v>1000</v>
      </c>
      <c r="V262" s="50">
        <v>0</v>
      </c>
      <c r="W262" s="50">
        <v>0</v>
      </c>
      <c r="X262" s="50">
        <v>0</v>
      </c>
      <c r="Y262" s="50">
        <v>1</v>
      </c>
      <c r="AA262" t="s">
        <v>3515</v>
      </c>
      <c r="AB262" t="str">
        <f>_xlfn.XLOOKUP(P262,物品表!$O:$O,物品表!$P:$P,,0)</f>
        <v>洗练石</v>
      </c>
    </row>
    <row r="263" spans="1:28" x14ac:dyDescent="0.2">
      <c r="A263" s="4">
        <v>1</v>
      </c>
      <c r="B263" s="5">
        <v>1</v>
      </c>
      <c r="C263" s="5">
        <v>1</v>
      </c>
      <c r="D263" s="5">
        <v>1</v>
      </c>
      <c r="E263" s="5">
        <v>1</v>
      </c>
      <c r="F263" s="5">
        <v>1</v>
      </c>
      <c r="G263" s="5">
        <v>1</v>
      </c>
      <c r="H263" s="5">
        <v>1</v>
      </c>
      <c r="I263" s="5">
        <v>1</v>
      </c>
      <c r="J263" s="5">
        <v>1</v>
      </c>
      <c r="N263" s="50">
        <f t="shared" si="11"/>
        <v>10260</v>
      </c>
      <c r="O263" s="50">
        <v>1100005</v>
      </c>
      <c r="P263" s="50">
        <v>100030</v>
      </c>
      <c r="Q263" s="50">
        <v>0</v>
      </c>
      <c r="R263" s="50">
        <v>5</v>
      </c>
      <c r="S263" s="50">
        <v>5</v>
      </c>
      <c r="T263" s="50">
        <v>3</v>
      </c>
      <c r="U263" s="50">
        <v>1000</v>
      </c>
      <c r="V263" s="50">
        <v>0</v>
      </c>
      <c r="W263" s="50">
        <v>0</v>
      </c>
      <c r="X263" s="50">
        <v>0</v>
      </c>
      <c r="Y263" s="50">
        <v>1</v>
      </c>
      <c r="AA263" t="s">
        <v>3515</v>
      </c>
      <c r="AB263" t="e">
        <f>_xlfn.XLOOKUP(P263,物品表!$O:$O,物品表!$P:$P,,0)</f>
        <v>#N/A</v>
      </c>
    </row>
    <row r="264" spans="1:28" x14ac:dyDescent="0.2">
      <c r="A264" s="4">
        <v>1</v>
      </c>
      <c r="B264" s="5">
        <v>1</v>
      </c>
      <c r="C264" s="5">
        <v>1</v>
      </c>
      <c r="D264" s="5">
        <v>1</v>
      </c>
      <c r="E264" s="5">
        <v>1</v>
      </c>
      <c r="F264" s="5">
        <v>1</v>
      </c>
      <c r="G264" s="5">
        <v>1</v>
      </c>
      <c r="H264" s="5">
        <v>1</v>
      </c>
      <c r="I264" s="5">
        <v>1</v>
      </c>
      <c r="J264" s="5">
        <v>1</v>
      </c>
      <c r="N264" s="50">
        <f t="shared" si="11"/>
        <v>10261</v>
      </c>
      <c r="O264" s="50">
        <v>1100005</v>
      </c>
      <c r="P264" s="50">
        <v>100018</v>
      </c>
      <c r="Q264" s="50">
        <v>0</v>
      </c>
      <c r="R264" s="50">
        <v>150</v>
      </c>
      <c r="S264" s="50">
        <v>150</v>
      </c>
      <c r="T264" s="50">
        <v>3</v>
      </c>
      <c r="U264" s="50">
        <v>1000</v>
      </c>
      <c r="V264" s="50">
        <v>0</v>
      </c>
      <c r="W264" s="50">
        <v>0</v>
      </c>
      <c r="X264" s="50">
        <v>0</v>
      </c>
      <c r="Y264" s="50">
        <v>0</v>
      </c>
      <c r="AA264" t="s">
        <v>3515</v>
      </c>
      <c r="AB264" t="str">
        <f>_xlfn.XLOOKUP(P264,物品表!$O:$O,物品表!$P:$P,,0)</f>
        <v>青铜密钥</v>
      </c>
    </row>
    <row r="265" spans="1:28" x14ac:dyDescent="0.2">
      <c r="A265" s="4">
        <v>1</v>
      </c>
      <c r="B265" s="5">
        <v>1</v>
      </c>
      <c r="C265" s="5">
        <v>1</v>
      </c>
      <c r="D265" s="5">
        <v>1</v>
      </c>
      <c r="E265" s="5">
        <v>1</v>
      </c>
      <c r="F265" s="5">
        <v>1</v>
      </c>
      <c r="G265" s="5">
        <v>1</v>
      </c>
      <c r="H265" s="5">
        <v>1</v>
      </c>
      <c r="I265" s="5">
        <v>1</v>
      </c>
      <c r="J265" s="5">
        <v>1</v>
      </c>
      <c r="N265" s="50">
        <f t="shared" si="11"/>
        <v>10262</v>
      </c>
      <c r="O265" s="50">
        <v>1100005</v>
      </c>
      <c r="P265" s="50">
        <v>100017</v>
      </c>
      <c r="Q265" s="50">
        <v>0</v>
      </c>
      <c r="R265" s="50">
        <v>1500</v>
      </c>
      <c r="S265" s="50">
        <v>1500</v>
      </c>
      <c r="T265" s="50">
        <v>3</v>
      </c>
      <c r="U265" s="50">
        <v>1000</v>
      </c>
      <c r="V265" s="50">
        <v>0</v>
      </c>
      <c r="W265" s="50">
        <v>0</v>
      </c>
      <c r="X265" s="50">
        <v>0</v>
      </c>
      <c r="Y265" s="50">
        <v>0</v>
      </c>
      <c r="AA265" t="s">
        <v>3515</v>
      </c>
      <c r="AB265" t="str">
        <f>_xlfn.XLOOKUP(P265,物品表!$O:$O,物品表!$P:$P,,0)</f>
        <v>强化石</v>
      </c>
    </row>
    <row r="266" spans="1:28" x14ac:dyDescent="0.2">
      <c r="A266" s="4">
        <v>1</v>
      </c>
      <c r="B266" s="5">
        <v>1</v>
      </c>
      <c r="C266" s="5">
        <v>1</v>
      </c>
      <c r="D266" s="5">
        <v>1</v>
      </c>
      <c r="E266" s="5">
        <v>1</v>
      </c>
      <c r="F266" s="5">
        <v>1</v>
      </c>
      <c r="G266" s="5">
        <v>1</v>
      </c>
      <c r="H266" s="5">
        <v>1</v>
      </c>
      <c r="I266" s="5">
        <v>1</v>
      </c>
      <c r="J266" s="5">
        <v>1</v>
      </c>
      <c r="N266" s="50">
        <f t="shared" si="11"/>
        <v>10263</v>
      </c>
      <c r="O266" s="50">
        <v>1100005</v>
      </c>
      <c r="P266" s="50">
        <v>100015</v>
      </c>
      <c r="Q266" s="50">
        <v>0</v>
      </c>
      <c r="R266" s="50">
        <v>7500</v>
      </c>
      <c r="S266" s="50">
        <v>7500</v>
      </c>
      <c r="T266" s="50">
        <v>3</v>
      </c>
      <c r="U266" s="50">
        <v>1000</v>
      </c>
      <c r="V266" s="50">
        <v>0</v>
      </c>
      <c r="W266" s="50">
        <v>0</v>
      </c>
      <c r="X266" s="50">
        <v>0</v>
      </c>
      <c r="Y266" s="50">
        <v>0</v>
      </c>
      <c r="AA266" t="s">
        <v>3515</v>
      </c>
      <c r="AB266" t="s">
        <v>3513</v>
      </c>
    </row>
    <row r="267" spans="1:28" x14ac:dyDescent="0.2">
      <c r="A267" s="4">
        <v>1</v>
      </c>
      <c r="B267" s="5">
        <v>1</v>
      </c>
      <c r="C267" s="5">
        <v>1</v>
      </c>
      <c r="D267" s="5">
        <v>1</v>
      </c>
      <c r="E267" s="5">
        <v>1</v>
      </c>
      <c r="F267" s="5">
        <v>1</v>
      </c>
      <c r="G267" s="5">
        <v>1</v>
      </c>
      <c r="H267" s="5">
        <v>1</v>
      </c>
      <c r="I267" s="5">
        <v>1</v>
      </c>
      <c r="J267" s="5">
        <v>1</v>
      </c>
      <c r="N267" s="50">
        <f t="shared" si="11"/>
        <v>10264</v>
      </c>
      <c r="O267" s="50">
        <v>1100005</v>
      </c>
      <c r="P267" s="50">
        <v>100016</v>
      </c>
      <c r="Q267" s="50">
        <v>0</v>
      </c>
      <c r="R267" s="50">
        <v>3750</v>
      </c>
      <c r="S267" s="50">
        <v>3750</v>
      </c>
      <c r="T267" s="50">
        <v>3</v>
      </c>
      <c r="U267" s="50">
        <v>1000</v>
      </c>
      <c r="V267" s="50">
        <v>0</v>
      </c>
      <c r="W267" s="50">
        <v>0</v>
      </c>
      <c r="X267" s="50">
        <v>0</v>
      </c>
      <c r="Y267" s="50">
        <v>0</v>
      </c>
      <c r="AA267" t="s">
        <v>3515</v>
      </c>
      <c r="AB267" t="s">
        <v>3514</v>
      </c>
    </row>
    <row r="268" spans="1:28" x14ac:dyDescent="0.2">
      <c r="A268" s="4">
        <v>1</v>
      </c>
      <c r="B268" s="5">
        <v>1</v>
      </c>
      <c r="C268" s="5">
        <v>1</v>
      </c>
      <c r="D268" s="5">
        <v>1</v>
      </c>
      <c r="E268" s="5">
        <v>1</v>
      </c>
      <c r="F268" s="5">
        <v>1</v>
      </c>
      <c r="G268" s="5">
        <v>1</v>
      </c>
      <c r="H268" s="5">
        <v>1</v>
      </c>
      <c r="I268" s="5">
        <v>1</v>
      </c>
      <c r="J268" s="5">
        <v>1</v>
      </c>
      <c r="N268" s="50">
        <f t="shared" si="11"/>
        <v>10265</v>
      </c>
      <c r="O268" s="50">
        <v>1100005</v>
      </c>
      <c r="P268" s="50">
        <v>100036</v>
      </c>
      <c r="Q268" s="50">
        <v>0</v>
      </c>
      <c r="R268" s="50">
        <v>200</v>
      </c>
      <c r="S268" s="50">
        <v>200</v>
      </c>
      <c r="T268" s="50">
        <v>3</v>
      </c>
      <c r="U268" s="50">
        <v>1000</v>
      </c>
      <c r="V268" s="50">
        <v>0</v>
      </c>
      <c r="W268" s="50">
        <v>0</v>
      </c>
      <c r="X268" s="50">
        <v>0</v>
      </c>
      <c r="Y268" s="50">
        <v>0</v>
      </c>
      <c r="AA268" t="s">
        <v>3515</v>
      </c>
      <c r="AB268" t="e">
        <f>_xlfn.XLOOKUP(P268,物品表!$O:$O,物品表!$P:$P,,0)</f>
        <v>#N/A</v>
      </c>
    </row>
    <row r="269" spans="1:28" x14ac:dyDescent="0.2">
      <c r="A269" s="4">
        <v>1</v>
      </c>
      <c r="B269" s="5">
        <v>1</v>
      </c>
      <c r="C269" s="5">
        <v>1</v>
      </c>
      <c r="D269" s="5">
        <v>1</v>
      </c>
      <c r="E269" s="5">
        <v>1</v>
      </c>
      <c r="F269" s="5">
        <v>1</v>
      </c>
      <c r="G269" s="5">
        <v>1</v>
      </c>
      <c r="H269" s="5">
        <v>1</v>
      </c>
      <c r="I269" s="5">
        <v>1</v>
      </c>
      <c r="J269" s="5">
        <v>1</v>
      </c>
      <c r="N269" s="50">
        <f t="shared" si="11"/>
        <v>10266</v>
      </c>
      <c r="O269" s="50">
        <v>1100009</v>
      </c>
      <c r="P269" s="50">
        <v>100001</v>
      </c>
      <c r="Q269" s="50">
        <v>0</v>
      </c>
      <c r="R269" s="50">
        <v>680</v>
      </c>
      <c r="S269" s="50">
        <v>680</v>
      </c>
      <c r="T269" s="50">
        <v>1</v>
      </c>
      <c r="U269" s="50">
        <v>1000</v>
      </c>
      <c r="V269" s="50">
        <v>0</v>
      </c>
      <c r="W269" s="50">
        <v>0</v>
      </c>
      <c r="X269" s="50">
        <v>0</v>
      </c>
      <c r="Y269" s="50">
        <v>1</v>
      </c>
      <c r="AA269" t="s">
        <v>3516</v>
      </c>
      <c r="AB269" t="str">
        <f>_xlfn.XLOOKUP(P269,物品表!$O:$O,物品表!$P:$P,,0)</f>
        <v>金锭</v>
      </c>
    </row>
    <row r="270" spans="1:28" x14ac:dyDescent="0.2">
      <c r="A270" s="4">
        <v>1</v>
      </c>
      <c r="B270" s="5">
        <v>1</v>
      </c>
      <c r="C270" s="5">
        <v>1</v>
      </c>
      <c r="D270" s="5">
        <v>1</v>
      </c>
      <c r="E270" s="5">
        <v>1</v>
      </c>
      <c r="F270" s="5">
        <v>1</v>
      </c>
      <c r="G270" s="5">
        <v>1</v>
      </c>
      <c r="H270" s="5">
        <v>1</v>
      </c>
      <c r="I270" s="5">
        <v>1</v>
      </c>
      <c r="J270" s="5">
        <v>1</v>
      </c>
      <c r="N270" s="50">
        <f t="shared" si="11"/>
        <v>10267</v>
      </c>
      <c r="O270" s="50">
        <v>1100009</v>
      </c>
      <c r="P270" s="50">
        <v>100006</v>
      </c>
      <c r="Q270" s="50">
        <v>0</v>
      </c>
      <c r="R270" s="50">
        <v>183600</v>
      </c>
      <c r="S270" s="50">
        <v>183600</v>
      </c>
      <c r="T270" s="50">
        <v>2</v>
      </c>
      <c r="U270" s="50">
        <v>1000</v>
      </c>
      <c r="V270" s="50">
        <v>0</v>
      </c>
      <c r="W270" s="50">
        <v>0</v>
      </c>
      <c r="X270" s="50">
        <v>0</v>
      </c>
      <c r="Y270" s="50">
        <v>0</v>
      </c>
      <c r="AA270" t="s">
        <v>3516</v>
      </c>
      <c r="AB270" t="str">
        <f>_xlfn.XLOOKUP(P270,物品表!$O:$O,物品表!$P:$P,,0)</f>
        <v>玉石碎片</v>
      </c>
    </row>
    <row r="271" spans="1:28" x14ac:dyDescent="0.2">
      <c r="A271" s="4">
        <v>1</v>
      </c>
      <c r="B271" s="5">
        <v>1</v>
      </c>
      <c r="C271" s="5">
        <v>1</v>
      </c>
      <c r="D271" s="5">
        <v>1</v>
      </c>
      <c r="E271" s="5">
        <v>1</v>
      </c>
      <c r="F271" s="5">
        <v>1</v>
      </c>
      <c r="G271" s="5">
        <v>1</v>
      </c>
      <c r="H271" s="5">
        <v>1</v>
      </c>
      <c r="I271" s="5">
        <v>1</v>
      </c>
      <c r="J271" s="5">
        <v>1</v>
      </c>
      <c r="N271" s="50">
        <f t="shared" si="11"/>
        <v>10268</v>
      </c>
      <c r="O271" s="50">
        <v>1100009</v>
      </c>
      <c r="P271" s="50">
        <v>100006</v>
      </c>
      <c r="Q271" s="50">
        <v>0</v>
      </c>
      <c r="R271" s="50">
        <v>50</v>
      </c>
      <c r="S271" s="50">
        <v>50</v>
      </c>
      <c r="T271" s="50">
        <v>2</v>
      </c>
      <c r="U271" s="50">
        <v>1000</v>
      </c>
      <c r="V271" s="50">
        <v>0</v>
      </c>
      <c r="W271" s="50">
        <v>0</v>
      </c>
      <c r="X271" s="50">
        <v>0</v>
      </c>
      <c r="Y271" s="50">
        <v>1</v>
      </c>
      <c r="AA271" t="s">
        <v>3516</v>
      </c>
      <c r="AB271" t="str">
        <f>_xlfn.XLOOKUP(P271,物品表!$O:$O,物品表!$P:$P,,0)</f>
        <v>玉石碎片</v>
      </c>
    </row>
    <row r="272" spans="1:28" x14ac:dyDescent="0.2">
      <c r="A272" s="4">
        <v>1</v>
      </c>
      <c r="B272" s="5">
        <v>1</v>
      </c>
      <c r="C272" s="5">
        <v>1</v>
      </c>
      <c r="D272" s="5">
        <v>1</v>
      </c>
      <c r="E272" s="5">
        <v>1</v>
      </c>
      <c r="F272" s="5">
        <v>1</v>
      </c>
      <c r="G272" s="5">
        <v>1</v>
      </c>
      <c r="H272" s="5">
        <v>1</v>
      </c>
      <c r="I272" s="5">
        <v>1</v>
      </c>
      <c r="J272" s="5">
        <v>1</v>
      </c>
      <c r="N272" s="50">
        <f t="shared" si="11"/>
        <v>10269</v>
      </c>
      <c r="O272" s="50">
        <v>1100009</v>
      </c>
      <c r="P272" s="50">
        <v>100004</v>
      </c>
      <c r="Q272" s="50">
        <v>0</v>
      </c>
      <c r="R272" s="50">
        <v>100</v>
      </c>
      <c r="S272" s="50">
        <v>100</v>
      </c>
      <c r="T272" s="50">
        <v>2</v>
      </c>
      <c r="U272" s="50">
        <v>1000</v>
      </c>
      <c r="V272" s="50">
        <v>0</v>
      </c>
      <c r="W272" s="50">
        <v>0</v>
      </c>
      <c r="X272" s="50">
        <v>0</v>
      </c>
      <c r="Y272" s="50">
        <v>1</v>
      </c>
      <c r="AA272" t="s">
        <v>3516</v>
      </c>
      <c r="AB272" t="str">
        <f>_xlfn.XLOOKUP(P272,物品表!$O:$O,物品表!$P:$P,,0)</f>
        <v>重铸石</v>
      </c>
    </row>
    <row r="273" spans="1:28" x14ac:dyDescent="0.2">
      <c r="A273" s="4">
        <v>1</v>
      </c>
      <c r="B273" s="5">
        <v>1</v>
      </c>
      <c r="C273" s="5">
        <v>1</v>
      </c>
      <c r="D273" s="5">
        <v>1</v>
      </c>
      <c r="E273" s="5">
        <v>1</v>
      </c>
      <c r="F273" s="5">
        <v>1</v>
      </c>
      <c r="G273" s="5">
        <v>1</v>
      </c>
      <c r="H273" s="5">
        <v>1</v>
      </c>
      <c r="I273" s="5">
        <v>1</v>
      </c>
      <c r="J273" s="5">
        <v>1</v>
      </c>
      <c r="N273" s="50">
        <f t="shared" si="11"/>
        <v>10270</v>
      </c>
      <c r="O273" s="50">
        <v>1100009</v>
      </c>
      <c r="P273" s="50">
        <v>100005</v>
      </c>
      <c r="Q273" s="50">
        <v>0</v>
      </c>
      <c r="R273" s="50">
        <v>1020</v>
      </c>
      <c r="S273" s="50">
        <v>1020</v>
      </c>
      <c r="T273" s="50">
        <v>2</v>
      </c>
      <c r="U273" s="50">
        <v>1000</v>
      </c>
      <c r="V273" s="50">
        <v>0</v>
      </c>
      <c r="W273" s="50">
        <v>0</v>
      </c>
      <c r="X273" s="50">
        <v>0</v>
      </c>
      <c r="Y273" s="50">
        <v>1</v>
      </c>
      <c r="AA273" t="s">
        <v>3516</v>
      </c>
      <c r="AB273" t="s">
        <v>3517</v>
      </c>
    </row>
    <row r="274" spans="1:28" x14ac:dyDescent="0.2">
      <c r="A274" s="4">
        <v>1</v>
      </c>
      <c r="B274" s="5">
        <v>1</v>
      </c>
      <c r="C274" s="5">
        <v>1</v>
      </c>
      <c r="D274" s="5">
        <v>1</v>
      </c>
      <c r="E274" s="5">
        <v>1</v>
      </c>
      <c r="F274" s="5">
        <v>1</v>
      </c>
      <c r="G274" s="5">
        <v>1</v>
      </c>
      <c r="H274" s="5">
        <v>1</v>
      </c>
      <c r="I274" s="5">
        <v>1</v>
      </c>
      <c r="J274" s="5">
        <v>1</v>
      </c>
      <c r="N274" s="50">
        <f t="shared" si="11"/>
        <v>10271</v>
      </c>
      <c r="O274" s="50">
        <v>1100009</v>
      </c>
      <c r="P274" s="50">
        <v>100005</v>
      </c>
      <c r="Q274" s="50">
        <v>0</v>
      </c>
      <c r="R274" s="50">
        <v>10</v>
      </c>
      <c r="S274" s="50">
        <v>10</v>
      </c>
      <c r="T274" s="50">
        <v>3</v>
      </c>
      <c r="U274" s="50">
        <v>1000</v>
      </c>
      <c r="V274" s="50">
        <v>0</v>
      </c>
      <c r="W274" s="50">
        <v>0</v>
      </c>
      <c r="X274" s="50">
        <v>0</v>
      </c>
      <c r="Y274" s="50">
        <v>1</v>
      </c>
      <c r="AA274" t="s">
        <v>3516</v>
      </c>
      <c r="AB274" t="str">
        <f>_xlfn.XLOOKUP(P274,物品表!$O:$O,物品表!$P:$P,,0)</f>
        <v>洗练石</v>
      </c>
    </row>
    <row r="275" spans="1:28" x14ac:dyDescent="0.2">
      <c r="A275" s="4">
        <v>1</v>
      </c>
      <c r="B275" s="5">
        <v>1</v>
      </c>
      <c r="C275" s="5">
        <v>1</v>
      </c>
      <c r="D275" s="5">
        <v>1</v>
      </c>
      <c r="E275" s="5">
        <v>1</v>
      </c>
      <c r="F275" s="5">
        <v>1</v>
      </c>
      <c r="G275" s="5">
        <v>1</v>
      </c>
      <c r="H275" s="5">
        <v>1</v>
      </c>
      <c r="I275" s="5">
        <v>1</v>
      </c>
      <c r="J275" s="5">
        <v>1</v>
      </c>
      <c r="N275" s="50">
        <f t="shared" si="11"/>
        <v>10272</v>
      </c>
      <c r="O275" s="50">
        <v>1100009</v>
      </c>
      <c r="P275" s="50">
        <v>100030</v>
      </c>
      <c r="Q275" s="50">
        <v>0</v>
      </c>
      <c r="R275" s="50">
        <v>10</v>
      </c>
      <c r="S275" s="50">
        <v>10</v>
      </c>
      <c r="T275" s="50">
        <v>3</v>
      </c>
      <c r="U275" s="50">
        <v>1000</v>
      </c>
      <c r="V275" s="50">
        <v>0</v>
      </c>
      <c r="W275" s="50">
        <v>0</v>
      </c>
      <c r="X275" s="50">
        <v>0</v>
      </c>
      <c r="Y275" s="50">
        <v>1</v>
      </c>
      <c r="AA275" t="s">
        <v>3516</v>
      </c>
      <c r="AB275" t="e">
        <f>_xlfn.XLOOKUP(P275,物品表!$O:$O,物品表!$P:$P,,0)</f>
        <v>#N/A</v>
      </c>
    </row>
    <row r="276" spans="1:28" x14ac:dyDescent="0.2">
      <c r="A276" s="4">
        <v>1</v>
      </c>
      <c r="B276" s="5">
        <v>1</v>
      </c>
      <c r="C276" s="5">
        <v>1</v>
      </c>
      <c r="D276" s="5">
        <v>1</v>
      </c>
      <c r="E276" s="5">
        <v>1</v>
      </c>
      <c r="F276" s="5">
        <v>1</v>
      </c>
      <c r="G276" s="5">
        <v>1</v>
      </c>
      <c r="H276" s="5">
        <v>1</v>
      </c>
      <c r="I276" s="5">
        <v>1</v>
      </c>
      <c r="J276" s="5">
        <v>1</v>
      </c>
      <c r="N276" s="50">
        <f t="shared" si="11"/>
        <v>10273</v>
      </c>
      <c r="O276" s="50">
        <v>1100009</v>
      </c>
      <c r="P276" s="50">
        <v>100018</v>
      </c>
      <c r="Q276" s="50">
        <v>0</v>
      </c>
      <c r="R276" s="50">
        <v>350</v>
      </c>
      <c r="S276" s="50">
        <v>350</v>
      </c>
      <c r="T276" s="50">
        <v>3</v>
      </c>
      <c r="U276" s="50">
        <v>1000</v>
      </c>
      <c r="V276" s="50">
        <v>0</v>
      </c>
      <c r="W276" s="50">
        <v>0</v>
      </c>
      <c r="X276" s="50">
        <v>0</v>
      </c>
      <c r="Y276" s="50">
        <v>0</v>
      </c>
      <c r="AA276" t="s">
        <v>3516</v>
      </c>
      <c r="AB276" t="str">
        <f>_xlfn.XLOOKUP(P276,物品表!$O:$O,物品表!$P:$P,,0)</f>
        <v>青铜密钥</v>
      </c>
    </row>
    <row r="277" spans="1:28" x14ac:dyDescent="0.2">
      <c r="A277" s="4">
        <v>1</v>
      </c>
      <c r="B277" s="5">
        <v>1</v>
      </c>
      <c r="C277" s="5">
        <v>1</v>
      </c>
      <c r="D277" s="5">
        <v>1</v>
      </c>
      <c r="E277" s="5">
        <v>1</v>
      </c>
      <c r="F277" s="5">
        <v>1</v>
      </c>
      <c r="G277" s="5">
        <v>1</v>
      </c>
      <c r="H277" s="5">
        <v>1</v>
      </c>
      <c r="I277" s="5">
        <v>1</v>
      </c>
      <c r="J277" s="5">
        <v>1</v>
      </c>
      <c r="N277" s="50">
        <f t="shared" si="11"/>
        <v>10274</v>
      </c>
      <c r="O277" s="50">
        <v>1100009</v>
      </c>
      <c r="P277" s="50">
        <v>100017</v>
      </c>
      <c r="Q277" s="50">
        <v>0</v>
      </c>
      <c r="R277" s="50">
        <v>3400</v>
      </c>
      <c r="S277" s="50">
        <v>3400</v>
      </c>
      <c r="T277" s="50">
        <v>3</v>
      </c>
      <c r="U277" s="50">
        <v>1000</v>
      </c>
      <c r="V277" s="50">
        <v>0</v>
      </c>
      <c r="W277" s="50">
        <v>0</v>
      </c>
      <c r="X277" s="50">
        <v>0</v>
      </c>
      <c r="Y277" s="50">
        <v>0</v>
      </c>
      <c r="AA277" t="s">
        <v>3516</v>
      </c>
      <c r="AB277" t="str">
        <f>_xlfn.XLOOKUP(P277,物品表!$O:$O,物品表!$P:$P,,0)</f>
        <v>强化石</v>
      </c>
    </row>
    <row r="278" spans="1:28" x14ac:dyDescent="0.2">
      <c r="A278" s="4">
        <v>1</v>
      </c>
      <c r="B278" s="5">
        <v>1</v>
      </c>
      <c r="C278" s="5">
        <v>1</v>
      </c>
      <c r="D278" s="5">
        <v>1</v>
      </c>
      <c r="E278" s="5">
        <v>1</v>
      </c>
      <c r="F278" s="5">
        <v>1</v>
      </c>
      <c r="G278" s="5">
        <v>1</v>
      </c>
      <c r="H278" s="5">
        <v>1</v>
      </c>
      <c r="I278" s="5">
        <v>1</v>
      </c>
      <c r="J278" s="5">
        <v>1</v>
      </c>
      <c r="N278" s="50">
        <f t="shared" si="11"/>
        <v>10275</v>
      </c>
      <c r="O278" s="50">
        <v>1100009</v>
      </c>
      <c r="P278" s="50">
        <v>100036</v>
      </c>
      <c r="Q278" s="50">
        <v>0</v>
      </c>
      <c r="R278" s="50">
        <v>450</v>
      </c>
      <c r="S278" s="50">
        <v>450</v>
      </c>
      <c r="T278" s="50">
        <v>3</v>
      </c>
      <c r="U278" s="50">
        <v>1000</v>
      </c>
      <c r="V278" s="50">
        <v>0</v>
      </c>
      <c r="W278" s="50">
        <v>0</v>
      </c>
      <c r="X278" s="50">
        <v>0</v>
      </c>
      <c r="Y278" s="50">
        <v>0</v>
      </c>
      <c r="AA278" t="s">
        <v>3516</v>
      </c>
      <c r="AB278" t="e">
        <f>_xlfn.XLOOKUP(P278,物品表!$O:$O,物品表!$P:$P,,0)</f>
        <v>#N/A</v>
      </c>
    </row>
    <row r="279" spans="1:28" x14ac:dyDescent="0.2">
      <c r="A279" s="4">
        <v>1</v>
      </c>
      <c r="B279" s="5">
        <v>1</v>
      </c>
      <c r="C279" s="5">
        <v>1</v>
      </c>
      <c r="D279" s="5">
        <v>1</v>
      </c>
      <c r="E279" s="5">
        <v>1</v>
      </c>
      <c r="F279" s="5">
        <v>1</v>
      </c>
      <c r="G279" s="5">
        <v>1</v>
      </c>
      <c r="H279" s="5">
        <v>1</v>
      </c>
      <c r="I279" s="5">
        <v>1</v>
      </c>
      <c r="J279" s="5">
        <v>1</v>
      </c>
      <c r="N279" s="50">
        <f t="shared" si="11"/>
        <v>10276</v>
      </c>
      <c r="O279" s="50">
        <v>1100010</v>
      </c>
      <c r="P279" s="50">
        <v>100001</v>
      </c>
      <c r="Q279" s="50">
        <v>0</v>
      </c>
      <c r="R279" s="50">
        <v>1280</v>
      </c>
      <c r="S279" s="50">
        <v>1280</v>
      </c>
      <c r="T279" s="50">
        <v>1</v>
      </c>
      <c r="U279" s="50">
        <v>1000</v>
      </c>
      <c r="V279" s="50">
        <v>0</v>
      </c>
      <c r="W279" s="50">
        <v>0</v>
      </c>
      <c r="X279" s="50">
        <v>0</v>
      </c>
      <c r="Y279" s="50">
        <v>1</v>
      </c>
      <c r="AA279" t="s">
        <v>3518</v>
      </c>
      <c r="AB279" t="str">
        <f>_xlfn.XLOOKUP(P279,物品表!$O:$O,物品表!$P:$P,,0)</f>
        <v>金锭</v>
      </c>
    </row>
    <row r="280" spans="1:28" x14ac:dyDescent="0.2">
      <c r="A280" s="4">
        <v>1</v>
      </c>
      <c r="B280" s="5">
        <v>1</v>
      </c>
      <c r="C280" s="5">
        <v>1</v>
      </c>
      <c r="D280" s="5">
        <v>1</v>
      </c>
      <c r="E280" s="5">
        <v>1</v>
      </c>
      <c r="F280" s="5">
        <v>1</v>
      </c>
      <c r="G280" s="5">
        <v>1</v>
      </c>
      <c r="H280" s="5">
        <v>1</v>
      </c>
      <c r="I280" s="5">
        <v>1</v>
      </c>
      <c r="J280" s="5">
        <v>1</v>
      </c>
      <c r="N280" s="50">
        <f t="shared" si="11"/>
        <v>10277</v>
      </c>
      <c r="O280" s="50">
        <v>1100010</v>
      </c>
      <c r="P280" s="50">
        <v>100006</v>
      </c>
      <c r="Q280" s="50">
        <v>0</v>
      </c>
      <c r="R280" s="50">
        <v>345600</v>
      </c>
      <c r="S280" s="50">
        <v>345600</v>
      </c>
      <c r="T280" s="50">
        <v>2</v>
      </c>
      <c r="U280" s="50">
        <v>1000</v>
      </c>
      <c r="V280" s="50">
        <v>0</v>
      </c>
      <c r="W280" s="50">
        <v>0</v>
      </c>
      <c r="X280" s="50">
        <v>0</v>
      </c>
      <c r="Y280" s="50">
        <v>0</v>
      </c>
      <c r="AA280" t="s">
        <v>3518</v>
      </c>
      <c r="AB280" t="str">
        <f>_xlfn.XLOOKUP(P280,物品表!$O:$O,物品表!$P:$P,,0)</f>
        <v>玉石碎片</v>
      </c>
    </row>
    <row r="281" spans="1:28" x14ac:dyDescent="0.2">
      <c r="A281" s="4">
        <v>1</v>
      </c>
      <c r="B281" s="5">
        <v>1</v>
      </c>
      <c r="C281" s="5">
        <v>1</v>
      </c>
      <c r="D281" s="5">
        <v>1</v>
      </c>
      <c r="E281" s="5">
        <v>1</v>
      </c>
      <c r="F281" s="5">
        <v>1</v>
      </c>
      <c r="G281" s="5">
        <v>1</v>
      </c>
      <c r="H281" s="5">
        <v>1</v>
      </c>
      <c r="I281" s="5">
        <v>1</v>
      </c>
      <c r="J281" s="5">
        <v>1</v>
      </c>
      <c r="N281" s="50">
        <f t="shared" si="11"/>
        <v>10278</v>
      </c>
      <c r="O281" s="50">
        <v>1100010</v>
      </c>
      <c r="P281" s="50">
        <v>100006</v>
      </c>
      <c r="Q281" s="50">
        <v>0</v>
      </c>
      <c r="R281" s="50">
        <v>100</v>
      </c>
      <c r="S281" s="50">
        <v>100</v>
      </c>
      <c r="T281" s="50">
        <v>2</v>
      </c>
      <c r="U281" s="50">
        <v>1000</v>
      </c>
      <c r="V281" s="50">
        <v>0</v>
      </c>
      <c r="W281" s="50">
        <v>0</v>
      </c>
      <c r="X281" s="50">
        <v>0</v>
      </c>
      <c r="Y281" s="50">
        <v>1</v>
      </c>
      <c r="AA281" t="s">
        <v>3518</v>
      </c>
      <c r="AB281" t="str">
        <f>_xlfn.XLOOKUP(P281,物品表!$O:$O,物品表!$P:$P,,0)</f>
        <v>玉石碎片</v>
      </c>
    </row>
    <row r="282" spans="1:28" x14ac:dyDescent="0.2">
      <c r="A282" s="4">
        <v>1</v>
      </c>
      <c r="B282" s="5">
        <v>1</v>
      </c>
      <c r="C282" s="5">
        <v>1</v>
      </c>
      <c r="D282" s="5">
        <v>1</v>
      </c>
      <c r="E282" s="5">
        <v>1</v>
      </c>
      <c r="F282" s="5">
        <v>1</v>
      </c>
      <c r="G282" s="5">
        <v>1</v>
      </c>
      <c r="H282" s="5">
        <v>1</v>
      </c>
      <c r="I282" s="5">
        <v>1</v>
      </c>
      <c r="J282" s="5">
        <v>1</v>
      </c>
      <c r="N282" s="50">
        <f t="shared" si="11"/>
        <v>10279</v>
      </c>
      <c r="O282" s="50">
        <v>1100010</v>
      </c>
      <c r="P282" s="50">
        <v>100004</v>
      </c>
      <c r="Q282" s="50">
        <v>0</v>
      </c>
      <c r="R282" s="50">
        <v>190</v>
      </c>
      <c r="S282" s="50">
        <v>190</v>
      </c>
      <c r="T282" s="50">
        <v>2</v>
      </c>
      <c r="U282" s="50">
        <v>1000</v>
      </c>
      <c r="V282" s="50">
        <v>0</v>
      </c>
      <c r="W282" s="50">
        <v>0</v>
      </c>
      <c r="X282" s="50">
        <v>0</v>
      </c>
      <c r="Y282" s="50">
        <v>1</v>
      </c>
      <c r="AA282" t="s">
        <v>3518</v>
      </c>
      <c r="AB282" t="str">
        <f>_xlfn.XLOOKUP(P282,物品表!$O:$O,物品表!$P:$P,,0)</f>
        <v>重铸石</v>
      </c>
    </row>
    <row r="283" spans="1:28" x14ac:dyDescent="0.2">
      <c r="A283" s="4">
        <v>1</v>
      </c>
      <c r="B283" s="5">
        <v>1</v>
      </c>
      <c r="C283" s="5">
        <v>1</v>
      </c>
      <c r="D283" s="5">
        <v>1</v>
      </c>
      <c r="E283" s="5">
        <v>1</v>
      </c>
      <c r="F283" s="5">
        <v>1</v>
      </c>
      <c r="G283" s="5">
        <v>1</v>
      </c>
      <c r="H283" s="5">
        <v>1</v>
      </c>
      <c r="I283" s="5">
        <v>1</v>
      </c>
      <c r="J283" s="5">
        <v>1</v>
      </c>
      <c r="N283" s="50">
        <f t="shared" si="11"/>
        <v>10280</v>
      </c>
      <c r="O283" s="50">
        <v>1100010</v>
      </c>
      <c r="P283" s="50">
        <v>100005</v>
      </c>
      <c r="Q283" s="50">
        <v>0</v>
      </c>
      <c r="R283" s="50">
        <v>1920</v>
      </c>
      <c r="S283" s="50">
        <v>1920</v>
      </c>
      <c r="T283" s="50">
        <v>2</v>
      </c>
      <c r="U283" s="50">
        <v>1000</v>
      </c>
      <c r="V283" s="50">
        <v>0</v>
      </c>
      <c r="W283" s="50">
        <v>0</v>
      </c>
      <c r="X283" s="50">
        <v>0</v>
      </c>
      <c r="Y283" s="50">
        <v>1</v>
      </c>
      <c r="AA283" t="s">
        <v>3518</v>
      </c>
      <c r="AB283" t="s">
        <v>3517</v>
      </c>
    </row>
    <row r="284" spans="1:28" x14ac:dyDescent="0.2">
      <c r="A284" s="4">
        <v>1</v>
      </c>
      <c r="B284" s="5">
        <v>1</v>
      </c>
      <c r="C284" s="5">
        <v>1</v>
      </c>
      <c r="D284" s="5">
        <v>1</v>
      </c>
      <c r="E284" s="5">
        <v>1</v>
      </c>
      <c r="F284" s="5">
        <v>1</v>
      </c>
      <c r="G284" s="5">
        <v>1</v>
      </c>
      <c r="H284" s="5">
        <v>1</v>
      </c>
      <c r="I284" s="5">
        <v>1</v>
      </c>
      <c r="J284" s="5">
        <v>1</v>
      </c>
      <c r="N284" s="50">
        <f t="shared" si="11"/>
        <v>10281</v>
      </c>
      <c r="O284" s="50">
        <v>1100010</v>
      </c>
      <c r="P284" s="50">
        <v>100005</v>
      </c>
      <c r="Q284" s="50">
        <v>0</v>
      </c>
      <c r="R284" s="50">
        <v>20</v>
      </c>
      <c r="S284" s="50">
        <v>20</v>
      </c>
      <c r="T284" s="50">
        <v>3</v>
      </c>
      <c r="U284" s="50">
        <v>1000</v>
      </c>
      <c r="V284" s="50">
        <v>0</v>
      </c>
      <c r="W284" s="50">
        <v>0</v>
      </c>
      <c r="X284" s="50">
        <v>0</v>
      </c>
      <c r="Y284" s="50">
        <v>1</v>
      </c>
      <c r="AA284" t="s">
        <v>3518</v>
      </c>
      <c r="AB284" t="str">
        <f>_xlfn.XLOOKUP(P284,物品表!$O:$O,物品表!$P:$P,,0)</f>
        <v>洗练石</v>
      </c>
    </row>
    <row r="285" spans="1:28" x14ac:dyDescent="0.2">
      <c r="A285" s="4">
        <v>1</v>
      </c>
      <c r="B285" s="5">
        <v>1</v>
      </c>
      <c r="C285" s="5">
        <v>1</v>
      </c>
      <c r="D285" s="5">
        <v>1</v>
      </c>
      <c r="E285" s="5">
        <v>1</v>
      </c>
      <c r="F285" s="5">
        <v>1</v>
      </c>
      <c r="G285" s="5">
        <v>1</v>
      </c>
      <c r="H285" s="5">
        <v>1</v>
      </c>
      <c r="I285" s="5">
        <v>1</v>
      </c>
      <c r="J285" s="5">
        <v>1</v>
      </c>
      <c r="N285" s="50">
        <f t="shared" si="11"/>
        <v>10282</v>
      </c>
      <c r="O285" s="50">
        <v>1100010</v>
      </c>
      <c r="P285" s="50">
        <v>100030</v>
      </c>
      <c r="Q285" s="50">
        <v>0</v>
      </c>
      <c r="R285" s="50">
        <v>20</v>
      </c>
      <c r="S285" s="50">
        <v>20</v>
      </c>
      <c r="T285" s="50">
        <v>3</v>
      </c>
      <c r="U285" s="50">
        <v>1000</v>
      </c>
      <c r="V285" s="50">
        <v>0</v>
      </c>
      <c r="W285" s="50">
        <v>0</v>
      </c>
      <c r="X285" s="50">
        <v>0</v>
      </c>
      <c r="Y285" s="50">
        <v>1</v>
      </c>
      <c r="AA285" t="s">
        <v>3518</v>
      </c>
      <c r="AB285" t="e">
        <f>_xlfn.XLOOKUP(P285,物品表!$O:$O,物品表!$P:$P,,0)</f>
        <v>#N/A</v>
      </c>
    </row>
    <row r="286" spans="1:28" x14ac:dyDescent="0.2">
      <c r="A286" s="4">
        <v>1</v>
      </c>
      <c r="B286" s="5">
        <v>1</v>
      </c>
      <c r="C286" s="5">
        <v>1</v>
      </c>
      <c r="D286" s="5">
        <v>1</v>
      </c>
      <c r="E286" s="5">
        <v>1</v>
      </c>
      <c r="F286" s="5">
        <v>1</v>
      </c>
      <c r="G286" s="5">
        <v>1</v>
      </c>
      <c r="H286" s="5">
        <v>1</v>
      </c>
      <c r="I286" s="5">
        <v>1</v>
      </c>
      <c r="J286" s="5">
        <v>1</v>
      </c>
      <c r="N286" s="50">
        <f t="shared" si="11"/>
        <v>10283</v>
      </c>
      <c r="O286" s="50">
        <v>1100010</v>
      </c>
      <c r="P286" s="50">
        <v>100018</v>
      </c>
      <c r="Q286" s="50">
        <v>0</v>
      </c>
      <c r="R286" s="50">
        <v>700</v>
      </c>
      <c r="S286" s="50">
        <v>700</v>
      </c>
      <c r="T286" s="50">
        <v>3</v>
      </c>
      <c r="U286" s="50">
        <v>1000</v>
      </c>
      <c r="V286" s="50">
        <v>0</v>
      </c>
      <c r="W286" s="50">
        <v>0</v>
      </c>
      <c r="X286" s="50">
        <v>0</v>
      </c>
      <c r="Y286" s="50">
        <v>0</v>
      </c>
      <c r="AA286" t="s">
        <v>3518</v>
      </c>
      <c r="AB286" t="str">
        <f>_xlfn.XLOOKUP(P286,物品表!$O:$O,物品表!$P:$P,,0)</f>
        <v>青铜密钥</v>
      </c>
    </row>
    <row r="287" spans="1:28" x14ac:dyDescent="0.2">
      <c r="A287" s="4">
        <v>1</v>
      </c>
      <c r="B287" s="5">
        <v>1</v>
      </c>
      <c r="C287" s="5">
        <v>1</v>
      </c>
      <c r="D287" s="5">
        <v>1</v>
      </c>
      <c r="E287" s="5">
        <v>1</v>
      </c>
      <c r="F287" s="5">
        <v>1</v>
      </c>
      <c r="G287" s="5">
        <v>1</v>
      </c>
      <c r="H287" s="5">
        <v>1</v>
      </c>
      <c r="I287" s="5">
        <v>1</v>
      </c>
      <c r="J287" s="5">
        <v>1</v>
      </c>
      <c r="N287" s="50">
        <f t="shared" si="11"/>
        <v>10284</v>
      </c>
      <c r="O287" s="50">
        <v>1100010</v>
      </c>
      <c r="P287" s="50">
        <v>100017</v>
      </c>
      <c r="Q287" s="50">
        <v>0</v>
      </c>
      <c r="R287" s="50">
        <v>6400</v>
      </c>
      <c r="S287" s="50">
        <v>6400</v>
      </c>
      <c r="T287" s="50">
        <v>3</v>
      </c>
      <c r="U287" s="50">
        <v>1000</v>
      </c>
      <c r="V287" s="50">
        <v>0</v>
      </c>
      <c r="W287" s="50">
        <v>0</v>
      </c>
      <c r="X287" s="50">
        <v>0</v>
      </c>
      <c r="Y287" s="50">
        <v>0</v>
      </c>
      <c r="AA287" t="s">
        <v>3518</v>
      </c>
      <c r="AB287" t="str">
        <f>_xlfn.XLOOKUP(P287,物品表!$O:$O,物品表!$P:$P,,0)</f>
        <v>强化石</v>
      </c>
    </row>
    <row r="288" spans="1:28" x14ac:dyDescent="0.2">
      <c r="A288" s="4">
        <v>1</v>
      </c>
      <c r="B288" s="5">
        <v>1</v>
      </c>
      <c r="C288" s="5">
        <v>1</v>
      </c>
      <c r="D288" s="5">
        <v>1</v>
      </c>
      <c r="E288" s="5">
        <v>1</v>
      </c>
      <c r="F288" s="5">
        <v>1</v>
      </c>
      <c r="G288" s="5">
        <v>1</v>
      </c>
      <c r="H288" s="5">
        <v>1</v>
      </c>
      <c r="I288" s="5">
        <v>1</v>
      </c>
      <c r="J288" s="5">
        <v>1</v>
      </c>
      <c r="N288" s="50">
        <f t="shared" si="11"/>
        <v>10285</v>
      </c>
      <c r="O288" s="50">
        <v>1100010</v>
      </c>
      <c r="P288" s="50">
        <v>100036</v>
      </c>
      <c r="Q288" s="50">
        <v>0</v>
      </c>
      <c r="R288" s="50">
        <v>800</v>
      </c>
      <c r="S288" s="50">
        <v>800</v>
      </c>
      <c r="T288" s="50">
        <v>3</v>
      </c>
      <c r="U288" s="50">
        <v>1000</v>
      </c>
      <c r="V288" s="50">
        <v>0</v>
      </c>
      <c r="W288" s="50">
        <v>0</v>
      </c>
      <c r="X288" s="50">
        <v>0</v>
      </c>
      <c r="Y288" s="50">
        <v>0</v>
      </c>
      <c r="AA288" t="s">
        <v>3518</v>
      </c>
      <c r="AB288" t="e">
        <f>_xlfn.XLOOKUP(P288,物品表!$O:$O,物品表!$P:$P,,0)</f>
        <v>#N/A</v>
      </c>
    </row>
    <row r="289" spans="1:28" x14ac:dyDescent="0.2">
      <c r="A289" s="4">
        <v>1</v>
      </c>
      <c r="B289" s="5">
        <v>1</v>
      </c>
      <c r="C289" s="5">
        <v>1</v>
      </c>
      <c r="D289" s="5">
        <v>1</v>
      </c>
      <c r="E289" s="5">
        <v>1</v>
      </c>
      <c r="F289" s="5">
        <v>1</v>
      </c>
      <c r="G289" s="5">
        <v>1</v>
      </c>
      <c r="H289" s="5">
        <v>1</v>
      </c>
      <c r="I289" s="5">
        <v>1</v>
      </c>
      <c r="J289" s="5">
        <v>1</v>
      </c>
      <c r="N289" s="50">
        <f t="shared" si="11"/>
        <v>10286</v>
      </c>
      <c r="O289" s="50">
        <v>1100011</v>
      </c>
      <c r="P289" s="50">
        <v>100001</v>
      </c>
      <c r="Q289" s="50">
        <v>0</v>
      </c>
      <c r="R289" s="50">
        <v>180</v>
      </c>
      <c r="S289" s="50">
        <v>180</v>
      </c>
      <c r="T289" s="50">
        <v>1</v>
      </c>
      <c r="U289" s="50">
        <v>1000</v>
      </c>
      <c r="V289" s="50">
        <v>0</v>
      </c>
      <c r="W289" s="50">
        <v>0</v>
      </c>
      <c r="X289" s="50">
        <v>0</v>
      </c>
      <c r="Y289" s="50">
        <v>1</v>
      </c>
      <c r="AA289" t="s">
        <v>3519</v>
      </c>
      <c r="AB289" t="str">
        <f>_xlfn.XLOOKUP(P289,物品表!$O:$O,物品表!$P:$P,,0)</f>
        <v>金锭</v>
      </c>
    </row>
    <row r="290" spans="1:28" x14ac:dyDescent="0.2">
      <c r="A290" s="4">
        <v>1</v>
      </c>
      <c r="B290" s="5">
        <v>1</v>
      </c>
      <c r="C290" s="5">
        <v>1</v>
      </c>
      <c r="D290" s="5">
        <v>1</v>
      </c>
      <c r="E290" s="5">
        <v>1</v>
      </c>
      <c r="F290" s="5">
        <v>1</v>
      </c>
      <c r="G290" s="5">
        <v>1</v>
      </c>
      <c r="H290" s="5">
        <v>1</v>
      </c>
      <c r="I290" s="5">
        <v>1</v>
      </c>
      <c r="J290" s="5">
        <v>1</v>
      </c>
      <c r="N290" s="50">
        <f t="shared" si="11"/>
        <v>10287</v>
      </c>
      <c r="O290" s="50">
        <v>1100011</v>
      </c>
      <c r="P290" s="50">
        <v>100006</v>
      </c>
      <c r="Q290" s="50">
        <v>0</v>
      </c>
      <c r="R290" s="50">
        <v>64800</v>
      </c>
      <c r="S290" s="50">
        <v>64800</v>
      </c>
      <c r="T290" s="50">
        <v>2</v>
      </c>
      <c r="U290" s="50">
        <v>1000</v>
      </c>
      <c r="V290" s="50">
        <v>0</v>
      </c>
      <c r="W290" s="50">
        <v>0</v>
      </c>
      <c r="X290" s="50">
        <v>0</v>
      </c>
      <c r="Y290" s="50">
        <v>0</v>
      </c>
      <c r="AA290" t="s">
        <v>3519</v>
      </c>
      <c r="AB290" t="str">
        <f>_xlfn.XLOOKUP(P290,物品表!$O:$O,物品表!$P:$P,,0)</f>
        <v>玉石碎片</v>
      </c>
    </row>
    <row r="291" spans="1:28" x14ac:dyDescent="0.2">
      <c r="A291" s="4">
        <v>1</v>
      </c>
      <c r="B291" s="5">
        <v>1</v>
      </c>
      <c r="C291" s="5">
        <v>1</v>
      </c>
      <c r="D291" s="5">
        <v>1</v>
      </c>
      <c r="E291" s="5">
        <v>1</v>
      </c>
      <c r="F291" s="5">
        <v>1</v>
      </c>
      <c r="G291" s="5">
        <v>1</v>
      </c>
      <c r="H291" s="5">
        <v>1</v>
      </c>
      <c r="I291" s="5">
        <v>1</v>
      </c>
      <c r="J291" s="5">
        <v>1</v>
      </c>
      <c r="N291" s="50">
        <f t="shared" si="11"/>
        <v>10288</v>
      </c>
      <c r="O291" s="50">
        <v>1100011</v>
      </c>
      <c r="P291" s="50">
        <v>100006</v>
      </c>
      <c r="Q291" s="50">
        <v>0</v>
      </c>
      <c r="R291" s="50">
        <v>20</v>
      </c>
      <c r="S291" s="50">
        <v>20</v>
      </c>
      <c r="T291" s="50">
        <v>2</v>
      </c>
      <c r="U291" s="50">
        <v>1000</v>
      </c>
      <c r="V291" s="50">
        <v>0</v>
      </c>
      <c r="W291" s="50">
        <v>0</v>
      </c>
      <c r="X291" s="50">
        <v>0</v>
      </c>
      <c r="Y291" s="50">
        <v>1</v>
      </c>
      <c r="AA291" t="s">
        <v>3519</v>
      </c>
      <c r="AB291" t="str">
        <f>_xlfn.XLOOKUP(P291,物品表!$O:$O,物品表!$P:$P,,0)</f>
        <v>玉石碎片</v>
      </c>
    </row>
    <row r="292" spans="1:28" x14ac:dyDescent="0.2">
      <c r="A292" s="4">
        <v>1</v>
      </c>
      <c r="B292" s="5">
        <v>1</v>
      </c>
      <c r="C292" s="5">
        <v>1</v>
      </c>
      <c r="D292" s="5">
        <v>1</v>
      </c>
      <c r="E292" s="5">
        <v>1</v>
      </c>
      <c r="F292" s="5">
        <v>1</v>
      </c>
      <c r="G292" s="5">
        <v>1</v>
      </c>
      <c r="H292" s="5">
        <v>1</v>
      </c>
      <c r="I292" s="5">
        <v>1</v>
      </c>
      <c r="J292" s="5">
        <v>1</v>
      </c>
      <c r="N292" s="50">
        <f t="shared" si="11"/>
        <v>10289</v>
      </c>
      <c r="O292" s="50">
        <v>1100011</v>
      </c>
      <c r="P292" s="50">
        <v>100004</v>
      </c>
      <c r="Q292" s="50">
        <v>0</v>
      </c>
      <c r="R292" s="50">
        <v>36</v>
      </c>
      <c r="S292" s="50">
        <v>36</v>
      </c>
      <c r="T292" s="50">
        <v>2</v>
      </c>
      <c r="U292" s="50">
        <v>1000</v>
      </c>
      <c r="V292" s="50">
        <v>0</v>
      </c>
      <c r="W292" s="50">
        <v>0</v>
      </c>
      <c r="X292" s="50">
        <v>0</v>
      </c>
      <c r="Y292" s="50">
        <v>1</v>
      </c>
      <c r="AA292" t="s">
        <v>3519</v>
      </c>
      <c r="AB292" t="str">
        <f>_xlfn.XLOOKUP(P292,物品表!$O:$O,物品表!$P:$P,,0)</f>
        <v>重铸石</v>
      </c>
    </row>
    <row r="293" spans="1:28" x14ac:dyDescent="0.2">
      <c r="A293" s="4">
        <v>1</v>
      </c>
      <c r="B293" s="5">
        <v>1</v>
      </c>
      <c r="C293" s="5">
        <v>1</v>
      </c>
      <c r="D293" s="5">
        <v>1</v>
      </c>
      <c r="E293" s="5">
        <v>1</v>
      </c>
      <c r="F293" s="5">
        <v>1</v>
      </c>
      <c r="G293" s="5">
        <v>1</v>
      </c>
      <c r="H293" s="5">
        <v>1</v>
      </c>
      <c r="I293" s="5">
        <v>1</v>
      </c>
      <c r="J293" s="5">
        <v>1</v>
      </c>
      <c r="N293" s="50">
        <f t="shared" si="11"/>
        <v>10290</v>
      </c>
      <c r="O293" s="50">
        <v>1100011</v>
      </c>
      <c r="P293" s="50">
        <v>100005</v>
      </c>
      <c r="Q293" s="50">
        <v>0</v>
      </c>
      <c r="R293" s="50">
        <v>360</v>
      </c>
      <c r="S293" s="50">
        <v>360</v>
      </c>
      <c r="T293" s="50">
        <v>2</v>
      </c>
      <c r="U293" s="50">
        <v>1000</v>
      </c>
      <c r="V293" s="50">
        <v>0</v>
      </c>
      <c r="W293" s="50">
        <v>0</v>
      </c>
      <c r="X293" s="50">
        <v>0</v>
      </c>
      <c r="Y293" s="50">
        <v>1</v>
      </c>
      <c r="AA293" t="s">
        <v>3519</v>
      </c>
      <c r="AB293" t="s">
        <v>3517</v>
      </c>
    </row>
    <row r="294" spans="1:28" x14ac:dyDescent="0.2">
      <c r="A294" s="4">
        <v>1</v>
      </c>
      <c r="B294" s="5">
        <v>1</v>
      </c>
      <c r="C294" s="5">
        <v>1</v>
      </c>
      <c r="D294" s="5">
        <v>1</v>
      </c>
      <c r="E294" s="5">
        <v>1</v>
      </c>
      <c r="F294" s="5">
        <v>1</v>
      </c>
      <c r="G294" s="5">
        <v>1</v>
      </c>
      <c r="H294" s="5">
        <v>1</v>
      </c>
      <c r="I294" s="5">
        <v>1</v>
      </c>
      <c r="J294" s="5">
        <v>1</v>
      </c>
      <c r="N294" s="50">
        <f t="shared" si="11"/>
        <v>10291</v>
      </c>
      <c r="O294" s="50">
        <v>1100011</v>
      </c>
      <c r="P294" s="50">
        <v>100008</v>
      </c>
      <c r="Q294" s="50">
        <v>0</v>
      </c>
      <c r="R294" s="50">
        <v>180</v>
      </c>
      <c r="S294" s="50">
        <v>180</v>
      </c>
      <c r="T294" s="50">
        <v>2</v>
      </c>
      <c r="U294" s="50">
        <v>1000</v>
      </c>
      <c r="V294" s="50">
        <v>0</v>
      </c>
      <c r="W294" s="50">
        <v>0</v>
      </c>
      <c r="X294" s="50">
        <v>0</v>
      </c>
      <c r="Y294" s="50">
        <v>1</v>
      </c>
      <c r="AA294" t="s">
        <v>3519</v>
      </c>
      <c r="AB294" t="s">
        <v>3041</v>
      </c>
    </row>
    <row r="295" spans="1:28" x14ac:dyDescent="0.2">
      <c r="A295" s="4">
        <v>1</v>
      </c>
      <c r="B295" s="5">
        <v>1</v>
      </c>
      <c r="C295" s="5">
        <v>1</v>
      </c>
      <c r="D295" s="5">
        <v>1</v>
      </c>
      <c r="E295" s="5">
        <v>1</v>
      </c>
      <c r="F295" s="5">
        <v>1</v>
      </c>
      <c r="G295" s="5">
        <v>1</v>
      </c>
      <c r="H295" s="5">
        <v>1</v>
      </c>
      <c r="I295" s="5">
        <v>1</v>
      </c>
      <c r="J295" s="5">
        <v>1</v>
      </c>
      <c r="N295" s="50">
        <f t="shared" si="11"/>
        <v>10292</v>
      </c>
      <c r="O295" s="50">
        <v>1100011</v>
      </c>
      <c r="P295" s="50">
        <v>100016</v>
      </c>
      <c r="Q295" s="50">
        <v>0</v>
      </c>
      <c r="R295" s="50">
        <v>240</v>
      </c>
      <c r="S295" s="50">
        <v>240</v>
      </c>
      <c r="T295" s="50">
        <v>2</v>
      </c>
      <c r="U295" s="50">
        <v>1000</v>
      </c>
      <c r="V295" s="50">
        <v>0</v>
      </c>
      <c r="W295" s="50">
        <v>0</v>
      </c>
      <c r="X295" s="50">
        <v>0</v>
      </c>
      <c r="Y295" s="50">
        <v>0</v>
      </c>
      <c r="AA295" t="s">
        <v>3519</v>
      </c>
      <c r="AB295" t="s">
        <v>3058</v>
      </c>
    </row>
    <row r="296" spans="1:28" x14ac:dyDescent="0.2">
      <c r="A296" s="4">
        <v>1</v>
      </c>
      <c r="B296" s="5">
        <v>1</v>
      </c>
      <c r="C296" s="5">
        <v>1</v>
      </c>
      <c r="D296" s="5">
        <v>1</v>
      </c>
      <c r="E296" s="5">
        <v>1</v>
      </c>
      <c r="F296" s="5">
        <v>1</v>
      </c>
      <c r="G296" s="5">
        <v>1</v>
      </c>
      <c r="H296" s="5">
        <v>1</v>
      </c>
      <c r="I296" s="5">
        <v>1</v>
      </c>
      <c r="J296" s="5">
        <v>1</v>
      </c>
      <c r="N296" s="50">
        <f t="shared" si="11"/>
        <v>10293</v>
      </c>
      <c r="O296" s="50">
        <v>1100011</v>
      </c>
      <c r="P296" s="50">
        <v>100005</v>
      </c>
      <c r="Q296" s="50">
        <v>0</v>
      </c>
      <c r="R296" s="50">
        <v>4</v>
      </c>
      <c r="S296" s="50">
        <v>4</v>
      </c>
      <c r="T296" s="50">
        <v>3</v>
      </c>
      <c r="U296" s="50">
        <v>1000</v>
      </c>
      <c r="V296" s="50">
        <v>0</v>
      </c>
      <c r="W296" s="50">
        <v>0</v>
      </c>
      <c r="X296" s="50">
        <v>0</v>
      </c>
      <c r="Y296" s="50">
        <v>1</v>
      </c>
      <c r="AA296" t="s">
        <v>3519</v>
      </c>
      <c r="AB296" t="str">
        <f>_xlfn.XLOOKUP(P296,物品表!$O:$O,物品表!$P:$P,,0)</f>
        <v>洗练石</v>
      </c>
    </row>
    <row r="297" spans="1:28" x14ac:dyDescent="0.2">
      <c r="A297" s="4">
        <v>1</v>
      </c>
      <c r="B297" s="5">
        <v>1</v>
      </c>
      <c r="C297" s="5">
        <v>1</v>
      </c>
      <c r="D297" s="5">
        <v>1</v>
      </c>
      <c r="E297" s="5">
        <v>1</v>
      </c>
      <c r="F297" s="5">
        <v>1</v>
      </c>
      <c r="G297" s="5">
        <v>1</v>
      </c>
      <c r="H297" s="5">
        <v>1</v>
      </c>
      <c r="I297" s="5">
        <v>1</v>
      </c>
      <c r="J297" s="5">
        <v>1</v>
      </c>
      <c r="N297" s="50">
        <f t="shared" si="11"/>
        <v>10294</v>
      </c>
      <c r="O297" s="50">
        <v>1100011</v>
      </c>
      <c r="P297" s="50">
        <v>100030</v>
      </c>
      <c r="Q297" s="50">
        <v>0</v>
      </c>
      <c r="R297" s="50">
        <v>4</v>
      </c>
      <c r="S297" s="50">
        <v>4</v>
      </c>
      <c r="T297" s="50">
        <v>3</v>
      </c>
      <c r="U297" s="50">
        <v>1000</v>
      </c>
      <c r="V297" s="50">
        <v>0</v>
      </c>
      <c r="W297" s="50">
        <v>0</v>
      </c>
      <c r="X297" s="50">
        <v>0</v>
      </c>
      <c r="Y297" s="50">
        <v>1</v>
      </c>
      <c r="AA297" t="s">
        <v>3519</v>
      </c>
      <c r="AB297" t="e">
        <f>_xlfn.XLOOKUP(P297,物品表!$O:$O,物品表!$P:$P,,0)</f>
        <v>#N/A</v>
      </c>
    </row>
    <row r="298" spans="1:28" x14ac:dyDescent="0.2">
      <c r="A298" s="4">
        <v>1</v>
      </c>
      <c r="B298" s="5">
        <v>1</v>
      </c>
      <c r="C298" s="5">
        <v>1</v>
      </c>
      <c r="D298" s="5">
        <v>1</v>
      </c>
      <c r="E298" s="5">
        <v>1</v>
      </c>
      <c r="F298" s="5">
        <v>1</v>
      </c>
      <c r="G298" s="5">
        <v>1</v>
      </c>
      <c r="H298" s="5">
        <v>1</v>
      </c>
      <c r="I298" s="5">
        <v>1</v>
      </c>
      <c r="J298" s="5">
        <v>1</v>
      </c>
      <c r="N298" s="50">
        <f t="shared" si="11"/>
        <v>10295</v>
      </c>
      <c r="O298" s="50">
        <v>1100011</v>
      </c>
      <c r="P298" s="50">
        <v>100018</v>
      </c>
      <c r="Q298" s="50">
        <v>0</v>
      </c>
      <c r="R298" s="50">
        <v>150</v>
      </c>
      <c r="S298" s="50">
        <v>150</v>
      </c>
      <c r="T298" s="50">
        <v>3</v>
      </c>
      <c r="U298" s="50">
        <v>1000</v>
      </c>
      <c r="V298" s="50">
        <v>0</v>
      </c>
      <c r="W298" s="50">
        <v>0</v>
      </c>
      <c r="X298" s="50">
        <v>0</v>
      </c>
      <c r="Y298" s="50">
        <v>0</v>
      </c>
      <c r="AA298" t="s">
        <v>3519</v>
      </c>
      <c r="AB298" t="str">
        <f>_xlfn.XLOOKUP(P298,物品表!$O:$O,物品表!$P:$P,,0)</f>
        <v>青铜密钥</v>
      </c>
    </row>
    <row r="299" spans="1:28" x14ac:dyDescent="0.2">
      <c r="A299" s="4">
        <v>1</v>
      </c>
      <c r="B299" s="5">
        <v>1</v>
      </c>
      <c r="C299" s="5">
        <v>1</v>
      </c>
      <c r="D299" s="5">
        <v>1</v>
      </c>
      <c r="E299" s="5">
        <v>1</v>
      </c>
      <c r="F299" s="5">
        <v>1</v>
      </c>
      <c r="G299" s="5">
        <v>1</v>
      </c>
      <c r="H299" s="5">
        <v>1</v>
      </c>
      <c r="I299" s="5">
        <v>1</v>
      </c>
      <c r="J299" s="5">
        <v>1</v>
      </c>
      <c r="N299" s="50">
        <f t="shared" si="11"/>
        <v>10296</v>
      </c>
      <c r="O299" s="50">
        <v>1100011</v>
      </c>
      <c r="P299" s="50">
        <v>100017</v>
      </c>
      <c r="Q299" s="50">
        <v>0</v>
      </c>
      <c r="R299" s="50">
        <v>1200</v>
      </c>
      <c r="S299" s="50">
        <v>1200</v>
      </c>
      <c r="T299" s="50">
        <v>3</v>
      </c>
      <c r="U299" s="50">
        <v>1000</v>
      </c>
      <c r="V299" s="50">
        <v>0</v>
      </c>
      <c r="W299" s="50">
        <v>0</v>
      </c>
      <c r="X299" s="50">
        <v>0</v>
      </c>
      <c r="Y299" s="50">
        <v>0</v>
      </c>
      <c r="AA299" t="s">
        <v>3519</v>
      </c>
      <c r="AB299" t="str">
        <f>_xlfn.XLOOKUP(P299,物品表!$O:$O,物品表!$P:$P,,0)</f>
        <v>强化石</v>
      </c>
    </row>
    <row r="300" spans="1:28" x14ac:dyDescent="0.2">
      <c r="A300" s="4">
        <v>1</v>
      </c>
      <c r="B300" s="5">
        <v>1</v>
      </c>
      <c r="C300" s="5">
        <v>1</v>
      </c>
      <c r="D300" s="5">
        <v>1</v>
      </c>
      <c r="E300" s="5">
        <v>1</v>
      </c>
      <c r="F300" s="5">
        <v>1</v>
      </c>
      <c r="G300" s="5">
        <v>1</v>
      </c>
      <c r="H300" s="5">
        <v>1</v>
      </c>
      <c r="I300" s="5">
        <v>1</v>
      </c>
      <c r="J300" s="5">
        <v>1</v>
      </c>
      <c r="N300" s="50">
        <f t="shared" si="11"/>
        <v>10297</v>
      </c>
      <c r="O300" s="50">
        <v>1100011</v>
      </c>
      <c r="P300" s="50">
        <v>100036</v>
      </c>
      <c r="Q300" s="50">
        <v>0</v>
      </c>
      <c r="R300" s="50">
        <v>150</v>
      </c>
      <c r="S300" s="50">
        <v>150</v>
      </c>
      <c r="T300" s="50">
        <v>3</v>
      </c>
      <c r="U300" s="50">
        <v>1000</v>
      </c>
      <c r="V300" s="50">
        <v>0</v>
      </c>
      <c r="W300" s="50">
        <v>0</v>
      </c>
      <c r="X300" s="50">
        <v>0</v>
      </c>
      <c r="Y300" s="50">
        <v>0</v>
      </c>
      <c r="AA300" t="s">
        <v>3519</v>
      </c>
      <c r="AB300" t="e">
        <f>_xlfn.XLOOKUP(P300,物品表!$O:$O,物品表!$P:$P,,0)</f>
        <v>#N/A</v>
      </c>
    </row>
    <row r="301" spans="1:28" x14ac:dyDescent="0.2">
      <c r="A301" s="4">
        <v>1</v>
      </c>
      <c r="B301" s="5">
        <v>1</v>
      </c>
      <c r="C301" s="5">
        <v>1</v>
      </c>
      <c r="D301" s="5">
        <v>1</v>
      </c>
      <c r="E301" s="5">
        <v>1</v>
      </c>
      <c r="F301" s="5">
        <v>1</v>
      </c>
      <c r="G301" s="5">
        <v>1</v>
      </c>
      <c r="H301" s="5">
        <v>1</v>
      </c>
      <c r="I301" s="5">
        <v>1</v>
      </c>
      <c r="J301" s="5">
        <v>1</v>
      </c>
      <c r="N301" s="50">
        <f t="shared" si="11"/>
        <v>10298</v>
      </c>
      <c r="O301" s="50">
        <v>1100012</v>
      </c>
      <c r="P301" s="50">
        <v>100001</v>
      </c>
      <c r="Q301" s="50">
        <v>0</v>
      </c>
      <c r="R301" s="50">
        <v>300</v>
      </c>
      <c r="S301" s="50">
        <v>300</v>
      </c>
      <c r="T301" s="50">
        <v>1</v>
      </c>
      <c r="U301" s="50">
        <v>1000</v>
      </c>
      <c r="V301" s="50">
        <v>0</v>
      </c>
      <c r="W301" s="50">
        <v>0</v>
      </c>
      <c r="X301" s="50">
        <v>0</v>
      </c>
      <c r="Y301" s="50">
        <v>1</v>
      </c>
      <c r="AA301" t="s">
        <v>3520</v>
      </c>
      <c r="AB301" t="str">
        <f>_xlfn.XLOOKUP(P301,物品表!$O:$O,物品表!$P:$P,,0)</f>
        <v>金锭</v>
      </c>
    </row>
    <row r="302" spans="1:28" x14ac:dyDescent="0.2">
      <c r="A302" s="4">
        <v>1</v>
      </c>
      <c r="B302" s="5">
        <v>1</v>
      </c>
      <c r="C302" s="5">
        <v>1</v>
      </c>
      <c r="D302" s="5">
        <v>1</v>
      </c>
      <c r="E302" s="5">
        <v>1</v>
      </c>
      <c r="F302" s="5">
        <v>1</v>
      </c>
      <c r="G302" s="5">
        <v>1</v>
      </c>
      <c r="H302" s="5">
        <v>1</v>
      </c>
      <c r="I302" s="5">
        <v>1</v>
      </c>
      <c r="J302" s="5">
        <v>1</v>
      </c>
      <c r="N302" s="50">
        <f t="shared" si="11"/>
        <v>10299</v>
      </c>
      <c r="O302" s="50">
        <v>1100012</v>
      </c>
      <c r="P302" s="50">
        <v>100006</v>
      </c>
      <c r="Q302" s="50">
        <v>0</v>
      </c>
      <c r="R302" s="50">
        <v>108000</v>
      </c>
      <c r="S302" s="50">
        <v>108000</v>
      </c>
      <c r="T302" s="50">
        <v>2</v>
      </c>
      <c r="U302" s="50">
        <v>1000</v>
      </c>
      <c r="V302" s="50">
        <v>0</v>
      </c>
      <c r="W302" s="50">
        <v>0</v>
      </c>
      <c r="X302" s="50">
        <v>0</v>
      </c>
      <c r="Y302" s="50">
        <v>0</v>
      </c>
      <c r="AA302" t="s">
        <v>3520</v>
      </c>
      <c r="AB302" t="str">
        <f>_xlfn.XLOOKUP(P302,物品表!$O:$O,物品表!$P:$P,,0)</f>
        <v>玉石碎片</v>
      </c>
    </row>
    <row r="303" spans="1:28" x14ac:dyDescent="0.2">
      <c r="A303" s="4">
        <v>1</v>
      </c>
      <c r="B303" s="5">
        <v>1</v>
      </c>
      <c r="C303" s="5">
        <v>1</v>
      </c>
      <c r="D303" s="5">
        <v>1</v>
      </c>
      <c r="E303" s="5">
        <v>1</v>
      </c>
      <c r="F303" s="5">
        <v>1</v>
      </c>
      <c r="G303" s="5">
        <v>1</v>
      </c>
      <c r="H303" s="5">
        <v>1</v>
      </c>
      <c r="I303" s="5">
        <v>1</v>
      </c>
      <c r="J303" s="5">
        <v>1</v>
      </c>
      <c r="N303" s="50">
        <f t="shared" si="11"/>
        <v>10300</v>
      </c>
      <c r="O303" s="50">
        <v>1100012</v>
      </c>
      <c r="P303" s="50">
        <v>100006</v>
      </c>
      <c r="Q303" s="50">
        <v>0</v>
      </c>
      <c r="R303" s="50">
        <v>30</v>
      </c>
      <c r="S303" s="50">
        <v>30</v>
      </c>
      <c r="T303" s="50">
        <v>2</v>
      </c>
      <c r="U303" s="50">
        <v>1000</v>
      </c>
      <c r="V303" s="50">
        <v>0</v>
      </c>
      <c r="W303" s="50">
        <v>0</v>
      </c>
      <c r="X303" s="50">
        <v>0</v>
      </c>
      <c r="Y303" s="50">
        <v>1</v>
      </c>
      <c r="AA303" t="s">
        <v>3520</v>
      </c>
      <c r="AB303" t="str">
        <f>_xlfn.XLOOKUP(P303,物品表!$O:$O,物品表!$P:$P,,0)</f>
        <v>玉石碎片</v>
      </c>
    </row>
    <row r="304" spans="1:28" x14ac:dyDescent="0.2">
      <c r="A304" s="4">
        <v>1</v>
      </c>
      <c r="B304" s="5">
        <v>1</v>
      </c>
      <c r="C304" s="5">
        <v>1</v>
      </c>
      <c r="D304" s="5">
        <v>1</v>
      </c>
      <c r="E304" s="5">
        <v>1</v>
      </c>
      <c r="F304" s="5">
        <v>1</v>
      </c>
      <c r="G304" s="5">
        <v>1</v>
      </c>
      <c r="H304" s="5">
        <v>1</v>
      </c>
      <c r="I304" s="5">
        <v>1</v>
      </c>
      <c r="J304" s="5">
        <v>1</v>
      </c>
      <c r="N304" s="50">
        <f t="shared" si="11"/>
        <v>10301</v>
      </c>
      <c r="O304" s="50">
        <v>1100012</v>
      </c>
      <c r="P304" s="50">
        <v>100004</v>
      </c>
      <c r="Q304" s="50">
        <v>0</v>
      </c>
      <c r="R304" s="50">
        <v>60</v>
      </c>
      <c r="S304" s="50">
        <v>60</v>
      </c>
      <c r="T304" s="50">
        <v>2</v>
      </c>
      <c r="U304" s="50">
        <v>1000</v>
      </c>
      <c r="V304" s="50">
        <v>0</v>
      </c>
      <c r="W304" s="50">
        <v>0</v>
      </c>
      <c r="X304" s="50">
        <v>0</v>
      </c>
      <c r="Y304" s="50">
        <v>1</v>
      </c>
      <c r="AA304" t="s">
        <v>3520</v>
      </c>
      <c r="AB304" t="str">
        <f>_xlfn.XLOOKUP(P304,物品表!$O:$O,物品表!$P:$P,,0)</f>
        <v>重铸石</v>
      </c>
    </row>
    <row r="305" spans="1:28" x14ac:dyDescent="0.2">
      <c r="A305" s="4">
        <v>1</v>
      </c>
      <c r="B305" s="5">
        <v>1</v>
      </c>
      <c r="C305" s="5">
        <v>1</v>
      </c>
      <c r="D305" s="5">
        <v>1</v>
      </c>
      <c r="E305" s="5">
        <v>1</v>
      </c>
      <c r="F305" s="5">
        <v>1</v>
      </c>
      <c r="G305" s="5">
        <v>1</v>
      </c>
      <c r="H305" s="5">
        <v>1</v>
      </c>
      <c r="I305" s="5">
        <v>1</v>
      </c>
      <c r="J305" s="5">
        <v>1</v>
      </c>
      <c r="N305" s="50">
        <f t="shared" si="11"/>
        <v>10302</v>
      </c>
      <c r="O305" s="50">
        <v>1100012</v>
      </c>
      <c r="P305" s="50">
        <v>100005</v>
      </c>
      <c r="Q305" s="50">
        <v>0</v>
      </c>
      <c r="R305" s="50">
        <v>600</v>
      </c>
      <c r="S305" s="50">
        <v>600</v>
      </c>
      <c r="T305" s="50">
        <v>2</v>
      </c>
      <c r="U305" s="50">
        <v>1000</v>
      </c>
      <c r="V305" s="50">
        <v>0</v>
      </c>
      <c r="W305" s="50">
        <v>0</v>
      </c>
      <c r="X305" s="50">
        <v>0</v>
      </c>
      <c r="Y305" s="50">
        <v>1</v>
      </c>
      <c r="AA305" t="s">
        <v>3520</v>
      </c>
      <c r="AB305" t="s">
        <v>3517</v>
      </c>
    </row>
    <row r="306" spans="1:28" x14ac:dyDescent="0.2">
      <c r="A306" s="4">
        <v>1</v>
      </c>
      <c r="B306" s="5">
        <v>1</v>
      </c>
      <c r="C306" s="5">
        <v>1</v>
      </c>
      <c r="D306" s="5">
        <v>1</v>
      </c>
      <c r="E306" s="5">
        <v>1</v>
      </c>
      <c r="F306" s="5">
        <v>1</v>
      </c>
      <c r="G306" s="5">
        <v>1</v>
      </c>
      <c r="H306" s="5">
        <v>1</v>
      </c>
      <c r="I306" s="5">
        <v>1</v>
      </c>
      <c r="J306" s="5">
        <v>1</v>
      </c>
      <c r="N306" s="50">
        <f t="shared" si="11"/>
        <v>10303</v>
      </c>
      <c r="O306" s="50">
        <v>1100012</v>
      </c>
      <c r="P306" s="50">
        <v>100008</v>
      </c>
      <c r="Q306" s="50">
        <v>0</v>
      </c>
      <c r="R306" s="50">
        <v>300</v>
      </c>
      <c r="S306" s="50">
        <v>300</v>
      </c>
      <c r="T306" s="50">
        <v>2</v>
      </c>
      <c r="U306" s="50">
        <v>1000</v>
      </c>
      <c r="V306" s="50">
        <v>0</v>
      </c>
      <c r="W306" s="50">
        <v>0</v>
      </c>
      <c r="X306" s="50">
        <v>0</v>
      </c>
      <c r="Y306" s="50">
        <v>1</v>
      </c>
      <c r="AA306" t="s">
        <v>3520</v>
      </c>
      <c r="AB306" t="str">
        <f>_xlfn.XLOOKUP(P306,物品表!$O:$O,物品表!$P:$P,,0)</f>
        <v>秘藏币</v>
      </c>
    </row>
    <row r="307" spans="1:28" x14ac:dyDescent="0.2">
      <c r="A307" s="4">
        <v>1</v>
      </c>
      <c r="B307" s="5">
        <v>1</v>
      </c>
      <c r="C307" s="5">
        <v>1</v>
      </c>
      <c r="D307" s="5">
        <v>1</v>
      </c>
      <c r="E307" s="5">
        <v>1</v>
      </c>
      <c r="F307" s="5">
        <v>1</v>
      </c>
      <c r="G307" s="5">
        <v>1</v>
      </c>
      <c r="H307" s="5">
        <v>1</v>
      </c>
      <c r="I307" s="5">
        <v>1</v>
      </c>
      <c r="J307" s="5">
        <v>1</v>
      </c>
      <c r="N307" s="50">
        <f t="shared" si="11"/>
        <v>10304</v>
      </c>
      <c r="O307" s="50">
        <v>1100012</v>
      </c>
      <c r="P307" s="50">
        <v>100016</v>
      </c>
      <c r="Q307" s="50">
        <v>0</v>
      </c>
      <c r="R307" s="50">
        <v>400</v>
      </c>
      <c r="S307" s="50">
        <v>400</v>
      </c>
      <c r="T307" s="50">
        <v>2</v>
      </c>
      <c r="U307" s="50">
        <v>1000</v>
      </c>
      <c r="V307" s="50">
        <v>0</v>
      </c>
      <c r="W307" s="50">
        <v>0</v>
      </c>
      <c r="X307" s="50">
        <v>0</v>
      </c>
      <c r="Y307" s="50">
        <v>0</v>
      </c>
      <c r="AA307" t="s">
        <v>3520</v>
      </c>
      <c r="AB307" t="s">
        <v>3058</v>
      </c>
    </row>
    <row r="308" spans="1:28" x14ac:dyDescent="0.2">
      <c r="A308" s="4">
        <v>1</v>
      </c>
      <c r="B308" s="5">
        <v>1</v>
      </c>
      <c r="C308" s="5">
        <v>1</v>
      </c>
      <c r="D308" s="5">
        <v>1</v>
      </c>
      <c r="E308" s="5">
        <v>1</v>
      </c>
      <c r="F308" s="5">
        <v>1</v>
      </c>
      <c r="G308" s="5">
        <v>1</v>
      </c>
      <c r="H308" s="5">
        <v>1</v>
      </c>
      <c r="I308" s="5">
        <v>1</v>
      </c>
      <c r="J308" s="5">
        <v>1</v>
      </c>
      <c r="N308" s="50">
        <f t="shared" si="11"/>
        <v>10305</v>
      </c>
      <c r="O308" s="50">
        <v>1100012</v>
      </c>
      <c r="P308" s="50">
        <v>100005</v>
      </c>
      <c r="Q308" s="50">
        <v>0</v>
      </c>
      <c r="R308" s="50">
        <v>6</v>
      </c>
      <c r="S308" s="50">
        <v>6</v>
      </c>
      <c r="T308" s="50">
        <v>3</v>
      </c>
      <c r="U308" s="50">
        <v>1000</v>
      </c>
      <c r="V308" s="50">
        <v>0</v>
      </c>
      <c r="W308" s="50">
        <v>0</v>
      </c>
      <c r="X308" s="50">
        <v>0</v>
      </c>
      <c r="Y308" s="50">
        <v>1</v>
      </c>
      <c r="AA308" t="s">
        <v>3520</v>
      </c>
      <c r="AB308" t="str">
        <f>_xlfn.XLOOKUP(P308,物品表!$O:$O,物品表!$P:$P,,0)</f>
        <v>洗练石</v>
      </c>
    </row>
    <row r="309" spans="1:28" x14ac:dyDescent="0.2">
      <c r="A309" s="4">
        <v>1</v>
      </c>
      <c r="B309" s="5">
        <v>1</v>
      </c>
      <c r="C309" s="5">
        <v>1</v>
      </c>
      <c r="D309" s="5">
        <v>1</v>
      </c>
      <c r="E309" s="5">
        <v>1</v>
      </c>
      <c r="F309" s="5">
        <v>1</v>
      </c>
      <c r="G309" s="5">
        <v>1</v>
      </c>
      <c r="H309" s="5">
        <v>1</v>
      </c>
      <c r="I309" s="5">
        <v>1</v>
      </c>
      <c r="J309" s="5">
        <v>1</v>
      </c>
      <c r="N309" s="50">
        <f t="shared" si="11"/>
        <v>10306</v>
      </c>
      <c r="O309" s="50">
        <v>1100012</v>
      </c>
      <c r="P309" s="50">
        <v>100030</v>
      </c>
      <c r="Q309" s="50">
        <v>0</v>
      </c>
      <c r="R309" s="50">
        <v>6</v>
      </c>
      <c r="S309" s="50">
        <v>6</v>
      </c>
      <c r="T309" s="50">
        <v>3</v>
      </c>
      <c r="U309" s="50">
        <v>1000</v>
      </c>
      <c r="V309" s="50">
        <v>0</v>
      </c>
      <c r="W309" s="50">
        <v>0</v>
      </c>
      <c r="X309" s="50">
        <v>0</v>
      </c>
      <c r="Y309" s="50">
        <v>1</v>
      </c>
      <c r="AA309" t="s">
        <v>3520</v>
      </c>
      <c r="AB309" t="e">
        <f>_xlfn.XLOOKUP(P309,物品表!$O:$O,物品表!$P:$P,,0)</f>
        <v>#N/A</v>
      </c>
    </row>
    <row r="310" spans="1:28" x14ac:dyDescent="0.2">
      <c r="A310" s="4">
        <v>1</v>
      </c>
      <c r="B310" s="5">
        <v>1</v>
      </c>
      <c r="C310" s="5">
        <v>1</v>
      </c>
      <c r="D310" s="5">
        <v>1</v>
      </c>
      <c r="E310" s="5">
        <v>1</v>
      </c>
      <c r="F310" s="5">
        <v>1</v>
      </c>
      <c r="G310" s="5">
        <v>1</v>
      </c>
      <c r="H310" s="5">
        <v>1</v>
      </c>
      <c r="I310" s="5">
        <v>1</v>
      </c>
      <c r="J310" s="5">
        <v>1</v>
      </c>
      <c r="N310" s="50">
        <f t="shared" si="11"/>
        <v>10307</v>
      </c>
      <c r="O310" s="50">
        <v>1100012</v>
      </c>
      <c r="P310" s="50">
        <v>100018</v>
      </c>
      <c r="Q310" s="50">
        <v>0</v>
      </c>
      <c r="R310" s="50">
        <v>200</v>
      </c>
      <c r="S310" s="50">
        <v>200</v>
      </c>
      <c r="T310" s="50">
        <v>3</v>
      </c>
      <c r="U310" s="50">
        <v>1000</v>
      </c>
      <c r="V310" s="50">
        <v>0</v>
      </c>
      <c r="W310" s="50">
        <v>0</v>
      </c>
      <c r="X310" s="50">
        <v>0</v>
      </c>
      <c r="Y310" s="50">
        <v>0</v>
      </c>
      <c r="AA310" t="s">
        <v>3520</v>
      </c>
      <c r="AB310" t="str">
        <f>_xlfn.XLOOKUP(P310,物品表!$O:$O,物品表!$P:$P,,0)</f>
        <v>青铜密钥</v>
      </c>
    </row>
    <row r="311" spans="1:28" x14ac:dyDescent="0.2">
      <c r="A311" s="4">
        <v>1</v>
      </c>
      <c r="B311" s="5">
        <v>1</v>
      </c>
      <c r="C311" s="5">
        <v>1</v>
      </c>
      <c r="D311" s="5">
        <v>1</v>
      </c>
      <c r="E311" s="5">
        <v>1</v>
      </c>
      <c r="F311" s="5">
        <v>1</v>
      </c>
      <c r="G311" s="5">
        <v>1</v>
      </c>
      <c r="H311" s="5">
        <v>1</v>
      </c>
      <c r="I311" s="5">
        <v>1</v>
      </c>
      <c r="J311" s="5">
        <v>1</v>
      </c>
      <c r="N311" s="50">
        <f t="shared" si="11"/>
        <v>10308</v>
      </c>
      <c r="O311" s="50">
        <v>1100012</v>
      </c>
      <c r="P311" s="50">
        <v>100017</v>
      </c>
      <c r="Q311" s="50">
        <v>0</v>
      </c>
      <c r="R311" s="50">
        <v>2000</v>
      </c>
      <c r="S311" s="50">
        <v>2000</v>
      </c>
      <c r="T311" s="50">
        <v>3</v>
      </c>
      <c r="U311" s="50">
        <v>1000</v>
      </c>
      <c r="V311" s="50">
        <v>0</v>
      </c>
      <c r="W311" s="50">
        <v>0</v>
      </c>
      <c r="X311" s="50">
        <v>0</v>
      </c>
      <c r="Y311" s="50">
        <v>0</v>
      </c>
      <c r="AA311" t="s">
        <v>3520</v>
      </c>
      <c r="AB311" t="str">
        <f>_xlfn.XLOOKUP(P311,物品表!$O:$O,物品表!$P:$P,,0)</f>
        <v>强化石</v>
      </c>
    </row>
    <row r="312" spans="1:28" x14ac:dyDescent="0.2">
      <c r="A312" s="4">
        <v>1</v>
      </c>
      <c r="B312" s="5">
        <v>1</v>
      </c>
      <c r="C312" s="5">
        <v>1</v>
      </c>
      <c r="D312" s="5">
        <v>1</v>
      </c>
      <c r="E312" s="5">
        <v>1</v>
      </c>
      <c r="F312" s="5">
        <v>1</v>
      </c>
      <c r="G312" s="5">
        <v>1</v>
      </c>
      <c r="H312" s="5">
        <v>1</v>
      </c>
      <c r="I312" s="5">
        <v>1</v>
      </c>
      <c r="J312" s="5">
        <v>1</v>
      </c>
      <c r="N312" s="50">
        <f t="shared" si="11"/>
        <v>10309</v>
      </c>
      <c r="O312" s="50">
        <v>1100012</v>
      </c>
      <c r="P312" s="50">
        <v>100036</v>
      </c>
      <c r="Q312" s="50">
        <v>0</v>
      </c>
      <c r="R312" s="50">
        <v>250</v>
      </c>
      <c r="S312" s="50">
        <v>250</v>
      </c>
      <c r="T312" s="50">
        <v>3</v>
      </c>
      <c r="U312" s="50">
        <v>1000</v>
      </c>
      <c r="V312" s="50">
        <v>0</v>
      </c>
      <c r="W312" s="50">
        <v>0</v>
      </c>
      <c r="X312" s="50">
        <v>0</v>
      </c>
      <c r="Y312" s="50">
        <v>0</v>
      </c>
      <c r="AA312" t="s">
        <v>3520</v>
      </c>
      <c r="AB312" t="e">
        <f>_xlfn.XLOOKUP(P312,物品表!$O:$O,物品表!$P:$P,,0)</f>
        <v>#N/A</v>
      </c>
    </row>
    <row r="313" spans="1:28" x14ac:dyDescent="0.2">
      <c r="A313" s="4">
        <v>1</v>
      </c>
      <c r="B313" s="5">
        <v>1</v>
      </c>
      <c r="C313" s="5">
        <v>1</v>
      </c>
      <c r="D313" s="5">
        <v>1</v>
      </c>
      <c r="E313" s="5">
        <v>1</v>
      </c>
      <c r="F313" s="5">
        <v>1</v>
      </c>
      <c r="G313" s="5">
        <v>1</v>
      </c>
      <c r="H313" s="5">
        <v>1</v>
      </c>
      <c r="I313" s="5">
        <v>1</v>
      </c>
      <c r="J313" s="5">
        <v>1</v>
      </c>
      <c r="N313" s="50">
        <f t="shared" si="11"/>
        <v>10310</v>
      </c>
      <c r="O313" s="50">
        <v>1100013</v>
      </c>
      <c r="P313" s="50">
        <v>100001</v>
      </c>
      <c r="Q313" s="50">
        <v>0</v>
      </c>
      <c r="R313" s="50">
        <v>680</v>
      </c>
      <c r="S313" s="50">
        <v>680</v>
      </c>
      <c r="T313" s="50">
        <v>1</v>
      </c>
      <c r="U313" s="50">
        <v>1000</v>
      </c>
      <c r="V313" s="50">
        <v>0</v>
      </c>
      <c r="W313" s="50">
        <v>0</v>
      </c>
      <c r="X313" s="50">
        <v>0</v>
      </c>
      <c r="Y313" s="50">
        <v>1</v>
      </c>
      <c r="AA313" t="s">
        <v>3521</v>
      </c>
      <c r="AB313" t="str">
        <f>_xlfn.XLOOKUP(P313,物品表!$O:$O,物品表!$P:$P,,0)</f>
        <v>金锭</v>
      </c>
    </row>
    <row r="314" spans="1:28" x14ac:dyDescent="0.2">
      <c r="A314" s="4">
        <v>1</v>
      </c>
      <c r="B314" s="5">
        <v>1</v>
      </c>
      <c r="C314" s="5">
        <v>1</v>
      </c>
      <c r="D314" s="5">
        <v>1</v>
      </c>
      <c r="E314" s="5">
        <v>1</v>
      </c>
      <c r="F314" s="5">
        <v>1</v>
      </c>
      <c r="G314" s="5">
        <v>1</v>
      </c>
      <c r="H314" s="5">
        <v>1</v>
      </c>
      <c r="I314" s="5">
        <v>1</v>
      </c>
      <c r="J314" s="5">
        <v>1</v>
      </c>
      <c r="N314" s="50">
        <f t="shared" si="11"/>
        <v>10311</v>
      </c>
      <c r="O314" s="50">
        <v>1100013</v>
      </c>
      <c r="P314" s="50">
        <v>100006</v>
      </c>
      <c r="Q314" s="50">
        <v>0</v>
      </c>
      <c r="R314" s="50">
        <v>244800</v>
      </c>
      <c r="S314" s="50">
        <v>244800</v>
      </c>
      <c r="T314" s="50">
        <v>2</v>
      </c>
      <c r="U314" s="50">
        <v>1000</v>
      </c>
      <c r="V314" s="50">
        <v>0</v>
      </c>
      <c r="W314" s="50">
        <v>0</v>
      </c>
      <c r="X314" s="50">
        <v>0</v>
      </c>
      <c r="Y314" s="50">
        <v>0</v>
      </c>
      <c r="AA314" t="s">
        <v>3521</v>
      </c>
      <c r="AB314" t="str">
        <f>_xlfn.XLOOKUP(P314,物品表!$O:$O,物品表!$P:$P,,0)</f>
        <v>玉石碎片</v>
      </c>
    </row>
    <row r="315" spans="1:28" x14ac:dyDescent="0.2">
      <c r="A315" s="4">
        <v>1</v>
      </c>
      <c r="B315" s="5">
        <v>1</v>
      </c>
      <c r="C315" s="5">
        <v>1</v>
      </c>
      <c r="D315" s="5">
        <v>1</v>
      </c>
      <c r="E315" s="5">
        <v>1</v>
      </c>
      <c r="F315" s="5">
        <v>1</v>
      </c>
      <c r="G315" s="5">
        <v>1</v>
      </c>
      <c r="H315" s="5">
        <v>1</v>
      </c>
      <c r="I315" s="5">
        <v>1</v>
      </c>
      <c r="J315" s="5">
        <v>1</v>
      </c>
      <c r="N315" s="50">
        <f t="shared" si="11"/>
        <v>10312</v>
      </c>
      <c r="O315" s="50">
        <v>1100013</v>
      </c>
      <c r="P315" s="50">
        <v>100006</v>
      </c>
      <c r="Q315" s="50">
        <v>0</v>
      </c>
      <c r="R315" s="50">
        <v>70</v>
      </c>
      <c r="S315" s="50">
        <v>70</v>
      </c>
      <c r="T315" s="50">
        <v>2</v>
      </c>
      <c r="U315" s="50">
        <v>1000</v>
      </c>
      <c r="V315" s="50">
        <v>0</v>
      </c>
      <c r="W315" s="50">
        <v>0</v>
      </c>
      <c r="X315" s="50">
        <v>0</v>
      </c>
      <c r="Y315" s="50">
        <v>1</v>
      </c>
      <c r="AA315" t="s">
        <v>3521</v>
      </c>
      <c r="AB315" t="str">
        <f>_xlfn.XLOOKUP(P315,物品表!$O:$O,物品表!$P:$P,,0)</f>
        <v>玉石碎片</v>
      </c>
    </row>
    <row r="316" spans="1:28" x14ac:dyDescent="0.2">
      <c r="A316" s="4">
        <v>1</v>
      </c>
      <c r="B316" s="5">
        <v>1</v>
      </c>
      <c r="C316" s="5">
        <v>1</v>
      </c>
      <c r="D316" s="5">
        <v>1</v>
      </c>
      <c r="E316" s="5">
        <v>1</v>
      </c>
      <c r="F316" s="5">
        <v>1</v>
      </c>
      <c r="G316" s="5">
        <v>1</v>
      </c>
      <c r="H316" s="5">
        <v>1</v>
      </c>
      <c r="I316" s="5">
        <v>1</v>
      </c>
      <c r="J316" s="5">
        <v>1</v>
      </c>
      <c r="N316" s="50">
        <f t="shared" si="11"/>
        <v>10313</v>
      </c>
      <c r="O316" s="50">
        <v>1100013</v>
      </c>
      <c r="P316" s="50">
        <v>100004</v>
      </c>
      <c r="Q316" s="50">
        <v>0</v>
      </c>
      <c r="R316" s="50">
        <v>136</v>
      </c>
      <c r="S316" s="50">
        <v>136</v>
      </c>
      <c r="T316" s="50">
        <v>2</v>
      </c>
      <c r="U316" s="50">
        <v>1000</v>
      </c>
      <c r="V316" s="50">
        <v>0</v>
      </c>
      <c r="W316" s="50">
        <v>0</v>
      </c>
      <c r="X316" s="50">
        <v>0</v>
      </c>
      <c r="Y316" s="50">
        <v>1</v>
      </c>
      <c r="AA316" t="s">
        <v>3521</v>
      </c>
      <c r="AB316" t="str">
        <f>_xlfn.XLOOKUP(P316,物品表!$O:$O,物品表!$P:$P,,0)</f>
        <v>重铸石</v>
      </c>
    </row>
    <row r="317" spans="1:28" x14ac:dyDescent="0.2">
      <c r="A317" s="4">
        <v>1</v>
      </c>
      <c r="B317" s="5">
        <v>1</v>
      </c>
      <c r="C317" s="5">
        <v>1</v>
      </c>
      <c r="D317" s="5">
        <v>1</v>
      </c>
      <c r="E317" s="5">
        <v>1</v>
      </c>
      <c r="F317" s="5">
        <v>1</v>
      </c>
      <c r="G317" s="5">
        <v>1</v>
      </c>
      <c r="H317" s="5">
        <v>1</v>
      </c>
      <c r="I317" s="5">
        <v>1</v>
      </c>
      <c r="J317" s="5">
        <v>1</v>
      </c>
      <c r="N317" s="50">
        <f t="shared" si="11"/>
        <v>10314</v>
      </c>
      <c r="O317" s="50">
        <v>1100013</v>
      </c>
      <c r="P317" s="50">
        <v>100005</v>
      </c>
      <c r="Q317" s="50">
        <v>0</v>
      </c>
      <c r="R317" s="50">
        <v>1360</v>
      </c>
      <c r="S317" s="50">
        <v>1360</v>
      </c>
      <c r="T317" s="50">
        <v>2</v>
      </c>
      <c r="U317" s="50">
        <v>1000</v>
      </c>
      <c r="V317" s="50">
        <v>0</v>
      </c>
      <c r="W317" s="50">
        <v>0</v>
      </c>
      <c r="X317" s="50">
        <v>0</v>
      </c>
      <c r="Y317" s="50">
        <v>1</v>
      </c>
      <c r="AA317" t="s">
        <v>3521</v>
      </c>
      <c r="AB317" t="s">
        <v>3517</v>
      </c>
    </row>
    <row r="318" spans="1:28" x14ac:dyDescent="0.2">
      <c r="A318" s="4">
        <v>1</v>
      </c>
      <c r="B318" s="5">
        <v>1</v>
      </c>
      <c r="C318" s="5">
        <v>1</v>
      </c>
      <c r="D318" s="5">
        <v>1</v>
      </c>
      <c r="E318" s="5">
        <v>1</v>
      </c>
      <c r="F318" s="5">
        <v>1</v>
      </c>
      <c r="G318" s="5">
        <v>1</v>
      </c>
      <c r="H318" s="5">
        <v>1</v>
      </c>
      <c r="I318" s="5">
        <v>1</v>
      </c>
      <c r="J318" s="5">
        <v>1</v>
      </c>
      <c r="N318" s="50">
        <f t="shared" si="11"/>
        <v>10315</v>
      </c>
      <c r="O318" s="50">
        <v>1100013</v>
      </c>
      <c r="P318" s="50">
        <v>100008</v>
      </c>
      <c r="Q318" s="50">
        <v>0</v>
      </c>
      <c r="R318" s="50">
        <v>680</v>
      </c>
      <c r="S318" s="50">
        <v>680</v>
      </c>
      <c r="T318" s="50">
        <v>2</v>
      </c>
      <c r="U318" s="50">
        <v>1000</v>
      </c>
      <c r="V318" s="50">
        <v>0</v>
      </c>
      <c r="W318" s="50">
        <v>0</v>
      </c>
      <c r="X318" s="50">
        <v>0</v>
      </c>
      <c r="Y318" s="50">
        <v>1</v>
      </c>
      <c r="AA318" t="s">
        <v>3521</v>
      </c>
      <c r="AB318" t="s">
        <v>3041</v>
      </c>
    </row>
    <row r="319" spans="1:28" x14ac:dyDescent="0.2">
      <c r="A319" s="4">
        <v>1</v>
      </c>
      <c r="B319" s="5">
        <v>1</v>
      </c>
      <c r="C319" s="5">
        <v>1</v>
      </c>
      <c r="D319" s="5">
        <v>1</v>
      </c>
      <c r="E319" s="5">
        <v>1</v>
      </c>
      <c r="F319" s="5">
        <v>1</v>
      </c>
      <c r="G319" s="5">
        <v>1</v>
      </c>
      <c r="H319" s="5">
        <v>1</v>
      </c>
      <c r="I319" s="5">
        <v>1</v>
      </c>
      <c r="J319" s="5">
        <v>1</v>
      </c>
      <c r="N319" s="50">
        <f t="shared" si="11"/>
        <v>10316</v>
      </c>
      <c r="O319" s="50">
        <v>1100013</v>
      </c>
      <c r="P319" s="50">
        <v>100005</v>
      </c>
      <c r="Q319" s="50">
        <v>0</v>
      </c>
      <c r="R319" s="50">
        <v>14</v>
      </c>
      <c r="S319" s="50">
        <v>14</v>
      </c>
      <c r="T319" s="50">
        <v>3</v>
      </c>
      <c r="U319" s="50">
        <v>1000</v>
      </c>
      <c r="V319" s="50">
        <v>0</v>
      </c>
      <c r="W319" s="50">
        <v>0</v>
      </c>
      <c r="X319" s="50">
        <v>0</v>
      </c>
      <c r="Y319" s="50">
        <v>1</v>
      </c>
      <c r="AA319" t="s">
        <v>3521</v>
      </c>
      <c r="AB319" t="str">
        <f>_xlfn.XLOOKUP(P319,物品表!$O:$O,物品表!$P:$P,,0)</f>
        <v>洗练石</v>
      </c>
    </row>
    <row r="320" spans="1:28" x14ac:dyDescent="0.2">
      <c r="A320" s="4">
        <v>1</v>
      </c>
      <c r="B320" s="5">
        <v>1</v>
      </c>
      <c r="C320" s="5">
        <v>1</v>
      </c>
      <c r="D320" s="5">
        <v>1</v>
      </c>
      <c r="E320" s="5">
        <v>1</v>
      </c>
      <c r="F320" s="5">
        <v>1</v>
      </c>
      <c r="G320" s="5">
        <v>1</v>
      </c>
      <c r="H320" s="5">
        <v>1</v>
      </c>
      <c r="I320" s="5">
        <v>1</v>
      </c>
      <c r="J320" s="5">
        <v>1</v>
      </c>
      <c r="N320" s="50">
        <f t="shared" si="11"/>
        <v>10317</v>
      </c>
      <c r="O320" s="50">
        <v>1100013</v>
      </c>
      <c r="P320" s="50">
        <v>100030</v>
      </c>
      <c r="Q320" s="50">
        <v>0</v>
      </c>
      <c r="R320" s="50">
        <v>14</v>
      </c>
      <c r="S320" s="50">
        <v>14</v>
      </c>
      <c r="T320" s="50">
        <v>3</v>
      </c>
      <c r="U320" s="50">
        <v>1000</v>
      </c>
      <c r="V320" s="50">
        <v>0</v>
      </c>
      <c r="W320" s="50">
        <v>0</v>
      </c>
      <c r="X320" s="50">
        <v>0</v>
      </c>
      <c r="Y320" s="50">
        <v>1</v>
      </c>
      <c r="AA320" t="s">
        <v>3521</v>
      </c>
      <c r="AB320" t="e">
        <f>_xlfn.XLOOKUP(P320,物品表!$O:$O,物品表!$P:$P,,0)</f>
        <v>#N/A</v>
      </c>
    </row>
    <row r="321" spans="1:28" x14ac:dyDescent="0.2">
      <c r="A321" s="4">
        <v>1</v>
      </c>
      <c r="B321" s="5">
        <v>1</v>
      </c>
      <c r="C321" s="5">
        <v>1</v>
      </c>
      <c r="D321" s="5">
        <v>1</v>
      </c>
      <c r="E321" s="5">
        <v>1</v>
      </c>
      <c r="F321" s="5">
        <v>1</v>
      </c>
      <c r="G321" s="5">
        <v>1</v>
      </c>
      <c r="H321" s="5">
        <v>1</v>
      </c>
      <c r="I321" s="5">
        <v>1</v>
      </c>
      <c r="J321" s="5">
        <v>1</v>
      </c>
      <c r="N321" s="50">
        <f t="shared" ref="N321:N346" si="12">IFERROR(N320+1,10000)</f>
        <v>10318</v>
      </c>
      <c r="O321" s="50">
        <v>1100013</v>
      </c>
      <c r="P321" s="50">
        <v>100018</v>
      </c>
      <c r="Q321" s="50">
        <v>0</v>
      </c>
      <c r="R321" s="50">
        <v>500</v>
      </c>
      <c r="S321" s="50">
        <v>500</v>
      </c>
      <c r="T321" s="50">
        <v>3</v>
      </c>
      <c r="U321" s="50">
        <v>1000</v>
      </c>
      <c r="V321" s="50">
        <v>0</v>
      </c>
      <c r="W321" s="50">
        <v>0</v>
      </c>
      <c r="X321" s="50">
        <v>0</v>
      </c>
      <c r="Y321" s="50">
        <v>0</v>
      </c>
      <c r="AA321" t="s">
        <v>3521</v>
      </c>
      <c r="AB321" t="str">
        <f>_xlfn.XLOOKUP(P321,物品表!$O:$O,物品表!$P:$P,,0)</f>
        <v>青铜密钥</v>
      </c>
    </row>
    <row r="322" spans="1:28" x14ac:dyDescent="0.2">
      <c r="A322" s="4">
        <v>1</v>
      </c>
      <c r="B322" s="5">
        <v>1</v>
      </c>
      <c r="C322" s="5">
        <v>1</v>
      </c>
      <c r="D322" s="5">
        <v>1</v>
      </c>
      <c r="E322" s="5">
        <v>1</v>
      </c>
      <c r="F322" s="5">
        <v>1</v>
      </c>
      <c r="G322" s="5">
        <v>1</v>
      </c>
      <c r="H322" s="5">
        <v>1</v>
      </c>
      <c r="I322" s="5">
        <v>1</v>
      </c>
      <c r="J322" s="5">
        <v>1</v>
      </c>
      <c r="N322" s="50">
        <f t="shared" si="12"/>
        <v>10319</v>
      </c>
      <c r="O322" s="50">
        <v>1100013</v>
      </c>
      <c r="P322" s="50">
        <v>100017</v>
      </c>
      <c r="Q322" s="50">
        <v>0</v>
      </c>
      <c r="R322" s="50">
        <v>4530</v>
      </c>
      <c r="S322" s="50">
        <v>4530</v>
      </c>
      <c r="T322" s="50">
        <v>3</v>
      </c>
      <c r="U322" s="50">
        <v>1000</v>
      </c>
      <c r="V322" s="50">
        <v>0</v>
      </c>
      <c r="W322" s="50">
        <v>0</v>
      </c>
      <c r="X322" s="50">
        <v>0</v>
      </c>
      <c r="Y322" s="50">
        <v>0</v>
      </c>
      <c r="AA322" t="s">
        <v>3521</v>
      </c>
      <c r="AB322" t="str">
        <f>_xlfn.XLOOKUP(P322,物品表!$O:$O,物品表!$P:$P,,0)</f>
        <v>强化石</v>
      </c>
    </row>
    <row r="323" spans="1:28" x14ac:dyDescent="0.2">
      <c r="A323" s="4">
        <v>1</v>
      </c>
      <c r="B323" s="5">
        <v>1</v>
      </c>
      <c r="C323" s="5">
        <v>1</v>
      </c>
      <c r="D323" s="5">
        <v>1</v>
      </c>
      <c r="E323" s="5">
        <v>1</v>
      </c>
      <c r="F323" s="5">
        <v>1</v>
      </c>
      <c r="G323" s="5">
        <v>1</v>
      </c>
      <c r="H323" s="5">
        <v>1</v>
      </c>
      <c r="I323" s="5">
        <v>1</v>
      </c>
      <c r="J323" s="5">
        <v>1</v>
      </c>
      <c r="N323" s="50">
        <f t="shared" si="12"/>
        <v>10320</v>
      </c>
      <c r="O323" s="50">
        <v>1100013</v>
      </c>
      <c r="P323" s="50">
        <v>100036</v>
      </c>
      <c r="Q323" s="50">
        <v>0</v>
      </c>
      <c r="R323" s="50">
        <v>600</v>
      </c>
      <c r="S323" s="50">
        <v>600</v>
      </c>
      <c r="T323" s="50">
        <v>3</v>
      </c>
      <c r="U323" s="50">
        <v>1000</v>
      </c>
      <c r="V323" s="50">
        <v>0</v>
      </c>
      <c r="W323" s="50">
        <v>0</v>
      </c>
      <c r="X323" s="50">
        <v>0</v>
      </c>
      <c r="Y323" s="50">
        <v>0</v>
      </c>
      <c r="AA323" t="s">
        <v>3521</v>
      </c>
      <c r="AB323" t="e">
        <f>_xlfn.XLOOKUP(P323,物品表!$O:$O,物品表!$P:$P,,0)</f>
        <v>#N/A</v>
      </c>
    </row>
    <row r="324" spans="1:28" x14ac:dyDescent="0.2">
      <c r="A324" s="4">
        <v>1</v>
      </c>
      <c r="B324" s="5">
        <v>1</v>
      </c>
      <c r="C324" s="5">
        <v>1</v>
      </c>
      <c r="D324" s="5">
        <v>1</v>
      </c>
      <c r="E324" s="5">
        <v>1</v>
      </c>
      <c r="F324" s="5">
        <v>1</v>
      </c>
      <c r="G324" s="5">
        <v>1</v>
      </c>
      <c r="H324" s="5">
        <v>1</v>
      </c>
      <c r="I324" s="5">
        <v>1</v>
      </c>
      <c r="J324" s="5">
        <v>1</v>
      </c>
      <c r="N324" s="50">
        <f t="shared" si="12"/>
        <v>10321</v>
      </c>
      <c r="O324" s="50">
        <v>1100014</v>
      </c>
      <c r="P324" s="50">
        <v>100001</v>
      </c>
      <c r="Q324" s="50">
        <v>0</v>
      </c>
      <c r="R324" s="50">
        <v>1280</v>
      </c>
      <c r="S324" s="50">
        <v>1280</v>
      </c>
      <c r="T324" s="50">
        <v>1</v>
      </c>
      <c r="U324" s="50">
        <v>1000</v>
      </c>
      <c r="V324" s="50">
        <v>0</v>
      </c>
      <c r="W324" s="50">
        <v>0</v>
      </c>
      <c r="X324" s="50">
        <v>0</v>
      </c>
      <c r="Y324" s="50">
        <v>1</v>
      </c>
      <c r="AA324" t="s">
        <v>3522</v>
      </c>
      <c r="AB324" t="str">
        <f>_xlfn.XLOOKUP(P324,物品表!$O:$O,物品表!$P:$P,,0)</f>
        <v>金锭</v>
      </c>
    </row>
    <row r="325" spans="1:28" x14ac:dyDescent="0.2">
      <c r="A325" s="4">
        <v>1</v>
      </c>
      <c r="B325" s="5">
        <v>1</v>
      </c>
      <c r="C325" s="5">
        <v>1</v>
      </c>
      <c r="D325" s="5">
        <v>1</v>
      </c>
      <c r="E325" s="5">
        <v>1</v>
      </c>
      <c r="F325" s="5">
        <v>1</v>
      </c>
      <c r="G325" s="5">
        <v>1</v>
      </c>
      <c r="H325" s="5">
        <v>1</v>
      </c>
      <c r="I325" s="5">
        <v>1</v>
      </c>
      <c r="J325" s="5">
        <v>1</v>
      </c>
      <c r="N325" s="50">
        <f t="shared" si="12"/>
        <v>10322</v>
      </c>
      <c r="O325" s="50">
        <v>1100014</v>
      </c>
      <c r="P325" s="50">
        <v>100006</v>
      </c>
      <c r="Q325" s="50">
        <v>0</v>
      </c>
      <c r="R325" s="50">
        <v>460800</v>
      </c>
      <c r="S325" s="50">
        <v>460800</v>
      </c>
      <c r="T325" s="50">
        <v>2</v>
      </c>
      <c r="U325" s="50">
        <v>1000</v>
      </c>
      <c r="V325" s="50">
        <v>0</v>
      </c>
      <c r="W325" s="50">
        <v>0</v>
      </c>
      <c r="X325" s="50">
        <v>0</v>
      </c>
      <c r="Y325" s="50">
        <v>0</v>
      </c>
      <c r="AA325" t="s">
        <v>3522</v>
      </c>
      <c r="AB325" t="str">
        <f>_xlfn.XLOOKUP(P325,物品表!$O:$O,物品表!$P:$P,,0)</f>
        <v>玉石碎片</v>
      </c>
    </row>
    <row r="326" spans="1:28" x14ac:dyDescent="0.2">
      <c r="A326" s="4">
        <v>1</v>
      </c>
      <c r="B326" s="5">
        <v>1</v>
      </c>
      <c r="C326" s="5">
        <v>1</v>
      </c>
      <c r="D326" s="5">
        <v>1</v>
      </c>
      <c r="E326" s="5">
        <v>1</v>
      </c>
      <c r="F326" s="5">
        <v>1</v>
      </c>
      <c r="G326" s="5">
        <v>1</v>
      </c>
      <c r="H326" s="5">
        <v>1</v>
      </c>
      <c r="I326" s="5">
        <v>1</v>
      </c>
      <c r="J326" s="5">
        <v>1</v>
      </c>
      <c r="N326" s="50">
        <f t="shared" si="12"/>
        <v>10323</v>
      </c>
      <c r="O326" s="50">
        <v>1100014</v>
      </c>
      <c r="P326" s="50">
        <v>100006</v>
      </c>
      <c r="Q326" s="50">
        <v>0</v>
      </c>
      <c r="R326" s="50">
        <v>130</v>
      </c>
      <c r="S326" s="50">
        <v>130</v>
      </c>
      <c r="T326" s="50">
        <v>2</v>
      </c>
      <c r="U326" s="50">
        <v>1000</v>
      </c>
      <c r="V326" s="50">
        <v>0</v>
      </c>
      <c r="W326" s="50">
        <v>0</v>
      </c>
      <c r="X326" s="50">
        <v>0</v>
      </c>
      <c r="Y326" s="50">
        <v>1</v>
      </c>
      <c r="AA326" t="s">
        <v>3522</v>
      </c>
      <c r="AB326" t="str">
        <f>_xlfn.XLOOKUP(P326,物品表!$O:$O,物品表!$P:$P,,0)</f>
        <v>玉石碎片</v>
      </c>
    </row>
    <row r="327" spans="1:28" x14ac:dyDescent="0.2">
      <c r="A327" s="4">
        <v>1</v>
      </c>
      <c r="B327" s="5">
        <v>1</v>
      </c>
      <c r="C327" s="5">
        <v>1</v>
      </c>
      <c r="D327" s="5">
        <v>1</v>
      </c>
      <c r="E327" s="5">
        <v>1</v>
      </c>
      <c r="F327" s="5">
        <v>1</v>
      </c>
      <c r="G327" s="5">
        <v>1</v>
      </c>
      <c r="H327" s="5">
        <v>1</v>
      </c>
      <c r="I327" s="5">
        <v>1</v>
      </c>
      <c r="J327" s="5">
        <v>1</v>
      </c>
      <c r="N327" s="50">
        <f t="shared" si="12"/>
        <v>10324</v>
      </c>
      <c r="O327" s="50">
        <v>1100014</v>
      </c>
      <c r="P327" s="50">
        <v>100004</v>
      </c>
      <c r="Q327" s="50">
        <v>0</v>
      </c>
      <c r="R327" s="50">
        <v>260</v>
      </c>
      <c r="S327" s="50">
        <v>260</v>
      </c>
      <c r="T327" s="50">
        <v>2</v>
      </c>
      <c r="U327" s="50">
        <v>1000</v>
      </c>
      <c r="V327" s="50">
        <v>0</v>
      </c>
      <c r="W327" s="50">
        <v>0</v>
      </c>
      <c r="X327" s="50">
        <v>0</v>
      </c>
      <c r="Y327" s="50">
        <v>1</v>
      </c>
      <c r="AA327" t="s">
        <v>3522</v>
      </c>
      <c r="AB327" t="str">
        <f>_xlfn.XLOOKUP(P327,物品表!$O:$O,物品表!$P:$P,,0)</f>
        <v>重铸石</v>
      </c>
    </row>
    <row r="328" spans="1:28" ht="15" customHeight="1" x14ac:dyDescent="0.2">
      <c r="A328" s="4">
        <v>1</v>
      </c>
      <c r="B328" s="5">
        <v>1</v>
      </c>
      <c r="C328" s="5">
        <v>1</v>
      </c>
      <c r="D328" s="5">
        <v>1</v>
      </c>
      <c r="E328" s="5">
        <v>1</v>
      </c>
      <c r="F328" s="5">
        <v>1</v>
      </c>
      <c r="G328" s="5">
        <v>1</v>
      </c>
      <c r="H328" s="5">
        <v>1</v>
      </c>
      <c r="I328" s="5">
        <v>1</v>
      </c>
      <c r="J328" s="5">
        <v>1</v>
      </c>
      <c r="N328" s="50">
        <f t="shared" si="12"/>
        <v>10325</v>
      </c>
      <c r="O328" s="50">
        <v>1100014</v>
      </c>
      <c r="P328" s="50">
        <v>100005</v>
      </c>
      <c r="Q328" s="50">
        <v>0</v>
      </c>
      <c r="R328" s="50">
        <v>2560</v>
      </c>
      <c r="S328" s="50">
        <v>2560</v>
      </c>
      <c r="T328" s="50">
        <v>2</v>
      </c>
      <c r="U328" s="50">
        <v>1000</v>
      </c>
      <c r="V328" s="50">
        <v>0</v>
      </c>
      <c r="W328" s="50">
        <v>0</v>
      </c>
      <c r="X328" s="50">
        <v>0</v>
      </c>
      <c r="Y328" s="50">
        <v>1</v>
      </c>
      <c r="AA328" t="s">
        <v>3522</v>
      </c>
      <c r="AB328" t="s">
        <v>3517</v>
      </c>
    </row>
    <row r="329" spans="1:28" x14ac:dyDescent="0.2">
      <c r="A329" s="4">
        <v>1</v>
      </c>
      <c r="B329" s="5">
        <v>1</v>
      </c>
      <c r="C329" s="5">
        <v>1</v>
      </c>
      <c r="D329" s="5">
        <v>1</v>
      </c>
      <c r="E329" s="5">
        <v>1</v>
      </c>
      <c r="F329" s="5">
        <v>1</v>
      </c>
      <c r="G329" s="5">
        <v>1</v>
      </c>
      <c r="H329" s="5">
        <v>1</v>
      </c>
      <c r="I329" s="5">
        <v>1</v>
      </c>
      <c r="J329" s="5">
        <v>1</v>
      </c>
      <c r="N329" s="50">
        <f t="shared" si="12"/>
        <v>10326</v>
      </c>
      <c r="O329" s="50">
        <v>1100014</v>
      </c>
      <c r="P329" s="50">
        <v>100008</v>
      </c>
      <c r="Q329" s="50">
        <v>0</v>
      </c>
      <c r="R329" s="50">
        <v>1280</v>
      </c>
      <c r="S329" s="50">
        <v>1280</v>
      </c>
      <c r="T329" s="50">
        <v>2</v>
      </c>
      <c r="U329" s="50">
        <v>1000</v>
      </c>
      <c r="V329" s="50">
        <v>0</v>
      </c>
      <c r="W329" s="50">
        <v>0</v>
      </c>
      <c r="X329" s="50">
        <v>0</v>
      </c>
      <c r="Y329" s="50">
        <v>1</v>
      </c>
      <c r="AA329" t="s">
        <v>3522</v>
      </c>
      <c r="AB329" t="s">
        <v>3041</v>
      </c>
    </row>
    <row r="330" spans="1:28" x14ac:dyDescent="0.2">
      <c r="A330" s="4">
        <v>1</v>
      </c>
      <c r="B330" s="5">
        <v>1</v>
      </c>
      <c r="C330" s="5">
        <v>1</v>
      </c>
      <c r="D330" s="5">
        <v>1</v>
      </c>
      <c r="E330" s="5">
        <v>1</v>
      </c>
      <c r="F330" s="5">
        <v>1</v>
      </c>
      <c r="G330" s="5">
        <v>1</v>
      </c>
      <c r="H330" s="5">
        <v>1</v>
      </c>
      <c r="I330" s="5">
        <v>1</v>
      </c>
      <c r="J330" s="5">
        <v>1</v>
      </c>
      <c r="N330" s="50">
        <f t="shared" si="12"/>
        <v>10327</v>
      </c>
      <c r="O330" s="50">
        <v>1100014</v>
      </c>
      <c r="P330" s="50">
        <v>100005</v>
      </c>
      <c r="Q330" s="50">
        <v>0</v>
      </c>
      <c r="R330" s="50">
        <v>26</v>
      </c>
      <c r="S330" s="50">
        <v>26</v>
      </c>
      <c r="T330" s="50">
        <v>3</v>
      </c>
      <c r="U330" s="50">
        <v>1000</v>
      </c>
      <c r="V330" s="50">
        <v>0</v>
      </c>
      <c r="W330" s="50">
        <v>0</v>
      </c>
      <c r="X330" s="50">
        <v>0</v>
      </c>
      <c r="Y330" s="50">
        <v>1</v>
      </c>
      <c r="AA330" t="s">
        <v>3522</v>
      </c>
      <c r="AB330" t="str">
        <f>_xlfn.XLOOKUP(P330,物品表!$O:$O,物品表!$P:$P,,0)</f>
        <v>洗练石</v>
      </c>
    </row>
    <row r="331" spans="1:28" x14ac:dyDescent="0.2">
      <c r="A331" s="4">
        <v>1</v>
      </c>
      <c r="B331" s="5">
        <v>1</v>
      </c>
      <c r="C331" s="5">
        <v>1</v>
      </c>
      <c r="D331" s="5">
        <v>1</v>
      </c>
      <c r="E331" s="5">
        <v>1</v>
      </c>
      <c r="F331" s="5">
        <v>1</v>
      </c>
      <c r="G331" s="5">
        <v>1</v>
      </c>
      <c r="H331" s="5">
        <v>1</v>
      </c>
      <c r="I331" s="5">
        <v>1</v>
      </c>
      <c r="J331" s="5">
        <v>1</v>
      </c>
      <c r="N331" s="50">
        <f t="shared" si="12"/>
        <v>10328</v>
      </c>
      <c r="O331" s="50">
        <v>1100014</v>
      </c>
      <c r="P331" s="50">
        <v>100030</v>
      </c>
      <c r="Q331" s="50">
        <v>0</v>
      </c>
      <c r="R331" s="50">
        <v>26</v>
      </c>
      <c r="S331" s="50">
        <v>26</v>
      </c>
      <c r="T331" s="50">
        <v>3</v>
      </c>
      <c r="U331" s="50">
        <v>1000</v>
      </c>
      <c r="V331" s="50">
        <v>0</v>
      </c>
      <c r="W331" s="50">
        <v>0</v>
      </c>
      <c r="X331" s="50">
        <v>0</v>
      </c>
      <c r="Y331" s="50">
        <v>1</v>
      </c>
      <c r="AA331" t="s">
        <v>3522</v>
      </c>
      <c r="AB331" t="e">
        <f>_xlfn.XLOOKUP(P331,物品表!$O:$O,物品表!$P:$P,,0)</f>
        <v>#N/A</v>
      </c>
    </row>
    <row r="332" spans="1:28" x14ac:dyDescent="0.2">
      <c r="A332" s="4">
        <v>1</v>
      </c>
      <c r="B332" s="5">
        <v>1</v>
      </c>
      <c r="C332" s="5">
        <v>1</v>
      </c>
      <c r="D332" s="5">
        <v>1</v>
      </c>
      <c r="E332" s="5">
        <v>1</v>
      </c>
      <c r="F332" s="5">
        <v>1</v>
      </c>
      <c r="G332" s="5">
        <v>1</v>
      </c>
      <c r="H332" s="5">
        <v>1</v>
      </c>
      <c r="I332" s="5">
        <v>1</v>
      </c>
      <c r="J332" s="5">
        <v>1</v>
      </c>
      <c r="N332" s="50">
        <f t="shared" si="12"/>
        <v>10329</v>
      </c>
      <c r="O332" s="50">
        <v>1100014</v>
      </c>
      <c r="P332" s="50">
        <v>100018</v>
      </c>
      <c r="Q332" s="50">
        <v>0</v>
      </c>
      <c r="R332" s="50">
        <v>900</v>
      </c>
      <c r="S332" s="50">
        <v>900</v>
      </c>
      <c r="T332" s="50">
        <v>3</v>
      </c>
      <c r="U332" s="50">
        <v>1000</v>
      </c>
      <c r="V332" s="50">
        <v>0</v>
      </c>
      <c r="W332" s="50">
        <v>0</v>
      </c>
      <c r="X332" s="50">
        <v>0</v>
      </c>
      <c r="Y332" s="50">
        <v>0</v>
      </c>
      <c r="AA332" t="s">
        <v>3522</v>
      </c>
      <c r="AB332" t="str">
        <f>_xlfn.XLOOKUP(P332,物品表!$O:$O,物品表!$P:$P,,0)</f>
        <v>青铜密钥</v>
      </c>
    </row>
    <row r="333" spans="1:28" x14ac:dyDescent="0.2">
      <c r="A333" s="4">
        <v>1</v>
      </c>
      <c r="B333" s="5">
        <v>1</v>
      </c>
      <c r="C333" s="5">
        <v>1</v>
      </c>
      <c r="D333" s="5">
        <v>1</v>
      </c>
      <c r="E333" s="5">
        <v>1</v>
      </c>
      <c r="F333" s="5">
        <v>1</v>
      </c>
      <c r="G333" s="5">
        <v>1</v>
      </c>
      <c r="H333" s="5">
        <v>1</v>
      </c>
      <c r="I333" s="5">
        <v>1</v>
      </c>
      <c r="J333" s="5">
        <v>1</v>
      </c>
      <c r="N333" s="50">
        <f t="shared" si="12"/>
        <v>10330</v>
      </c>
      <c r="O333" s="50">
        <v>1100014</v>
      </c>
      <c r="P333" s="50">
        <v>100017</v>
      </c>
      <c r="Q333" s="50">
        <v>0</v>
      </c>
      <c r="R333" s="50">
        <v>8530</v>
      </c>
      <c r="S333" s="50">
        <v>8530</v>
      </c>
      <c r="T333" s="50">
        <v>3</v>
      </c>
      <c r="U333" s="50">
        <v>1000</v>
      </c>
      <c r="V333" s="50">
        <v>0</v>
      </c>
      <c r="W333" s="50">
        <v>0</v>
      </c>
      <c r="X333" s="50">
        <v>0</v>
      </c>
      <c r="Y333" s="50">
        <v>0</v>
      </c>
      <c r="AA333" t="s">
        <v>3522</v>
      </c>
      <c r="AB333" t="str">
        <f>_xlfn.XLOOKUP(P333,物品表!$O:$O,物品表!$P:$P,,0)</f>
        <v>强化石</v>
      </c>
    </row>
    <row r="334" spans="1:28" x14ac:dyDescent="0.2">
      <c r="A334" s="4">
        <v>1</v>
      </c>
      <c r="B334" s="5">
        <v>1</v>
      </c>
      <c r="C334" s="5">
        <v>1</v>
      </c>
      <c r="D334" s="5">
        <v>1</v>
      </c>
      <c r="E334" s="5">
        <v>1</v>
      </c>
      <c r="F334" s="5">
        <v>1</v>
      </c>
      <c r="G334" s="5">
        <v>1</v>
      </c>
      <c r="H334" s="5">
        <v>1</v>
      </c>
      <c r="I334" s="5">
        <v>1</v>
      </c>
      <c r="J334" s="5">
        <v>1</v>
      </c>
      <c r="N334" s="50">
        <f t="shared" si="12"/>
        <v>10331</v>
      </c>
      <c r="O334" s="50">
        <v>1100014</v>
      </c>
      <c r="P334" s="50">
        <v>100036</v>
      </c>
      <c r="Q334" s="50">
        <v>0</v>
      </c>
      <c r="R334" s="50">
        <v>1100</v>
      </c>
      <c r="S334" s="50">
        <v>1100</v>
      </c>
      <c r="T334" s="50">
        <v>3</v>
      </c>
      <c r="U334" s="50">
        <v>1000</v>
      </c>
      <c r="V334" s="50">
        <v>0</v>
      </c>
      <c r="W334" s="50">
        <v>0</v>
      </c>
      <c r="X334" s="50">
        <v>0</v>
      </c>
      <c r="Y334" s="50">
        <v>0</v>
      </c>
      <c r="AA334" t="s">
        <v>3522</v>
      </c>
      <c r="AB334" t="e">
        <f>_xlfn.XLOOKUP(P334,物品表!$O:$O,物品表!$P:$P,,0)</f>
        <v>#N/A</v>
      </c>
    </row>
    <row r="335" spans="1:28" x14ac:dyDescent="0.2">
      <c r="A335" s="4">
        <v>1</v>
      </c>
      <c r="B335" s="5">
        <v>1</v>
      </c>
      <c r="C335" s="5">
        <v>1</v>
      </c>
      <c r="D335" s="5">
        <v>1</v>
      </c>
      <c r="E335" s="5">
        <v>1</v>
      </c>
      <c r="F335" s="5">
        <v>1</v>
      </c>
      <c r="G335" s="5">
        <v>1</v>
      </c>
      <c r="H335" s="5">
        <v>1</v>
      </c>
      <c r="I335" s="5">
        <v>1</v>
      </c>
      <c r="J335" s="5">
        <v>1</v>
      </c>
      <c r="M335" s="50"/>
      <c r="N335" s="50">
        <f t="shared" si="12"/>
        <v>10332</v>
      </c>
      <c r="O335" s="50">
        <v>1100015</v>
      </c>
      <c r="P335" s="50">
        <v>202000</v>
      </c>
      <c r="Q335" s="50">
        <v>0</v>
      </c>
      <c r="R335" s="50">
        <v>1</v>
      </c>
      <c r="S335" s="50">
        <v>1</v>
      </c>
      <c r="T335" s="50">
        <v>1</v>
      </c>
      <c r="U335" s="50">
        <v>1000</v>
      </c>
      <c r="V335" s="50">
        <v>0</v>
      </c>
      <c r="W335" s="50">
        <v>0</v>
      </c>
      <c r="X335" s="50">
        <v>0</v>
      </c>
      <c r="Y335" s="50">
        <v>0</v>
      </c>
      <c r="AA335" t="str">
        <f>_xlfn.XLOOKUP(O335,物品表!$O:$O,物品表!$P:$P,,0)</f>
        <v>自选稀有宠物宝箱</v>
      </c>
      <c r="AB335" t="str">
        <f>_xlfn.XLOOKUP(P335,物品表!$O:$O,物品表!$P:$P,,0)</f>
        <v>阳烛</v>
      </c>
    </row>
    <row r="336" spans="1:28" x14ac:dyDescent="0.2">
      <c r="A336" s="4">
        <v>1</v>
      </c>
      <c r="B336" s="5">
        <v>1</v>
      </c>
      <c r="C336" s="5">
        <v>1</v>
      </c>
      <c r="D336" s="5">
        <v>1</v>
      </c>
      <c r="E336" s="5">
        <v>1</v>
      </c>
      <c r="F336" s="5">
        <v>1</v>
      </c>
      <c r="G336" s="5">
        <v>1</v>
      </c>
      <c r="H336" s="5">
        <v>1</v>
      </c>
      <c r="I336" s="5">
        <v>1</v>
      </c>
      <c r="J336" s="5">
        <v>1</v>
      </c>
      <c r="M336" s="50"/>
      <c r="N336" s="50">
        <f t="shared" si="12"/>
        <v>10333</v>
      </c>
      <c r="O336" s="50">
        <v>1100015</v>
      </c>
      <c r="P336" s="50">
        <v>202001</v>
      </c>
      <c r="Q336" s="50">
        <v>0</v>
      </c>
      <c r="R336" s="50">
        <v>1</v>
      </c>
      <c r="S336" s="50">
        <v>1</v>
      </c>
      <c r="T336" s="50">
        <v>1</v>
      </c>
      <c r="U336" s="50">
        <v>1000</v>
      </c>
      <c r="V336" s="50">
        <v>0</v>
      </c>
      <c r="W336" s="50">
        <v>0</v>
      </c>
      <c r="X336" s="50">
        <v>0</v>
      </c>
      <c r="Y336" s="50">
        <v>0</v>
      </c>
      <c r="AA336" t="str">
        <f>_xlfn.XLOOKUP(O336,物品表!$O:$O,物品表!$P:$P,,0)</f>
        <v>自选稀有宠物宝箱</v>
      </c>
      <c r="AB336" t="str">
        <f>_xlfn.XLOOKUP(P336,物品表!$O:$O,物品表!$P:$P,,0)</f>
        <v>穿山甲</v>
      </c>
    </row>
    <row r="337" spans="1:28" x14ac:dyDescent="0.2">
      <c r="A337" s="4">
        <v>1</v>
      </c>
      <c r="B337" s="5">
        <v>1</v>
      </c>
      <c r="C337" s="5">
        <v>1</v>
      </c>
      <c r="D337" s="5">
        <v>1</v>
      </c>
      <c r="E337" s="5">
        <v>1</v>
      </c>
      <c r="F337" s="5">
        <v>1</v>
      </c>
      <c r="G337" s="5">
        <v>1</v>
      </c>
      <c r="H337" s="5">
        <v>1</v>
      </c>
      <c r="I337" s="5">
        <v>1</v>
      </c>
      <c r="J337" s="5">
        <v>1</v>
      </c>
      <c r="M337" s="50"/>
      <c r="N337" s="50">
        <f t="shared" si="12"/>
        <v>10334</v>
      </c>
      <c r="O337" s="50">
        <v>1100015</v>
      </c>
      <c r="P337" s="50">
        <v>202002</v>
      </c>
      <c r="Q337" s="50">
        <v>0</v>
      </c>
      <c r="R337" s="50">
        <v>1</v>
      </c>
      <c r="S337" s="50">
        <v>1</v>
      </c>
      <c r="T337" s="50">
        <v>1</v>
      </c>
      <c r="U337" s="50">
        <v>1000</v>
      </c>
      <c r="V337" s="50">
        <v>0</v>
      </c>
      <c r="W337" s="50">
        <v>0</v>
      </c>
      <c r="X337" s="50">
        <v>0</v>
      </c>
      <c r="Y337" s="50">
        <v>0</v>
      </c>
      <c r="AA337" t="str">
        <f>_xlfn.XLOOKUP(O337,物品表!$O:$O,物品表!$P:$P,,0)</f>
        <v>自选稀有宠物宝箱</v>
      </c>
      <c r="AB337" t="str">
        <f>_xlfn.XLOOKUP(P337,物品表!$O:$O,物品表!$P:$P,,0)</f>
        <v>木面怪人</v>
      </c>
    </row>
    <row r="338" spans="1:28" x14ac:dyDescent="0.2">
      <c r="A338" s="4">
        <v>1</v>
      </c>
      <c r="B338" s="5">
        <v>1</v>
      </c>
      <c r="C338" s="5">
        <v>1</v>
      </c>
      <c r="D338" s="5">
        <v>1</v>
      </c>
      <c r="E338" s="5">
        <v>1</v>
      </c>
      <c r="F338" s="5">
        <v>1</v>
      </c>
      <c r="G338" s="5">
        <v>1</v>
      </c>
      <c r="H338" s="5">
        <v>1</v>
      </c>
      <c r="I338" s="5">
        <v>1</v>
      </c>
      <c r="J338" s="5">
        <v>1</v>
      </c>
      <c r="M338" s="50"/>
      <c r="N338" s="50">
        <f t="shared" si="12"/>
        <v>10335</v>
      </c>
      <c r="O338" s="50">
        <v>1100015</v>
      </c>
      <c r="P338" s="50">
        <v>202003</v>
      </c>
      <c r="Q338" s="50">
        <v>0</v>
      </c>
      <c r="R338" s="50">
        <v>1</v>
      </c>
      <c r="S338" s="50">
        <v>1</v>
      </c>
      <c r="T338" s="50">
        <v>1</v>
      </c>
      <c r="U338" s="50">
        <v>1000</v>
      </c>
      <c r="V338" s="50">
        <v>0</v>
      </c>
      <c r="W338" s="50">
        <v>0</v>
      </c>
      <c r="X338" s="50">
        <v>0</v>
      </c>
      <c r="Y338" s="50">
        <v>0</v>
      </c>
      <c r="AA338" t="str">
        <f>_xlfn.XLOOKUP(O338,物品表!$O:$O,物品表!$P:$P,,0)</f>
        <v>自选稀有宠物宝箱</v>
      </c>
      <c r="AB338" t="str">
        <f>_xlfn.XLOOKUP(P338,物品表!$O:$O,物品表!$P:$P,,0)</f>
        <v>纸人</v>
      </c>
    </row>
    <row r="339" spans="1:28" x14ac:dyDescent="0.2">
      <c r="A339" s="4">
        <v>1</v>
      </c>
      <c r="B339" s="5">
        <v>1</v>
      </c>
      <c r="C339" s="5">
        <v>1</v>
      </c>
      <c r="D339" s="5">
        <v>1</v>
      </c>
      <c r="E339" s="5">
        <v>1</v>
      </c>
      <c r="F339" s="5">
        <v>1</v>
      </c>
      <c r="G339" s="5">
        <v>1</v>
      </c>
      <c r="H339" s="5">
        <v>1</v>
      </c>
      <c r="I339" s="5">
        <v>1</v>
      </c>
      <c r="J339" s="5">
        <v>1</v>
      </c>
      <c r="M339" s="50"/>
      <c r="N339" s="50">
        <f t="shared" si="12"/>
        <v>10336</v>
      </c>
      <c r="O339" s="50">
        <v>1100015</v>
      </c>
      <c r="P339" s="50">
        <v>202004</v>
      </c>
      <c r="Q339" s="50">
        <v>0</v>
      </c>
      <c r="R339" s="50">
        <v>1</v>
      </c>
      <c r="S339" s="50">
        <v>1</v>
      </c>
      <c r="T339" s="50">
        <v>1</v>
      </c>
      <c r="U339" s="50">
        <v>1000</v>
      </c>
      <c r="V339" s="50">
        <v>0</v>
      </c>
      <c r="W339" s="50">
        <v>0</v>
      </c>
      <c r="X339" s="50">
        <v>0</v>
      </c>
      <c r="Y339" s="50">
        <v>0</v>
      </c>
      <c r="AA339" t="str">
        <f>_xlfn.XLOOKUP(O339,物品表!$O:$O,物品表!$P:$P,,0)</f>
        <v>自选稀有宠物宝箱</v>
      </c>
      <c r="AB339" t="str">
        <f>_xlfn.XLOOKUP(P339,物品表!$O:$O,物品表!$P:$P,,0)</f>
        <v>怪铁铃</v>
      </c>
    </row>
    <row r="340" spans="1:28" x14ac:dyDescent="0.2">
      <c r="A340" s="4">
        <v>1</v>
      </c>
      <c r="B340" s="5">
        <v>1</v>
      </c>
      <c r="C340" s="5">
        <v>1</v>
      </c>
      <c r="D340" s="5">
        <v>1</v>
      </c>
      <c r="E340" s="5">
        <v>1</v>
      </c>
      <c r="F340" s="5">
        <v>1</v>
      </c>
      <c r="G340" s="5">
        <v>1</v>
      </c>
      <c r="H340" s="5">
        <v>1</v>
      </c>
      <c r="I340" s="5">
        <v>1</v>
      </c>
      <c r="J340" s="5">
        <v>1</v>
      </c>
      <c r="M340" s="50"/>
      <c r="N340" s="50">
        <f t="shared" si="12"/>
        <v>10337</v>
      </c>
      <c r="O340" s="50">
        <v>1100016</v>
      </c>
      <c r="P340" s="50">
        <v>203000</v>
      </c>
      <c r="Q340" s="50">
        <v>0</v>
      </c>
      <c r="R340" s="50">
        <v>1</v>
      </c>
      <c r="S340" s="50">
        <v>1</v>
      </c>
      <c r="T340" s="50">
        <v>1</v>
      </c>
      <c r="U340" s="50">
        <v>1000</v>
      </c>
      <c r="V340" s="50">
        <v>0</v>
      </c>
      <c r="W340" s="50">
        <v>0</v>
      </c>
      <c r="X340" s="50">
        <v>0</v>
      </c>
      <c r="Y340" s="50">
        <v>0</v>
      </c>
      <c r="AA340" t="str">
        <f>_xlfn.XLOOKUP(O340,物品表!$O:$O,物品表!$P:$P,,0)</f>
        <v>自选史诗宠物宝箱</v>
      </c>
      <c r="AB340" t="str">
        <f>_xlfn.XLOOKUP(P340,物品表!$O:$O,物品表!$P:$P,,0)</f>
        <v>阴烛</v>
      </c>
    </row>
    <row r="341" spans="1:28" x14ac:dyDescent="0.2">
      <c r="A341" s="4">
        <v>1</v>
      </c>
      <c r="B341" s="5">
        <v>1</v>
      </c>
      <c r="C341" s="5">
        <v>1</v>
      </c>
      <c r="D341" s="5">
        <v>1</v>
      </c>
      <c r="E341" s="5">
        <v>1</v>
      </c>
      <c r="F341" s="5">
        <v>1</v>
      </c>
      <c r="G341" s="5">
        <v>1</v>
      </c>
      <c r="H341" s="5">
        <v>1</v>
      </c>
      <c r="I341" s="5">
        <v>1</v>
      </c>
      <c r="J341" s="5">
        <v>1</v>
      </c>
      <c r="M341" s="50"/>
      <c r="N341" s="50">
        <f t="shared" si="12"/>
        <v>10338</v>
      </c>
      <c r="O341" s="50">
        <v>1100016</v>
      </c>
      <c r="P341" s="50">
        <v>203001</v>
      </c>
      <c r="Q341" s="50">
        <v>0</v>
      </c>
      <c r="R341" s="50">
        <v>1</v>
      </c>
      <c r="S341" s="50">
        <v>1</v>
      </c>
      <c r="T341" s="50">
        <v>1</v>
      </c>
      <c r="U341" s="50">
        <v>1000</v>
      </c>
      <c r="V341" s="50">
        <v>0</v>
      </c>
      <c r="W341" s="50">
        <v>0</v>
      </c>
      <c r="X341" s="50">
        <v>0</v>
      </c>
      <c r="Y341" s="50">
        <v>0</v>
      </c>
      <c r="AA341" t="str">
        <f>_xlfn.XLOOKUP(O341,物品表!$O:$O,物品表!$P:$P,,0)</f>
        <v>自选史诗宠物宝箱</v>
      </c>
      <c r="AB341" t="str">
        <f>_xlfn.XLOOKUP(P341,物品表!$O:$O,物品表!$P:$P,,0)</f>
        <v>穿山铁甲</v>
      </c>
    </row>
    <row r="342" spans="1:28" x14ac:dyDescent="0.2">
      <c r="A342" s="4">
        <v>1</v>
      </c>
      <c r="B342" s="5">
        <v>1</v>
      </c>
      <c r="C342" s="5">
        <v>1</v>
      </c>
      <c r="D342" s="5">
        <v>1</v>
      </c>
      <c r="E342" s="5">
        <v>1</v>
      </c>
      <c r="F342" s="5">
        <v>1</v>
      </c>
      <c r="G342" s="5">
        <v>1</v>
      </c>
      <c r="H342" s="5">
        <v>1</v>
      </c>
      <c r="I342" s="5">
        <v>1</v>
      </c>
      <c r="J342" s="5">
        <v>1</v>
      </c>
      <c r="M342" s="50"/>
      <c r="N342" s="50">
        <f t="shared" si="12"/>
        <v>10339</v>
      </c>
      <c r="O342" s="50">
        <v>1100016</v>
      </c>
      <c r="P342" s="50">
        <v>203002</v>
      </c>
      <c r="Q342" s="50">
        <v>0</v>
      </c>
      <c r="R342" s="50">
        <v>1</v>
      </c>
      <c r="S342" s="50">
        <v>1</v>
      </c>
      <c r="T342" s="50">
        <v>1</v>
      </c>
      <c r="U342" s="50">
        <v>1000</v>
      </c>
      <c r="V342" s="50">
        <v>0</v>
      </c>
      <c r="W342" s="50">
        <v>0</v>
      </c>
      <c r="X342" s="50">
        <v>0</v>
      </c>
      <c r="Y342" s="50">
        <v>0</v>
      </c>
      <c r="AA342" t="str">
        <f>_xlfn.XLOOKUP(O342,物品表!$O:$O,物品表!$P:$P,,0)</f>
        <v>自选史诗宠物宝箱</v>
      </c>
      <c r="AB342" t="str">
        <f>_xlfn.XLOOKUP(P342,物品表!$O:$O,物品表!$P:$P,,0)</f>
        <v>木面怪侠</v>
      </c>
    </row>
    <row r="343" spans="1:28" x14ac:dyDescent="0.2">
      <c r="A343" s="4">
        <v>1</v>
      </c>
      <c r="B343" s="5">
        <v>1</v>
      </c>
      <c r="C343" s="5">
        <v>1</v>
      </c>
      <c r="D343" s="5">
        <v>1</v>
      </c>
      <c r="E343" s="5">
        <v>1</v>
      </c>
      <c r="F343" s="5">
        <v>1</v>
      </c>
      <c r="G343" s="5">
        <v>1</v>
      </c>
      <c r="H343" s="5">
        <v>1</v>
      </c>
      <c r="I343" s="5">
        <v>1</v>
      </c>
      <c r="J343" s="5">
        <v>1</v>
      </c>
      <c r="M343" s="50"/>
      <c r="N343" s="50">
        <f t="shared" si="12"/>
        <v>10340</v>
      </c>
      <c r="O343" s="50">
        <v>1100016</v>
      </c>
      <c r="P343" s="50">
        <v>203003</v>
      </c>
      <c r="Q343" s="50">
        <v>0</v>
      </c>
      <c r="R343" s="50">
        <v>1</v>
      </c>
      <c r="S343" s="50">
        <v>1</v>
      </c>
      <c r="T343" s="50">
        <v>1</v>
      </c>
      <c r="U343" s="50">
        <v>1000</v>
      </c>
      <c r="V343" s="50">
        <v>0</v>
      </c>
      <c r="W343" s="50">
        <v>0</v>
      </c>
      <c r="X343" s="50">
        <v>0</v>
      </c>
      <c r="Y343" s="50">
        <v>0</v>
      </c>
      <c r="AA343" t="str">
        <f>_xlfn.XLOOKUP(O343,物品表!$O:$O,物品表!$P:$P,,0)</f>
        <v>自选史诗宠物宝箱</v>
      </c>
      <c r="AB343" t="str">
        <f>_xlfn.XLOOKUP(P343,物品表!$O:$O,物品表!$P:$P,,0)</f>
        <v>纸超人</v>
      </c>
    </row>
    <row r="344" spans="1:28" x14ac:dyDescent="0.2">
      <c r="A344" s="4">
        <v>1</v>
      </c>
      <c r="B344" s="5">
        <v>1</v>
      </c>
      <c r="C344" s="5">
        <v>1</v>
      </c>
      <c r="D344" s="5">
        <v>1</v>
      </c>
      <c r="E344" s="5">
        <v>1</v>
      </c>
      <c r="F344" s="5">
        <v>1</v>
      </c>
      <c r="G344" s="5">
        <v>1</v>
      </c>
      <c r="H344" s="5">
        <v>1</v>
      </c>
      <c r="I344" s="5">
        <v>1</v>
      </c>
      <c r="J344" s="5">
        <v>1</v>
      </c>
      <c r="M344" s="50"/>
      <c r="N344" s="50">
        <f t="shared" si="12"/>
        <v>10341</v>
      </c>
      <c r="O344" s="50">
        <v>1100016</v>
      </c>
      <c r="P344" s="50">
        <v>203004</v>
      </c>
      <c r="Q344" s="50">
        <v>0</v>
      </c>
      <c r="R344" s="50">
        <v>1</v>
      </c>
      <c r="S344" s="50">
        <v>1</v>
      </c>
      <c r="T344" s="50">
        <v>1</v>
      </c>
      <c r="U344" s="50">
        <v>1000</v>
      </c>
      <c r="V344" s="50">
        <v>0</v>
      </c>
      <c r="W344" s="50">
        <v>0</v>
      </c>
      <c r="X344" s="50">
        <v>0</v>
      </c>
      <c r="Y344" s="50">
        <v>0</v>
      </c>
      <c r="AA344" t="str">
        <f>_xlfn.XLOOKUP(O344,物品表!$O:$O,物品表!$P:$P,,0)</f>
        <v>自选史诗宠物宝箱</v>
      </c>
      <c r="AB344" t="str">
        <f>_xlfn.XLOOKUP(P344,物品表!$O:$O,物品表!$P:$P,,0)</f>
        <v>怪铜铃</v>
      </c>
    </row>
    <row r="345" spans="1:28" x14ac:dyDescent="0.2">
      <c r="A345" s="4">
        <v>1</v>
      </c>
      <c r="B345" s="5">
        <v>1</v>
      </c>
      <c r="C345" s="5">
        <v>1</v>
      </c>
      <c r="D345" s="5">
        <v>1</v>
      </c>
      <c r="E345" s="5">
        <v>1</v>
      </c>
      <c r="F345" s="5">
        <v>1</v>
      </c>
      <c r="G345" s="5">
        <v>1</v>
      </c>
      <c r="H345" s="5">
        <v>1</v>
      </c>
      <c r="I345" s="5">
        <v>1</v>
      </c>
      <c r="J345" s="5">
        <v>1</v>
      </c>
      <c r="M345" s="50"/>
      <c r="N345" s="50">
        <f t="shared" si="12"/>
        <v>10342</v>
      </c>
      <c r="O345" s="50">
        <v>1100017</v>
      </c>
      <c r="P345" s="57">
        <v>-1</v>
      </c>
      <c r="Q345" s="50">
        <v>0</v>
      </c>
      <c r="R345" s="57">
        <v>1</v>
      </c>
      <c r="S345" s="57">
        <v>1</v>
      </c>
      <c r="T345" s="57">
        <v>1</v>
      </c>
      <c r="U345" s="57">
        <v>1000</v>
      </c>
      <c r="V345" s="57">
        <v>0</v>
      </c>
      <c r="W345" s="57" t="s">
        <v>3523</v>
      </c>
      <c r="X345" s="57">
        <v>0</v>
      </c>
      <c r="Y345" s="50">
        <v>0</v>
      </c>
      <c r="Z345" s="88"/>
      <c r="AA345" s="88" t="str">
        <f>_xlfn.XLOOKUP(O345,物品表!$O:$O,物品表!$P:$P,,0)</f>
        <v>符文刻印自选宝箱</v>
      </c>
      <c r="AB345" t="e">
        <f>_xlfn.XLOOKUP(P345,物品表!$O:$O,物品表!$P:$P,,0)</f>
        <v>#N/A</v>
      </c>
    </row>
    <row r="346" spans="1:28" x14ac:dyDescent="0.2">
      <c r="A346" s="4">
        <v>1</v>
      </c>
      <c r="B346" s="5">
        <v>1</v>
      </c>
      <c r="C346" s="5">
        <v>1</v>
      </c>
      <c r="D346" s="5">
        <v>1</v>
      </c>
      <c r="E346" s="5">
        <v>1</v>
      </c>
      <c r="F346" s="5">
        <v>1</v>
      </c>
      <c r="G346" s="5">
        <v>1</v>
      </c>
      <c r="H346" s="5">
        <v>1</v>
      </c>
      <c r="I346" s="5">
        <v>1</v>
      </c>
      <c r="J346" s="5">
        <v>1</v>
      </c>
      <c r="M346" s="50"/>
      <c r="N346" s="50">
        <f t="shared" si="12"/>
        <v>10343</v>
      </c>
      <c r="O346" s="50">
        <v>1100018</v>
      </c>
      <c r="P346" s="57">
        <v>-1</v>
      </c>
      <c r="Q346" s="50">
        <v>0</v>
      </c>
      <c r="R346" s="57">
        <v>1</v>
      </c>
      <c r="S346" s="57">
        <v>1</v>
      </c>
      <c r="T346" s="57">
        <v>1</v>
      </c>
      <c r="U346" s="57">
        <v>1000</v>
      </c>
      <c r="V346" s="57">
        <v>0</v>
      </c>
      <c r="W346" s="57" t="s">
        <v>3497</v>
      </c>
      <c r="X346" s="57">
        <v>0</v>
      </c>
      <c r="Y346" s="50">
        <v>0</v>
      </c>
      <c r="Z346" s="88"/>
      <c r="AA346" s="88" t="str">
        <f>_xlfn.XLOOKUP(O346,物品表!$O:$O,物品表!$P:$P,,0)</f>
        <v>自选史诗符文宝箱</v>
      </c>
      <c r="AB346" t="e">
        <f>_xlfn.XLOOKUP(P346,物品表!$O:$O,物品表!$P:$P,,0)</f>
        <v>#N/A</v>
      </c>
    </row>
    <row r="347" spans="1:28" x14ac:dyDescent="0.2"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  <c r="AA347" s="50"/>
      <c r="AB347" s="50"/>
    </row>
    <row r="348" spans="1:28" x14ac:dyDescent="0.2"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  <c r="AA348" s="50"/>
      <c r="AB348" s="50"/>
    </row>
    <row r="349" spans="1:28" x14ac:dyDescent="0.2"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  <c r="AA349" s="50"/>
      <c r="AB349" s="50"/>
    </row>
    <row r="350" spans="1:28" x14ac:dyDescent="0.2">
      <c r="R350" s="50"/>
    </row>
  </sheetData>
  <autoFilter ref="M1:Y346" xr:uid="{27130B03-F363-4DEC-A198-DF27F0623BCF}"/>
  <phoneticPr fontId="2" type="noConversion"/>
  <conditionalFormatting sqref="AA12:AA14">
    <cfRule type="duplicateValues" dxfId="88" priority="11"/>
    <cfRule type="duplicateValues" dxfId="87" priority="12"/>
  </conditionalFormatting>
  <conditionalFormatting sqref="AA118 AA120:AA135">
    <cfRule type="duplicateValues" dxfId="86" priority="269"/>
    <cfRule type="duplicateValues" dxfId="85" priority="270"/>
  </conditionalFormatting>
  <conditionalFormatting sqref="AA143 AA145">
    <cfRule type="duplicateValues" dxfId="84" priority="7"/>
    <cfRule type="duplicateValues" dxfId="83" priority="8"/>
  </conditionalFormatting>
  <conditionalFormatting sqref="P212:P213">
    <cfRule type="duplicateValues" dxfId="82" priority="5"/>
    <cfRule type="duplicateValues" dxfId="81" priority="6"/>
  </conditionalFormatting>
  <conditionalFormatting sqref="P223:P224">
    <cfRule type="duplicateValues" dxfId="80" priority="3"/>
    <cfRule type="duplicateValues" dxfId="79" priority="4"/>
  </conditionalFormatting>
  <pageMargins left="0.7" right="0.7" top="0.75" bottom="0.75" header="0.3" footer="0.3"/>
  <pageSetup paperSize="9" orientation="portrait" horizontalDpi="150" verticalDpi="15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698CB-5383-4742-8961-5D76BA36DC1F}">
  <sheetPr codeName="Sheet20">
    <tabColor rgb="FF92D050"/>
  </sheetPr>
  <dimension ref="A1:P34"/>
  <sheetViews>
    <sheetView topLeftCell="I10" workbookViewId="0">
      <selection activeCell="L24" sqref="L24"/>
    </sheetView>
  </sheetViews>
  <sheetFormatPr defaultRowHeight="14.25" x14ac:dyDescent="0.2"/>
  <cols>
    <col min="14" max="14" width="6.75" style="49" bestFit="1" customWidth="1"/>
    <col min="15" max="15" width="14" style="49" bestFit="1" customWidth="1"/>
    <col min="16" max="16" width="41.25" style="10" customWidth="1"/>
  </cols>
  <sheetData>
    <row r="1" spans="1:16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t="s">
        <v>250</v>
      </c>
      <c r="N1" s="50" t="s">
        <v>2349</v>
      </c>
      <c r="O1" s="49" t="s">
        <v>251</v>
      </c>
      <c r="P1" s="10" t="s">
        <v>2988</v>
      </c>
    </row>
    <row r="2" spans="1:16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N2" s="50" t="s">
        <v>3524</v>
      </c>
      <c r="O2" s="49" t="s">
        <v>3525</v>
      </c>
      <c r="P2" s="10" t="s">
        <v>3526</v>
      </c>
    </row>
    <row r="3" spans="1:16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 s="50">
        <v>1</v>
      </c>
      <c r="O3" s="50" t="s">
        <v>3527</v>
      </c>
      <c r="P3" s="80" t="s">
        <v>3528</v>
      </c>
    </row>
    <row r="4" spans="1:16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 s="50">
        <v>2</v>
      </c>
      <c r="O4" s="50" t="s">
        <v>3529</v>
      </c>
      <c r="P4" s="80" t="s">
        <v>3530</v>
      </c>
    </row>
    <row r="5" spans="1:16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 s="50">
        <v>3</v>
      </c>
      <c r="O5" s="50" t="s">
        <v>3531</v>
      </c>
      <c r="P5" s="80" t="s">
        <v>3532</v>
      </c>
    </row>
    <row r="6" spans="1:16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 s="50">
        <v>4</v>
      </c>
      <c r="O6" s="50" t="s">
        <v>3533</v>
      </c>
      <c r="P6" s="80" t="s">
        <v>3534</v>
      </c>
    </row>
    <row r="7" spans="1:16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 s="50">
        <v>5</v>
      </c>
      <c r="O7" s="50" t="s">
        <v>3535</v>
      </c>
      <c r="P7" s="10" t="s">
        <v>3536</v>
      </c>
    </row>
    <row r="8" spans="1:16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 s="50">
        <v>6</v>
      </c>
      <c r="O8" s="50" t="s">
        <v>3537</v>
      </c>
      <c r="P8" s="10" t="s">
        <v>3538</v>
      </c>
    </row>
    <row r="9" spans="1:16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 s="50">
        <v>7</v>
      </c>
      <c r="O9" s="50" t="s">
        <v>3539</v>
      </c>
      <c r="P9" s="10" t="s">
        <v>3540</v>
      </c>
    </row>
    <row r="10" spans="1:16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 s="50">
        <v>8</v>
      </c>
      <c r="O10" s="50" t="s">
        <v>3541</v>
      </c>
      <c r="P10" s="10" t="s">
        <v>3542</v>
      </c>
    </row>
    <row r="11" spans="1:16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 s="50">
        <v>9</v>
      </c>
      <c r="O11" s="50" t="s">
        <v>3543</v>
      </c>
      <c r="P11" s="10" t="s">
        <v>3544</v>
      </c>
    </row>
    <row r="12" spans="1:16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 s="50">
        <v>10</v>
      </c>
      <c r="O12" s="50" t="s">
        <v>3545</v>
      </c>
      <c r="P12" s="80" t="s">
        <v>3546</v>
      </c>
    </row>
    <row r="13" spans="1:16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 s="50">
        <v>11</v>
      </c>
      <c r="O13" s="50" t="s">
        <v>3547</v>
      </c>
      <c r="P13" s="80" t="s">
        <v>3546</v>
      </c>
    </row>
    <row r="14" spans="1:16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 s="50">
        <v>12</v>
      </c>
      <c r="O14" s="50" t="s">
        <v>2184</v>
      </c>
      <c r="P14" s="80" t="s">
        <v>3548</v>
      </c>
    </row>
    <row r="15" spans="1:16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 s="50">
        <v>13</v>
      </c>
      <c r="O15" s="50" t="s">
        <v>3549</v>
      </c>
      <c r="P15" s="80" t="s">
        <v>3550</v>
      </c>
    </row>
    <row r="16" spans="1:16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 s="50">
        <v>14</v>
      </c>
      <c r="O16" s="50" t="s">
        <v>3551</v>
      </c>
      <c r="P16" s="80" t="s">
        <v>3552</v>
      </c>
    </row>
    <row r="17" spans="1:16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 s="50">
        <v>15</v>
      </c>
      <c r="O17" s="50" t="s">
        <v>3553</v>
      </c>
      <c r="P17" s="80" t="s">
        <v>3554</v>
      </c>
    </row>
    <row r="18" spans="1:16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 s="50">
        <v>16</v>
      </c>
      <c r="O18" s="49" t="s">
        <v>3555</v>
      </c>
      <c r="P18" s="10" t="s">
        <v>3556</v>
      </c>
    </row>
    <row r="19" spans="1:16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 s="50">
        <v>17</v>
      </c>
      <c r="O19" s="49" t="s">
        <v>3557</v>
      </c>
      <c r="P19" s="10" t="s">
        <v>3558</v>
      </c>
    </row>
    <row r="20" spans="1:16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 s="50">
        <v>18</v>
      </c>
      <c r="O20" s="49" t="s">
        <v>3559</v>
      </c>
      <c r="P20" s="10" t="s">
        <v>3560</v>
      </c>
    </row>
    <row r="21" spans="1:16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 s="50">
        <v>19</v>
      </c>
      <c r="O21" s="49" t="s">
        <v>3561</v>
      </c>
      <c r="P21" s="10" t="s">
        <v>3562</v>
      </c>
    </row>
    <row r="22" spans="1:16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 s="50">
        <v>20</v>
      </c>
      <c r="O22" s="49" t="s">
        <v>3563</v>
      </c>
      <c r="P22" s="10" t="s">
        <v>3564</v>
      </c>
    </row>
    <row r="23" spans="1:16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 s="50">
        <v>21</v>
      </c>
      <c r="O23" s="49" t="s">
        <v>3565</v>
      </c>
      <c r="P23" s="10" t="s">
        <v>3566</v>
      </c>
    </row>
    <row r="24" spans="1:16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 s="50">
        <v>22</v>
      </c>
      <c r="O24" s="49" t="s">
        <v>3565</v>
      </c>
      <c r="P24" s="10" t="s">
        <v>3566</v>
      </c>
    </row>
    <row r="25" spans="1:16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 s="50">
        <v>23</v>
      </c>
      <c r="O25" s="49" t="s">
        <v>3567</v>
      </c>
      <c r="P25" s="10" t="s">
        <v>3568</v>
      </c>
    </row>
    <row r="26" spans="1:16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N26" s="50">
        <v>24</v>
      </c>
      <c r="O26" s="49" t="s">
        <v>3569</v>
      </c>
      <c r="P26" s="10" t="s">
        <v>3570</v>
      </c>
    </row>
    <row r="27" spans="1:16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N27" s="50">
        <v>25</v>
      </c>
      <c r="O27" s="49" t="s">
        <v>3571</v>
      </c>
      <c r="P27" s="10" t="s">
        <v>3572</v>
      </c>
    </row>
    <row r="28" spans="1:16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N28" s="50">
        <v>26</v>
      </c>
      <c r="O28" s="49" t="s">
        <v>3573</v>
      </c>
      <c r="P28" s="10" t="s">
        <v>3574</v>
      </c>
    </row>
    <row r="29" spans="1:16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N29" s="50">
        <v>27</v>
      </c>
      <c r="O29" s="49" t="s">
        <v>3575</v>
      </c>
      <c r="P29" s="10" t="s">
        <v>3576</v>
      </c>
    </row>
    <row r="30" spans="1:16" ht="15" x14ac:dyDescent="0.25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N30" s="50">
        <v>28</v>
      </c>
      <c r="O30" s="49" t="s">
        <v>3577</v>
      </c>
      <c r="P30" s="106" t="s">
        <v>3578</v>
      </c>
    </row>
    <row r="31" spans="1:16" x14ac:dyDescent="0.2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N31" s="50">
        <v>29</v>
      </c>
      <c r="O31" s="49" t="s">
        <v>3579</v>
      </c>
      <c r="P31" s="10" t="s">
        <v>3580</v>
      </c>
    </row>
    <row r="32" spans="1:16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N32" s="50">
        <v>30</v>
      </c>
      <c r="O32" s="49" t="s">
        <v>3581</v>
      </c>
      <c r="P32" s="10" t="s">
        <v>3582</v>
      </c>
    </row>
    <row r="33" spans="1:16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N33" s="50">
        <v>31</v>
      </c>
      <c r="O33" s="49" t="s">
        <v>3583</v>
      </c>
      <c r="P33" s="10" t="s">
        <v>3584</v>
      </c>
    </row>
    <row r="34" spans="1:16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N34" s="50">
        <v>32</v>
      </c>
      <c r="O34" s="49" t="s">
        <v>3585</v>
      </c>
      <c r="P34" s="10" t="s">
        <v>3586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BFD5E-D230-4714-BD12-D56D07908B02}">
  <sheetPr codeName="Sheet13">
    <tabColor rgb="FF92D050"/>
  </sheetPr>
  <dimension ref="A1:AQ156"/>
  <sheetViews>
    <sheetView topLeftCell="AA1" workbookViewId="0">
      <pane ySplit="2" topLeftCell="A3" activePane="bottomLeft" state="frozen"/>
      <selection activeCell="I1" sqref="I1"/>
      <selection pane="bottomLeft" activeCell="AJ20" sqref="AB20:AJ20"/>
    </sheetView>
  </sheetViews>
  <sheetFormatPr defaultRowHeight="14.25" x14ac:dyDescent="0.2"/>
  <cols>
    <col min="1" max="1" width="7.625" style="50" customWidth="1"/>
    <col min="2" max="12" width="9" style="50"/>
    <col min="13" max="13" width="11.375" style="50" bestFit="1" customWidth="1"/>
    <col min="14" max="15" width="9.75" style="50" customWidth="1"/>
    <col min="16" max="17" width="12.5" style="50" customWidth="1"/>
    <col min="18" max="18" width="14.25" style="50" customWidth="1"/>
    <col min="19" max="19" width="16.25" style="50" bestFit="1" customWidth="1"/>
    <col min="20" max="20" width="19.25" style="50" bestFit="1" customWidth="1"/>
    <col min="21" max="21" width="46.5" style="50" customWidth="1"/>
    <col min="22" max="22" width="24.5" style="50" customWidth="1"/>
    <col min="23" max="23" width="20.5" style="50" customWidth="1"/>
    <col min="24" max="24" width="21.5" style="50" customWidth="1"/>
    <col min="25" max="25" width="23.875" style="50" bestFit="1" customWidth="1"/>
    <col min="26" max="26" width="47.625" style="50" bestFit="1" customWidth="1"/>
    <col min="27" max="27" width="17.25" style="50" bestFit="1" customWidth="1"/>
    <col min="28" max="28" width="21.625" style="50" bestFit="1" customWidth="1"/>
    <col min="29" max="29" width="23.5" style="50" bestFit="1" customWidth="1"/>
    <col min="30" max="30" width="11.125" style="50" bestFit="1" customWidth="1"/>
    <col min="31" max="31" width="19.75" style="50" bestFit="1" customWidth="1"/>
    <col min="32" max="32" width="19.875" style="50" customWidth="1"/>
    <col min="33" max="33" width="9" style="50"/>
    <col min="34" max="34" width="20.125" style="50" bestFit="1" customWidth="1"/>
    <col min="35" max="35" width="9.25" style="50" customWidth="1"/>
    <col min="36" max="36" width="22.75" style="50" bestFit="1" customWidth="1"/>
    <col min="37" max="37" width="19.625" customWidth="1"/>
    <col min="38" max="38" width="18.625" style="50" bestFit="1" customWidth="1"/>
    <col min="39" max="39" width="18.5" style="50" bestFit="1" customWidth="1"/>
    <col min="40" max="40" width="13" style="50" bestFit="1" customWidth="1"/>
    <col min="41" max="16384" width="9" style="50"/>
  </cols>
  <sheetData>
    <row r="1" spans="1:40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M1" s="52" t="s">
        <v>250</v>
      </c>
      <c r="N1" s="52" t="s">
        <v>2349</v>
      </c>
      <c r="O1" s="52" t="s">
        <v>3587</v>
      </c>
      <c r="P1" s="50" t="s">
        <v>3588</v>
      </c>
      <c r="Q1" s="50" t="s">
        <v>3589</v>
      </c>
      <c r="R1" s="50" t="s">
        <v>251</v>
      </c>
      <c r="S1" s="50" t="s">
        <v>3590</v>
      </c>
      <c r="T1" s="50" t="s">
        <v>3591</v>
      </c>
      <c r="U1" s="50" t="s">
        <v>3592</v>
      </c>
      <c r="V1" s="50" t="s">
        <v>3593</v>
      </c>
      <c r="W1" s="50" t="s">
        <v>3594</v>
      </c>
      <c r="X1" s="50" t="s">
        <v>3595</v>
      </c>
      <c r="Y1" s="50" t="s">
        <v>3596</v>
      </c>
      <c r="Z1" s="50" t="s">
        <v>3597</v>
      </c>
      <c r="AA1" s="50" t="s">
        <v>3598</v>
      </c>
      <c r="AB1" s="50" t="s">
        <v>3599</v>
      </c>
      <c r="AC1" s="50" t="s">
        <v>3600</v>
      </c>
      <c r="AD1" s="50" t="s">
        <v>3601</v>
      </c>
      <c r="AE1" s="50" t="s">
        <v>3602</v>
      </c>
      <c r="AF1" s="50" t="s">
        <v>3603</v>
      </c>
      <c r="AG1" s="50" t="s">
        <v>3604</v>
      </c>
      <c r="AH1" s="50" t="s">
        <v>3605</v>
      </c>
      <c r="AI1" s="50" t="s">
        <v>3606</v>
      </c>
      <c r="AJ1" s="50" t="s">
        <v>3607</v>
      </c>
      <c r="AK1" s="50" t="s">
        <v>3608</v>
      </c>
      <c r="AL1" s="50" t="s">
        <v>3609</v>
      </c>
      <c r="AM1" s="52" t="s">
        <v>3610</v>
      </c>
      <c r="AN1" s="52" t="s">
        <v>3611</v>
      </c>
    </row>
    <row r="2" spans="1:40" ht="28.5" x14ac:dyDescent="0.2">
      <c r="A2" s="51" t="s">
        <v>253</v>
      </c>
      <c r="B2" s="52" t="s">
        <v>141</v>
      </c>
      <c r="C2" s="52" t="s">
        <v>144</v>
      </c>
      <c r="D2" s="52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M2" s="53"/>
      <c r="N2" s="52" t="s">
        <v>3612</v>
      </c>
      <c r="O2" s="52" t="s">
        <v>3613</v>
      </c>
      <c r="P2" s="50" t="s">
        <v>3614</v>
      </c>
      <c r="Q2" s="50" t="s">
        <v>3615</v>
      </c>
      <c r="R2" s="61" t="s">
        <v>3616</v>
      </c>
      <c r="S2" s="50" t="s">
        <v>3617</v>
      </c>
      <c r="T2" s="50" t="s">
        <v>3618</v>
      </c>
      <c r="U2" s="50" t="s">
        <v>3619</v>
      </c>
      <c r="V2" s="50" t="s">
        <v>3620</v>
      </c>
      <c r="W2" s="50" t="s">
        <v>3621</v>
      </c>
      <c r="X2" s="50" t="s">
        <v>3622</v>
      </c>
      <c r="Y2" s="50" t="s">
        <v>3623</v>
      </c>
      <c r="Z2" s="50" t="s">
        <v>3624</v>
      </c>
      <c r="AA2" s="50" t="s">
        <v>3625</v>
      </c>
      <c r="AB2" s="50" t="s">
        <v>3626</v>
      </c>
      <c r="AC2" s="50" t="s">
        <v>3627</v>
      </c>
      <c r="AD2" s="50" t="s">
        <v>3628</v>
      </c>
      <c r="AE2" s="50" t="s">
        <v>3629</v>
      </c>
      <c r="AF2" s="50" t="s">
        <v>3630</v>
      </c>
      <c r="AG2" s="50" t="s">
        <v>3631</v>
      </c>
      <c r="AH2" s="50" t="s">
        <v>3632</v>
      </c>
      <c r="AI2" s="50" t="s">
        <v>3633</v>
      </c>
      <c r="AJ2" s="50" t="s">
        <v>3634</v>
      </c>
      <c r="AK2" s="50" t="s">
        <v>3635</v>
      </c>
      <c r="AL2" s="50" t="s">
        <v>3636</v>
      </c>
      <c r="AM2" s="52" t="s">
        <v>3012</v>
      </c>
      <c r="AN2" s="50" t="s">
        <v>3637</v>
      </c>
    </row>
    <row r="3" spans="1:40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0">
        <v>1</v>
      </c>
      <c r="O3" s="50">
        <v>0</v>
      </c>
      <c r="P3" s="50">
        <v>0</v>
      </c>
      <c r="Q3" s="50">
        <v>0</v>
      </c>
      <c r="R3" s="50" t="s">
        <v>3638</v>
      </c>
      <c r="S3" s="50">
        <v>1</v>
      </c>
      <c r="T3" s="50" t="s">
        <v>3639</v>
      </c>
      <c r="U3" s="50">
        <v>10000</v>
      </c>
      <c r="V3" s="50">
        <v>10007</v>
      </c>
      <c r="W3" s="50">
        <v>1</v>
      </c>
      <c r="X3" s="50">
        <v>10000</v>
      </c>
      <c r="Y3" s="50">
        <v>0</v>
      </c>
      <c r="Z3" s="50">
        <v>0</v>
      </c>
      <c r="AA3" s="50">
        <v>0</v>
      </c>
      <c r="AB3" s="50">
        <v>0</v>
      </c>
      <c r="AC3" s="50">
        <v>0</v>
      </c>
      <c r="AD3" s="50">
        <v>3</v>
      </c>
      <c r="AE3" s="50">
        <v>0</v>
      </c>
      <c r="AF3" s="50">
        <v>0</v>
      </c>
      <c r="AG3" s="50" t="s">
        <v>3640</v>
      </c>
      <c r="AH3" s="50" t="s">
        <v>3641</v>
      </c>
      <c r="AI3" s="50">
        <v>7</v>
      </c>
      <c r="AJ3" s="50">
        <v>0</v>
      </c>
      <c r="AK3" s="50">
        <v>0</v>
      </c>
      <c r="AL3" s="50" t="s">
        <v>3642</v>
      </c>
      <c r="AM3" s="50">
        <v>0</v>
      </c>
      <c r="AN3" s="50">
        <v>0</v>
      </c>
    </row>
    <row r="4" spans="1:40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N4" s="50">
        <v>10001</v>
      </c>
      <c r="O4" s="50">
        <v>1</v>
      </c>
      <c r="P4" s="50">
        <v>1</v>
      </c>
      <c r="Q4" s="50">
        <v>1</v>
      </c>
      <c r="R4" s="50" t="s">
        <v>3643</v>
      </c>
      <c r="S4" s="50">
        <v>2</v>
      </c>
      <c r="T4" s="50" t="s">
        <v>3644</v>
      </c>
      <c r="U4" s="50" t="s">
        <v>3645</v>
      </c>
      <c r="V4" s="50">
        <v>10007</v>
      </c>
      <c r="W4" s="50">
        <v>1</v>
      </c>
      <c r="X4" s="50">
        <v>10001</v>
      </c>
      <c r="Y4" s="50">
        <v>0</v>
      </c>
      <c r="Z4" s="50" t="str">
        <f>[1]关卡设计!X27</f>
        <v>100003|1|10000;100002|1|10000;100006|1|10000</v>
      </c>
      <c r="AA4" s="50">
        <v>0</v>
      </c>
      <c r="AB4" s="50" t="s">
        <v>3646</v>
      </c>
      <c r="AC4" s="50" t="s">
        <v>3647</v>
      </c>
      <c r="AD4" s="50">
        <v>10001</v>
      </c>
      <c r="AE4" s="50">
        <v>0</v>
      </c>
      <c r="AF4" s="50">
        <v>300</v>
      </c>
      <c r="AG4" s="50" t="s">
        <v>3640</v>
      </c>
      <c r="AH4" s="50" t="s">
        <v>3641</v>
      </c>
      <c r="AI4" s="50">
        <v>60</v>
      </c>
      <c r="AJ4" s="50">
        <v>0</v>
      </c>
      <c r="AK4" s="50">
        <v>0</v>
      </c>
      <c r="AL4" s="50" t="s">
        <v>3648</v>
      </c>
      <c r="AM4" s="50">
        <v>0</v>
      </c>
      <c r="AN4" s="50" t="s">
        <v>3649</v>
      </c>
    </row>
    <row r="5" spans="1:40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N5" s="50">
        <v>10002</v>
      </c>
      <c r="O5" s="50">
        <v>1</v>
      </c>
      <c r="P5" s="50">
        <v>1</v>
      </c>
      <c r="Q5" s="50">
        <v>2</v>
      </c>
      <c r="R5" s="50" t="s">
        <v>3650</v>
      </c>
      <c r="S5" s="50">
        <v>3</v>
      </c>
      <c r="T5" s="50" t="s">
        <v>3644</v>
      </c>
      <c r="U5" s="50" t="s">
        <v>3645</v>
      </c>
      <c r="V5" s="50">
        <v>10007</v>
      </c>
      <c r="W5" s="50">
        <v>2</v>
      </c>
      <c r="X5" s="50">
        <v>10001</v>
      </c>
      <c r="Y5" s="50">
        <v>0</v>
      </c>
      <c r="Z5" s="50" t="str">
        <f>[1]关卡设计!X28</f>
        <v>100003|1|10000;100002|1|10000;100006|1|10000</v>
      </c>
      <c r="AA5" s="50">
        <v>0</v>
      </c>
      <c r="AB5" s="50" t="s">
        <v>3646</v>
      </c>
      <c r="AC5" s="50" t="s">
        <v>3651</v>
      </c>
      <c r="AD5" s="50">
        <v>10001</v>
      </c>
      <c r="AE5" s="50">
        <v>0</v>
      </c>
      <c r="AF5" s="50">
        <v>300</v>
      </c>
      <c r="AG5" s="50" t="s">
        <v>3640</v>
      </c>
      <c r="AH5" s="50" t="s">
        <v>3641</v>
      </c>
      <c r="AI5" s="50">
        <v>60</v>
      </c>
      <c r="AJ5" s="50">
        <v>0</v>
      </c>
      <c r="AK5" s="50">
        <v>0</v>
      </c>
      <c r="AL5" s="50" t="s">
        <v>3648</v>
      </c>
      <c r="AM5" s="50">
        <v>0</v>
      </c>
      <c r="AN5" s="50" t="s">
        <v>3652</v>
      </c>
    </row>
    <row r="6" spans="1:40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N6" s="50">
        <v>10003</v>
      </c>
      <c r="O6" s="50">
        <v>1</v>
      </c>
      <c r="P6" s="50">
        <v>1</v>
      </c>
      <c r="Q6" s="50">
        <v>3</v>
      </c>
      <c r="R6" s="50" t="s">
        <v>3653</v>
      </c>
      <c r="S6" s="50">
        <v>4</v>
      </c>
      <c r="T6" s="50" t="s">
        <v>3644</v>
      </c>
      <c r="U6" s="50" t="s">
        <v>3645</v>
      </c>
      <c r="V6" s="50">
        <v>10007</v>
      </c>
      <c r="W6" s="50">
        <v>3</v>
      </c>
      <c r="X6" s="50">
        <v>10001</v>
      </c>
      <c r="Y6" s="50">
        <v>0</v>
      </c>
      <c r="Z6" s="50" t="str">
        <f>[1]关卡设计!X29</f>
        <v>100003|3|10000;100002|2|10000;100006|2|10000</v>
      </c>
      <c r="AA6" s="50">
        <v>0</v>
      </c>
      <c r="AB6" s="50" t="s">
        <v>3646</v>
      </c>
      <c r="AC6" s="50" t="s">
        <v>3647</v>
      </c>
      <c r="AD6" s="50">
        <v>10001</v>
      </c>
      <c r="AE6" s="50">
        <v>0</v>
      </c>
      <c r="AF6" s="50">
        <v>300</v>
      </c>
      <c r="AG6" s="50" t="s">
        <v>3640</v>
      </c>
      <c r="AH6" s="50" t="s">
        <v>3641</v>
      </c>
      <c r="AI6" s="50">
        <v>60</v>
      </c>
      <c r="AJ6" s="50">
        <v>0</v>
      </c>
      <c r="AK6" s="50">
        <v>0</v>
      </c>
      <c r="AL6" s="50" t="s">
        <v>3648</v>
      </c>
      <c r="AM6" s="50">
        <v>0</v>
      </c>
      <c r="AN6" s="50" t="s">
        <v>3654</v>
      </c>
    </row>
    <row r="7" spans="1:40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N7" s="50">
        <v>10004</v>
      </c>
      <c r="O7" s="50">
        <v>1</v>
      </c>
      <c r="P7" s="50">
        <v>1</v>
      </c>
      <c r="Q7" s="50">
        <v>4</v>
      </c>
      <c r="R7" s="50" t="s">
        <v>3655</v>
      </c>
      <c r="S7" s="50">
        <v>5</v>
      </c>
      <c r="T7" s="50" t="s">
        <v>3644</v>
      </c>
      <c r="U7" s="50" t="s">
        <v>3645</v>
      </c>
      <c r="V7" s="50">
        <v>10010</v>
      </c>
      <c r="W7" s="50">
        <v>4</v>
      </c>
      <c r="X7" s="50">
        <v>10001</v>
      </c>
      <c r="Y7" s="50">
        <v>0</v>
      </c>
      <c r="Z7" s="50" t="str">
        <f>[1]关卡设计!X30</f>
        <v>100003|5|10000;100002|2|10000;100006|4|10000</v>
      </c>
      <c r="AA7" s="50" t="s">
        <v>3656</v>
      </c>
      <c r="AB7" s="50">
        <v>0</v>
      </c>
      <c r="AC7" s="50">
        <v>0</v>
      </c>
      <c r="AD7" s="50">
        <v>10001</v>
      </c>
      <c r="AE7" s="50">
        <v>10002</v>
      </c>
      <c r="AF7" s="50">
        <v>300</v>
      </c>
      <c r="AG7" s="50" t="s">
        <v>3640</v>
      </c>
      <c r="AH7" s="50" t="s">
        <v>3641</v>
      </c>
      <c r="AI7" s="50">
        <v>60</v>
      </c>
      <c r="AJ7" s="50">
        <v>0</v>
      </c>
      <c r="AK7" s="50">
        <v>0</v>
      </c>
      <c r="AL7" s="50" t="s">
        <v>3648</v>
      </c>
      <c r="AM7" s="50">
        <v>0</v>
      </c>
      <c r="AN7" s="50" t="s">
        <v>3657</v>
      </c>
    </row>
    <row r="8" spans="1:40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N8" s="50">
        <v>10005</v>
      </c>
      <c r="O8" s="50">
        <v>1</v>
      </c>
      <c r="P8" s="50">
        <v>2</v>
      </c>
      <c r="Q8" s="50">
        <v>1</v>
      </c>
      <c r="R8" s="50" t="s">
        <v>3658</v>
      </c>
      <c r="S8" s="50">
        <v>6</v>
      </c>
      <c r="T8" s="50" t="s">
        <v>3644</v>
      </c>
      <c r="U8" s="50" t="s">
        <v>3659</v>
      </c>
      <c r="V8" s="50">
        <v>10007</v>
      </c>
      <c r="W8" s="50">
        <v>5</v>
      </c>
      <c r="X8" s="50">
        <v>10001</v>
      </c>
      <c r="Y8" s="50">
        <v>0</v>
      </c>
      <c r="Z8" s="50" t="str">
        <f>[1]关卡设计!X31</f>
        <v>100003|7|10000;100002|3|10000;100006|5|10000</v>
      </c>
      <c r="AA8" s="50">
        <v>0</v>
      </c>
      <c r="AB8" s="50" t="s">
        <v>3646</v>
      </c>
      <c r="AC8" s="50" t="s">
        <v>3647</v>
      </c>
      <c r="AD8" s="50">
        <v>20003</v>
      </c>
      <c r="AE8" s="50">
        <v>0</v>
      </c>
      <c r="AF8" s="50">
        <v>300</v>
      </c>
      <c r="AG8" s="50" t="s">
        <v>3640</v>
      </c>
      <c r="AH8" s="50" t="s">
        <v>3641</v>
      </c>
      <c r="AI8" s="50">
        <v>65</v>
      </c>
      <c r="AJ8" s="50">
        <v>0</v>
      </c>
      <c r="AK8" s="50">
        <v>0</v>
      </c>
      <c r="AL8" s="50" t="s">
        <v>3648</v>
      </c>
      <c r="AM8" s="50">
        <v>0</v>
      </c>
      <c r="AN8" s="50" t="s">
        <v>3660</v>
      </c>
    </row>
    <row r="9" spans="1:40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>
        <v>10006</v>
      </c>
      <c r="O9" s="50">
        <v>1</v>
      </c>
      <c r="P9" s="50">
        <v>2</v>
      </c>
      <c r="Q9" s="50">
        <v>2</v>
      </c>
      <c r="R9" s="50" t="s">
        <v>3661</v>
      </c>
      <c r="S9" s="50">
        <v>7</v>
      </c>
      <c r="T9" s="50" t="s">
        <v>3644</v>
      </c>
      <c r="U9" s="50" t="s">
        <v>3659</v>
      </c>
      <c r="V9" s="50">
        <v>10007</v>
      </c>
      <c r="W9" s="50">
        <v>6</v>
      </c>
      <c r="X9" s="50">
        <v>10001</v>
      </c>
      <c r="Y9" s="50">
        <v>0</v>
      </c>
      <c r="Z9" s="50" t="str">
        <f>[1]关卡设计!X32</f>
        <v>100003|10|10000;100002|4|10000;100006|6|10000</v>
      </c>
      <c r="AA9" s="50">
        <v>0</v>
      </c>
      <c r="AB9" s="50" t="s">
        <v>3646</v>
      </c>
      <c r="AC9" s="50" t="s">
        <v>3647</v>
      </c>
      <c r="AD9" s="50">
        <v>20003</v>
      </c>
      <c r="AE9" s="50">
        <v>0</v>
      </c>
      <c r="AF9" s="50">
        <v>300</v>
      </c>
      <c r="AG9" s="50" t="s">
        <v>3640</v>
      </c>
      <c r="AH9" s="50" t="s">
        <v>3641</v>
      </c>
      <c r="AI9" s="50">
        <v>65</v>
      </c>
      <c r="AJ9" s="50">
        <v>0</v>
      </c>
      <c r="AK9" s="50">
        <v>0</v>
      </c>
      <c r="AL9" s="50" t="s">
        <v>3648</v>
      </c>
      <c r="AM9" s="50">
        <v>0</v>
      </c>
      <c r="AN9" s="50" t="s">
        <v>3662</v>
      </c>
    </row>
    <row r="10" spans="1:40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N10" s="50">
        <v>10007</v>
      </c>
      <c r="O10" s="50">
        <v>1</v>
      </c>
      <c r="P10" s="50">
        <v>2</v>
      </c>
      <c r="Q10" s="50">
        <v>3</v>
      </c>
      <c r="R10" s="50" t="s">
        <v>3663</v>
      </c>
      <c r="S10" s="50">
        <v>8</v>
      </c>
      <c r="T10" s="50" t="s">
        <v>3644</v>
      </c>
      <c r="U10" s="50" t="s">
        <v>3659</v>
      </c>
      <c r="V10" s="50">
        <v>10007</v>
      </c>
      <c r="W10" s="50">
        <v>7</v>
      </c>
      <c r="X10" s="50">
        <v>10001</v>
      </c>
      <c r="Y10" s="50">
        <v>0</v>
      </c>
      <c r="Z10" s="50" t="str">
        <f>[1]关卡设计!X33</f>
        <v>100003|13|10000;100002|5|10000;100006|8|10000</v>
      </c>
      <c r="AA10" s="50">
        <v>0</v>
      </c>
      <c r="AB10" s="50" t="s">
        <v>3646</v>
      </c>
      <c r="AC10" s="50" t="s">
        <v>3647</v>
      </c>
      <c r="AD10" s="50">
        <v>20003</v>
      </c>
      <c r="AE10" s="50">
        <v>0</v>
      </c>
      <c r="AF10" s="50">
        <v>300</v>
      </c>
      <c r="AG10" s="50" t="s">
        <v>3640</v>
      </c>
      <c r="AH10" s="50" t="s">
        <v>3641</v>
      </c>
      <c r="AI10" s="50">
        <v>65</v>
      </c>
      <c r="AJ10" s="50">
        <v>0</v>
      </c>
      <c r="AK10" s="50">
        <v>0</v>
      </c>
      <c r="AL10" s="50" t="s">
        <v>3648</v>
      </c>
      <c r="AM10" s="50">
        <v>0</v>
      </c>
      <c r="AN10" s="50" t="s">
        <v>3664</v>
      </c>
    </row>
    <row r="11" spans="1:40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N11" s="50">
        <v>10008</v>
      </c>
      <c r="O11" s="50">
        <v>1</v>
      </c>
      <c r="P11" s="50">
        <v>2</v>
      </c>
      <c r="Q11" s="50">
        <v>4</v>
      </c>
      <c r="R11" s="50" t="s">
        <v>3665</v>
      </c>
      <c r="S11" s="50">
        <v>9</v>
      </c>
      <c r="T11" s="50" t="s">
        <v>3644</v>
      </c>
      <c r="U11" s="50" t="s">
        <v>3659</v>
      </c>
      <c r="V11" s="50">
        <v>10007</v>
      </c>
      <c r="W11" s="50">
        <v>8</v>
      </c>
      <c r="X11" s="50">
        <v>10001</v>
      </c>
      <c r="Y11" s="50">
        <v>0</v>
      </c>
      <c r="Z11" s="50" t="str">
        <f>[1]关卡设计!X34</f>
        <v>100003|17|10000;100002|6|10000;100006|9|10000</v>
      </c>
      <c r="AA11" s="50">
        <v>0</v>
      </c>
      <c r="AB11" s="50" t="s">
        <v>3646</v>
      </c>
      <c r="AC11" s="50" t="s">
        <v>3647</v>
      </c>
      <c r="AD11" s="50">
        <v>20001</v>
      </c>
      <c r="AE11" s="50">
        <v>0</v>
      </c>
      <c r="AF11" s="50">
        <v>180</v>
      </c>
      <c r="AG11" s="50" t="s">
        <v>3640</v>
      </c>
      <c r="AH11" s="50" t="s">
        <v>3641</v>
      </c>
      <c r="AI11" s="50">
        <v>65</v>
      </c>
      <c r="AJ11" s="50">
        <v>0</v>
      </c>
      <c r="AK11" s="50">
        <v>0</v>
      </c>
      <c r="AL11" s="50" t="s">
        <v>3666</v>
      </c>
      <c r="AM11" s="50">
        <v>0</v>
      </c>
      <c r="AN11" s="50" t="s">
        <v>3667</v>
      </c>
    </row>
    <row r="12" spans="1:40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N12" s="50">
        <v>10009</v>
      </c>
      <c r="O12" s="50">
        <v>1</v>
      </c>
      <c r="P12" s="50">
        <v>2</v>
      </c>
      <c r="Q12" s="50">
        <v>5</v>
      </c>
      <c r="R12" s="50" t="s">
        <v>3668</v>
      </c>
      <c r="S12" s="50">
        <v>10</v>
      </c>
      <c r="T12" s="50" t="s">
        <v>3644</v>
      </c>
      <c r="U12" s="50" t="s">
        <v>3659</v>
      </c>
      <c r="V12" s="50">
        <v>10013</v>
      </c>
      <c r="W12" s="50">
        <v>9</v>
      </c>
      <c r="X12" s="50">
        <v>10001</v>
      </c>
      <c r="Y12" s="50">
        <v>0</v>
      </c>
      <c r="Z12" s="50" t="str">
        <f>[1]关卡设计!X35</f>
        <v>100003|21|10000;100002|7|10000;100006|11|10000</v>
      </c>
      <c r="AA12" s="50" t="s">
        <v>3669</v>
      </c>
      <c r="AB12" s="50">
        <v>0</v>
      </c>
      <c r="AC12" s="50">
        <v>0</v>
      </c>
      <c r="AD12" s="50">
        <v>20001</v>
      </c>
      <c r="AE12" s="50">
        <v>20002</v>
      </c>
      <c r="AF12" s="50">
        <v>180</v>
      </c>
      <c r="AG12" s="50" t="s">
        <v>3670</v>
      </c>
      <c r="AH12" s="50" t="s">
        <v>3641</v>
      </c>
      <c r="AI12" s="50">
        <v>65</v>
      </c>
      <c r="AJ12" s="50">
        <v>0</v>
      </c>
      <c r="AK12" s="50">
        <v>0</v>
      </c>
      <c r="AL12" s="50" t="s">
        <v>3666</v>
      </c>
      <c r="AM12" s="50">
        <v>0</v>
      </c>
      <c r="AN12" s="50" t="s">
        <v>3671</v>
      </c>
    </row>
    <row r="13" spans="1:40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N13" s="50">
        <v>10010</v>
      </c>
      <c r="O13" s="50">
        <v>1</v>
      </c>
      <c r="P13" s="50">
        <v>3</v>
      </c>
      <c r="Q13" s="50">
        <v>1</v>
      </c>
      <c r="R13" s="50" t="s">
        <v>3672</v>
      </c>
      <c r="S13" s="50">
        <v>11</v>
      </c>
      <c r="T13" s="50" t="s">
        <v>3644</v>
      </c>
      <c r="U13" s="50" t="s">
        <v>3673</v>
      </c>
      <c r="V13" s="50">
        <v>10008</v>
      </c>
      <c r="W13" s="50">
        <v>10</v>
      </c>
      <c r="X13" s="50">
        <v>10001</v>
      </c>
      <c r="Y13" s="50">
        <v>0</v>
      </c>
      <c r="Z13" s="50" t="str">
        <f>[1]关卡设计!X36</f>
        <v>100003|26|10000;100002|9|10000;100006|12|10000</v>
      </c>
      <c r="AA13" s="50">
        <v>0</v>
      </c>
      <c r="AB13" s="50" t="s">
        <v>3646</v>
      </c>
      <c r="AC13" s="50" t="s">
        <v>3647</v>
      </c>
      <c r="AD13" s="50">
        <v>30002</v>
      </c>
      <c r="AE13" s="50">
        <v>0</v>
      </c>
      <c r="AF13" s="50">
        <v>180</v>
      </c>
      <c r="AG13" s="50" t="s">
        <v>3670</v>
      </c>
      <c r="AH13" s="50" t="s">
        <v>3641</v>
      </c>
      <c r="AI13" s="50">
        <v>70</v>
      </c>
      <c r="AJ13" s="50">
        <v>0</v>
      </c>
      <c r="AK13" s="50">
        <v>0</v>
      </c>
      <c r="AL13" s="50" t="s">
        <v>3666</v>
      </c>
      <c r="AM13" s="50">
        <v>0</v>
      </c>
      <c r="AN13" s="50" t="s">
        <v>3674</v>
      </c>
    </row>
    <row r="14" spans="1:40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N14" s="50">
        <v>10011</v>
      </c>
      <c r="O14" s="50">
        <v>1</v>
      </c>
      <c r="P14" s="50">
        <v>3</v>
      </c>
      <c r="Q14" s="50">
        <v>2</v>
      </c>
      <c r="R14" s="50" t="s">
        <v>3675</v>
      </c>
      <c r="S14" s="50">
        <v>12</v>
      </c>
      <c r="T14" s="50" t="s">
        <v>3644</v>
      </c>
      <c r="U14" s="50" t="s">
        <v>3673</v>
      </c>
      <c r="V14" s="50" t="s">
        <v>3676</v>
      </c>
      <c r="W14" s="50">
        <v>11</v>
      </c>
      <c r="X14" s="50">
        <v>10001</v>
      </c>
      <c r="Y14" s="50">
        <v>0</v>
      </c>
      <c r="Z14" s="50" t="str">
        <f>[1]关卡设计!X37</f>
        <v>100003|31|10000;100002|10|10000;100006|15|10000</v>
      </c>
      <c r="AA14" s="50">
        <v>0</v>
      </c>
      <c r="AB14" s="50" t="s">
        <v>3646</v>
      </c>
      <c r="AC14" s="50" t="s">
        <v>3647</v>
      </c>
      <c r="AD14" s="50">
        <v>30001</v>
      </c>
      <c r="AE14" s="50">
        <v>0</v>
      </c>
      <c r="AF14" s="50">
        <v>180</v>
      </c>
      <c r="AG14" s="50" t="s">
        <v>3670</v>
      </c>
      <c r="AH14" s="50" t="s">
        <v>3677</v>
      </c>
      <c r="AI14" s="50">
        <v>70</v>
      </c>
      <c r="AJ14" s="50">
        <v>0</v>
      </c>
      <c r="AK14" s="50">
        <v>0</v>
      </c>
      <c r="AL14" s="50" t="s">
        <v>3666</v>
      </c>
      <c r="AM14" s="50">
        <v>0</v>
      </c>
      <c r="AN14" s="50" t="s">
        <v>3678</v>
      </c>
    </row>
    <row r="15" spans="1:40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N15" s="50">
        <v>10012</v>
      </c>
      <c r="O15" s="50">
        <v>1</v>
      </c>
      <c r="P15" s="50">
        <v>3</v>
      </c>
      <c r="Q15" s="50">
        <v>3</v>
      </c>
      <c r="R15" s="50" t="s">
        <v>3679</v>
      </c>
      <c r="S15" s="50">
        <v>13</v>
      </c>
      <c r="T15" s="50" t="s">
        <v>3644</v>
      </c>
      <c r="U15" s="50" t="s">
        <v>3673</v>
      </c>
      <c r="V15" s="50" t="s">
        <v>3676</v>
      </c>
      <c r="W15" s="50">
        <v>12</v>
      </c>
      <c r="X15" s="50">
        <v>10001</v>
      </c>
      <c r="Y15" s="50">
        <v>0</v>
      </c>
      <c r="Z15" s="50" t="str">
        <f>[1]关卡设计!X38</f>
        <v>100003|39|10000;100002|11|10000;100006|16|10000</v>
      </c>
      <c r="AA15" s="50">
        <v>0</v>
      </c>
      <c r="AB15" s="50" t="s">
        <v>3646</v>
      </c>
      <c r="AC15" s="50" t="s">
        <v>3647</v>
      </c>
      <c r="AD15" s="50">
        <v>30001</v>
      </c>
      <c r="AE15" s="50">
        <v>0</v>
      </c>
      <c r="AF15" s="50">
        <v>180</v>
      </c>
      <c r="AG15" s="50" t="s">
        <v>3670</v>
      </c>
      <c r="AH15" s="50" t="s">
        <v>3677</v>
      </c>
      <c r="AI15" s="50">
        <v>70</v>
      </c>
      <c r="AJ15" s="50">
        <v>0</v>
      </c>
      <c r="AK15" s="50">
        <v>0</v>
      </c>
      <c r="AL15" s="50" t="s">
        <v>3666</v>
      </c>
      <c r="AM15" s="50">
        <v>0</v>
      </c>
      <c r="AN15" s="50" t="s">
        <v>3680</v>
      </c>
    </row>
    <row r="16" spans="1:40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N16" s="50">
        <v>10013</v>
      </c>
      <c r="O16" s="50">
        <v>1</v>
      </c>
      <c r="P16" s="50">
        <v>3</v>
      </c>
      <c r="Q16" s="50">
        <v>4</v>
      </c>
      <c r="R16" s="50" t="s">
        <v>3681</v>
      </c>
      <c r="S16" s="50">
        <v>14</v>
      </c>
      <c r="T16" s="50" t="s">
        <v>3644</v>
      </c>
      <c r="U16" s="50" t="s">
        <v>3673</v>
      </c>
      <c r="V16" s="50" t="s">
        <v>3676</v>
      </c>
      <c r="W16" s="50">
        <v>13</v>
      </c>
      <c r="X16" s="50">
        <v>10001</v>
      </c>
      <c r="Y16" s="50">
        <v>0</v>
      </c>
      <c r="Z16" s="50" t="str">
        <f>[1]关卡设计!X39</f>
        <v>100003|45|10000;100002|13|10000;100006|17|10000</v>
      </c>
      <c r="AA16" s="50">
        <v>0</v>
      </c>
      <c r="AB16" s="50" t="s">
        <v>3646</v>
      </c>
      <c r="AC16" s="50" t="s">
        <v>3647</v>
      </c>
      <c r="AD16" s="50">
        <v>30002</v>
      </c>
      <c r="AE16" s="50">
        <v>0</v>
      </c>
      <c r="AF16" s="50">
        <v>180</v>
      </c>
      <c r="AG16" s="50" t="s">
        <v>3670</v>
      </c>
      <c r="AH16" s="50" t="s">
        <v>3677</v>
      </c>
      <c r="AI16" s="50">
        <v>70</v>
      </c>
      <c r="AJ16" s="50">
        <v>0</v>
      </c>
      <c r="AK16" s="50">
        <v>0</v>
      </c>
      <c r="AL16" s="50" t="s">
        <v>3666</v>
      </c>
      <c r="AM16" s="50">
        <v>0</v>
      </c>
      <c r="AN16" s="50" t="s">
        <v>3682</v>
      </c>
    </row>
    <row r="17" spans="1:40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N17" s="50">
        <v>10014</v>
      </c>
      <c r="O17" s="50">
        <v>1</v>
      </c>
      <c r="P17" s="50">
        <v>3</v>
      </c>
      <c r="Q17" s="50">
        <v>5</v>
      </c>
      <c r="R17" s="50" t="s">
        <v>3683</v>
      </c>
      <c r="S17" s="50">
        <v>15</v>
      </c>
      <c r="T17" s="50" t="s">
        <v>3644</v>
      </c>
      <c r="U17" s="50" t="s">
        <v>3673</v>
      </c>
      <c r="V17" s="50" t="s">
        <v>3676</v>
      </c>
      <c r="W17" s="50">
        <v>14</v>
      </c>
      <c r="X17" s="50">
        <v>10001</v>
      </c>
      <c r="Y17" s="50">
        <v>0</v>
      </c>
      <c r="Z17" s="50" t="str">
        <f>[1]关卡设计!X40</f>
        <v>100003|52|10000;100002|14|10000;100006|21|10000</v>
      </c>
      <c r="AA17" s="50">
        <v>0</v>
      </c>
      <c r="AB17" s="50" t="s">
        <v>3646</v>
      </c>
      <c r="AC17" s="50" t="s">
        <v>3647</v>
      </c>
      <c r="AD17" s="50">
        <v>30001</v>
      </c>
      <c r="AE17" s="50">
        <v>0</v>
      </c>
      <c r="AF17" s="50">
        <v>180</v>
      </c>
      <c r="AG17" s="50" t="s">
        <v>3670</v>
      </c>
      <c r="AH17" s="50" t="s">
        <v>3677</v>
      </c>
      <c r="AI17" s="50">
        <v>70</v>
      </c>
      <c r="AJ17" s="50">
        <v>0</v>
      </c>
      <c r="AK17" s="50">
        <v>0</v>
      </c>
      <c r="AL17" s="50" t="s">
        <v>3666</v>
      </c>
      <c r="AM17" s="50">
        <v>0</v>
      </c>
      <c r="AN17" s="50" t="s">
        <v>3684</v>
      </c>
    </row>
    <row r="18" spans="1:40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N18" s="50">
        <v>10015</v>
      </c>
      <c r="O18" s="50">
        <v>1</v>
      </c>
      <c r="P18" s="50">
        <v>3</v>
      </c>
      <c r="Q18" s="50">
        <v>6</v>
      </c>
      <c r="R18" s="50" t="s">
        <v>3685</v>
      </c>
      <c r="S18" s="50">
        <v>16</v>
      </c>
      <c r="T18" s="50" t="s">
        <v>3644</v>
      </c>
      <c r="U18" s="50" t="s">
        <v>3673</v>
      </c>
      <c r="V18" s="50" t="s">
        <v>3676</v>
      </c>
      <c r="W18" s="50">
        <v>15</v>
      </c>
      <c r="X18" s="50">
        <v>10001</v>
      </c>
      <c r="Y18" s="50">
        <v>0</v>
      </c>
      <c r="Z18" s="50" t="str">
        <f>[1]关卡设计!X41</f>
        <v>100003|61|10000;100002|15|10000;100006|22|10000</v>
      </c>
      <c r="AA18" s="50">
        <v>0</v>
      </c>
      <c r="AB18" s="50" t="s">
        <v>3646</v>
      </c>
      <c r="AC18" s="50" t="s">
        <v>3686</v>
      </c>
      <c r="AD18" s="50">
        <v>30001</v>
      </c>
      <c r="AE18" s="50">
        <v>0</v>
      </c>
      <c r="AF18" s="50">
        <v>180</v>
      </c>
      <c r="AG18" s="50" t="s">
        <v>3670</v>
      </c>
      <c r="AH18" s="50" t="s">
        <v>3677</v>
      </c>
      <c r="AI18" s="50">
        <v>70</v>
      </c>
      <c r="AJ18" s="50">
        <v>0</v>
      </c>
      <c r="AK18" s="50">
        <v>0</v>
      </c>
      <c r="AL18" s="50" t="s">
        <v>3666</v>
      </c>
      <c r="AM18" s="50">
        <v>0</v>
      </c>
      <c r="AN18" s="50" t="s">
        <v>3687</v>
      </c>
    </row>
    <row r="19" spans="1:40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N19" s="50">
        <v>10016</v>
      </c>
      <c r="O19" s="50">
        <v>1</v>
      </c>
      <c r="P19" s="50">
        <v>3</v>
      </c>
      <c r="Q19" s="50">
        <v>7</v>
      </c>
      <c r="R19" s="50" t="s">
        <v>3688</v>
      </c>
      <c r="S19" s="50">
        <v>17</v>
      </c>
      <c r="T19" s="50" t="s">
        <v>3644</v>
      </c>
      <c r="U19" s="50" t="s">
        <v>3673</v>
      </c>
      <c r="V19" s="50" t="s">
        <v>3676</v>
      </c>
      <c r="W19" s="50">
        <v>16</v>
      </c>
      <c r="X19" s="50">
        <v>10001</v>
      </c>
      <c r="Y19" s="50">
        <v>0</v>
      </c>
      <c r="Z19" s="50" t="str">
        <f>[1]关卡设计!X42</f>
        <v>100003|72|10000;100002|17|10000;100006|26|10000</v>
      </c>
      <c r="AA19" s="50">
        <v>0</v>
      </c>
      <c r="AB19" s="50" t="s">
        <v>3646</v>
      </c>
      <c r="AC19" s="50" t="s">
        <v>3686</v>
      </c>
      <c r="AD19" s="50">
        <v>30001</v>
      </c>
      <c r="AE19" s="50">
        <v>0</v>
      </c>
      <c r="AF19" s="50">
        <v>180</v>
      </c>
      <c r="AG19" s="50" t="s">
        <v>3670</v>
      </c>
      <c r="AH19" s="50" t="s">
        <v>3677</v>
      </c>
      <c r="AI19" s="50">
        <v>70</v>
      </c>
      <c r="AJ19" s="50">
        <v>0</v>
      </c>
      <c r="AK19" s="50">
        <v>0</v>
      </c>
      <c r="AL19" s="50" t="s">
        <v>3666</v>
      </c>
      <c r="AM19" s="50">
        <v>0</v>
      </c>
      <c r="AN19" s="50" t="s">
        <v>3689</v>
      </c>
    </row>
    <row r="20" spans="1:40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N20" s="50">
        <v>10017</v>
      </c>
      <c r="O20" s="50">
        <v>1</v>
      </c>
      <c r="P20" s="50">
        <v>3</v>
      </c>
      <c r="Q20" s="50">
        <v>8</v>
      </c>
      <c r="R20" s="50" t="s">
        <v>3690</v>
      </c>
      <c r="S20" s="50">
        <v>18</v>
      </c>
      <c r="T20" s="50" t="s">
        <v>3644</v>
      </c>
      <c r="U20" s="50" t="s">
        <v>3673</v>
      </c>
      <c r="V20" s="50" t="s">
        <v>3676</v>
      </c>
      <c r="W20" s="50">
        <v>17</v>
      </c>
      <c r="X20" s="50">
        <v>10001</v>
      </c>
      <c r="Y20" s="50">
        <v>0</v>
      </c>
      <c r="Z20" s="50" t="str">
        <f>[1]关卡设计!X43</f>
        <v>100003|80|10000;100002|19|10000;100006|27|10000</v>
      </c>
      <c r="AA20" s="50">
        <v>0</v>
      </c>
      <c r="AB20" s="50" t="s">
        <v>3646</v>
      </c>
      <c r="AC20" s="50" t="s">
        <v>3686</v>
      </c>
      <c r="AD20" s="50">
        <v>30001</v>
      </c>
      <c r="AE20" s="50">
        <v>0</v>
      </c>
      <c r="AF20" s="50">
        <v>180</v>
      </c>
      <c r="AG20" s="50" t="s">
        <v>3670</v>
      </c>
      <c r="AH20" s="50" t="s">
        <v>3677</v>
      </c>
      <c r="AI20" s="50">
        <v>70</v>
      </c>
      <c r="AJ20" s="50">
        <v>0</v>
      </c>
      <c r="AK20" s="50">
        <v>0</v>
      </c>
      <c r="AL20" s="50" t="s">
        <v>3666</v>
      </c>
      <c r="AM20" s="50">
        <v>0</v>
      </c>
      <c r="AN20" s="50" t="s">
        <v>3691</v>
      </c>
    </row>
    <row r="21" spans="1:40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N21" s="50">
        <v>10018</v>
      </c>
      <c r="O21" s="50">
        <v>1</v>
      </c>
      <c r="P21" s="50">
        <v>3</v>
      </c>
      <c r="Q21" s="50">
        <v>9</v>
      </c>
      <c r="R21" s="50" t="s">
        <v>3692</v>
      </c>
      <c r="S21" s="50">
        <v>19</v>
      </c>
      <c r="T21" s="50" t="s">
        <v>3644</v>
      </c>
      <c r="U21" s="50" t="s">
        <v>3673</v>
      </c>
      <c r="V21" s="50" t="s">
        <v>3676</v>
      </c>
      <c r="W21" s="50">
        <v>18</v>
      </c>
      <c r="X21" s="50">
        <v>10001</v>
      </c>
      <c r="Y21" s="50">
        <v>0</v>
      </c>
      <c r="Z21" s="50" t="str">
        <f>[1]关卡设计!X44</f>
        <v>100003|92|10000;100002|20|10000;100006|29|10000</v>
      </c>
      <c r="AA21" s="50">
        <v>0</v>
      </c>
      <c r="AB21" s="50" t="s">
        <v>3646</v>
      </c>
      <c r="AC21" s="50" t="s">
        <v>3686</v>
      </c>
      <c r="AD21" s="50">
        <v>30001</v>
      </c>
      <c r="AE21" s="50">
        <v>0</v>
      </c>
      <c r="AF21" s="50">
        <v>180</v>
      </c>
      <c r="AG21" s="50" t="s">
        <v>3670</v>
      </c>
      <c r="AH21" s="50" t="s">
        <v>3677</v>
      </c>
      <c r="AI21" s="50">
        <v>70</v>
      </c>
      <c r="AJ21" s="50">
        <v>0</v>
      </c>
      <c r="AK21" s="50">
        <v>0</v>
      </c>
      <c r="AL21" s="50" t="s">
        <v>3666</v>
      </c>
      <c r="AM21" s="50">
        <v>0</v>
      </c>
      <c r="AN21" s="50" t="s">
        <v>3693</v>
      </c>
    </row>
    <row r="22" spans="1:40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N22" s="50">
        <v>10019</v>
      </c>
      <c r="O22" s="50">
        <v>1</v>
      </c>
      <c r="P22" s="50">
        <v>3</v>
      </c>
      <c r="Q22" s="50">
        <v>10</v>
      </c>
      <c r="R22" s="50" t="s">
        <v>3694</v>
      </c>
      <c r="S22" s="50">
        <v>20</v>
      </c>
      <c r="T22" s="50" t="s">
        <v>3644</v>
      </c>
      <c r="U22" s="50" t="s">
        <v>3673</v>
      </c>
      <c r="V22" s="50">
        <v>10016</v>
      </c>
      <c r="W22" s="50">
        <v>19</v>
      </c>
      <c r="X22" s="50">
        <v>10001</v>
      </c>
      <c r="Y22" s="50">
        <v>0</v>
      </c>
      <c r="Z22" s="50" t="str">
        <f>[1]关卡设计!X45</f>
        <v>100003|104|10000;100002|22|10000;100006|33|10000</v>
      </c>
      <c r="AA22" s="50" t="s">
        <v>3695</v>
      </c>
      <c r="AB22" s="50">
        <v>0</v>
      </c>
      <c r="AC22" s="50">
        <v>0</v>
      </c>
      <c r="AD22" s="50">
        <v>30001</v>
      </c>
      <c r="AE22" s="50">
        <v>30003</v>
      </c>
      <c r="AF22" s="50">
        <v>180</v>
      </c>
      <c r="AG22" s="50" t="s">
        <v>3670</v>
      </c>
      <c r="AH22" s="50" t="s">
        <v>3677</v>
      </c>
      <c r="AI22" s="50">
        <v>70</v>
      </c>
      <c r="AJ22" s="50">
        <v>0</v>
      </c>
      <c r="AK22" s="50">
        <v>0</v>
      </c>
      <c r="AL22" s="50" t="s">
        <v>3666</v>
      </c>
      <c r="AM22" s="50">
        <v>0</v>
      </c>
      <c r="AN22" s="50" t="s">
        <v>3696</v>
      </c>
    </row>
    <row r="23" spans="1:40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N23" s="50">
        <v>10020</v>
      </c>
      <c r="O23" s="50">
        <v>1</v>
      </c>
      <c r="P23" s="50">
        <v>4</v>
      </c>
      <c r="Q23" s="50">
        <v>1</v>
      </c>
      <c r="R23" s="50" t="s">
        <v>3697</v>
      </c>
      <c r="S23" s="50">
        <v>21</v>
      </c>
      <c r="T23" s="50" t="s">
        <v>3644</v>
      </c>
      <c r="U23" s="50" t="s">
        <v>3698</v>
      </c>
      <c r="V23" s="50" t="s">
        <v>3699</v>
      </c>
      <c r="W23" s="50">
        <v>20</v>
      </c>
      <c r="X23" s="50">
        <v>10001</v>
      </c>
      <c r="Y23" s="50">
        <v>0</v>
      </c>
      <c r="Z23" s="50" t="str">
        <f>[1]关卡设计!X46</f>
        <v>100003|117|10000;100002|24|10000;100006|35|10000</v>
      </c>
      <c r="AA23" s="50">
        <v>0</v>
      </c>
      <c r="AB23" s="50" t="s">
        <v>3646</v>
      </c>
      <c r="AC23" s="50" t="s">
        <v>3686</v>
      </c>
      <c r="AD23" s="50">
        <v>40003</v>
      </c>
      <c r="AE23" s="50">
        <v>0</v>
      </c>
      <c r="AF23" s="50">
        <v>180</v>
      </c>
      <c r="AG23" s="50" t="s">
        <v>3700</v>
      </c>
      <c r="AH23" s="50" t="s">
        <v>3677</v>
      </c>
      <c r="AI23" s="50">
        <v>80</v>
      </c>
      <c r="AJ23" s="50">
        <v>0</v>
      </c>
      <c r="AK23" s="50">
        <v>0</v>
      </c>
      <c r="AL23" s="50" t="s">
        <v>3666</v>
      </c>
      <c r="AM23" s="50">
        <v>0</v>
      </c>
      <c r="AN23" s="50" t="s">
        <v>3701</v>
      </c>
    </row>
    <row r="24" spans="1:40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N24" s="50">
        <v>10021</v>
      </c>
      <c r="O24" s="50">
        <v>1</v>
      </c>
      <c r="P24" s="50">
        <v>4</v>
      </c>
      <c r="Q24" s="50">
        <v>2</v>
      </c>
      <c r="R24" s="50" t="s">
        <v>3702</v>
      </c>
      <c r="S24" s="50">
        <v>22</v>
      </c>
      <c r="T24" s="50" t="s">
        <v>3644</v>
      </c>
      <c r="U24" s="50" t="s">
        <v>3698</v>
      </c>
      <c r="V24" s="50" t="s">
        <v>3699</v>
      </c>
      <c r="W24" s="50">
        <v>21</v>
      </c>
      <c r="X24" s="50">
        <v>10001</v>
      </c>
      <c r="Y24" s="50">
        <v>0</v>
      </c>
      <c r="Z24" s="50" t="str">
        <f>[1]关卡设计!X47</f>
        <v>100003|133|10000;100002|26|10000;100006|39|10000</v>
      </c>
      <c r="AA24" s="50">
        <v>0</v>
      </c>
      <c r="AB24" s="50" t="s">
        <v>3646</v>
      </c>
      <c r="AC24" s="50" t="s">
        <v>3686</v>
      </c>
      <c r="AD24" s="50">
        <v>40003</v>
      </c>
      <c r="AE24" s="50">
        <v>0</v>
      </c>
      <c r="AF24" s="50">
        <v>180</v>
      </c>
      <c r="AG24" s="50" t="s">
        <v>3700</v>
      </c>
      <c r="AH24" s="50" t="s">
        <v>3677</v>
      </c>
      <c r="AI24" s="50">
        <v>80</v>
      </c>
      <c r="AJ24" s="50">
        <v>0</v>
      </c>
      <c r="AK24" s="50">
        <v>0</v>
      </c>
      <c r="AL24" s="50" t="s">
        <v>3666</v>
      </c>
      <c r="AM24" s="50">
        <v>0</v>
      </c>
      <c r="AN24" s="50" t="s">
        <v>3703</v>
      </c>
    </row>
    <row r="25" spans="1:40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N25" s="50">
        <v>10022</v>
      </c>
      <c r="O25" s="50">
        <v>1</v>
      </c>
      <c r="P25" s="50">
        <v>4</v>
      </c>
      <c r="Q25" s="50">
        <v>3</v>
      </c>
      <c r="R25" s="50" t="s">
        <v>3683</v>
      </c>
      <c r="S25" s="50">
        <v>23</v>
      </c>
      <c r="T25" s="50" t="s">
        <v>3644</v>
      </c>
      <c r="U25" s="50" t="s">
        <v>3698</v>
      </c>
      <c r="V25" s="50" t="s">
        <v>3699</v>
      </c>
      <c r="W25" s="50">
        <v>22</v>
      </c>
      <c r="X25" s="50">
        <v>10001</v>
      </c>
      <c r="Y25" s="50">
        <v>0</v>
      </c>
      <c r="Z25" s="50" t="str">
        <f>[1]关卡设计!X48</f>
        <v>100003|148|10000;100002|28|10000;100006|41|10000</v>
      </c>
      <c r="AA25" s="50">
        <v>0</v>
      </c>
      <c r="AB25" s="50" t="s">
        <v>3646</v>
      </c>
      <c r="AC25" s="50" t="s">
        <v>3686</v>
      </c>
      <c r="AD25" s="50">
        <v>40004</v>
      </c>
      <c r="AE25" s="50">
        <v>0</v>
      </c>
      <c r="AF25" s="50">
        <v>180</v>
      </c>
      <c r="AG25" s="50" t="s">
        <v>3700</v>
      </c>
      <c r="AH25" s="50" t="s">
        <v>3677</v>
      </c>
      <c r="AI25" s="50">
        <v>80</v>
      </c>
      <c r="AJ25" s="50">
        <v>0</v>
      </c>
      <c r="AK25" s="50">
        <v>0</v>
      </c>
      <c r="AL25" s="50" t="s">
        <v>3666</v>
      </c>
      <c r="AM25" s="50">
        <v>0</v>
      </c>
      <c r="AN25" s="50" t="s">
        <v>3704</v>
      </c>
    </row>
    <row r="26" spans="1:40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N26" s="50">
        <v>10023</v>
      </c>
      <c r="O26" s="50">
        <v>1</v>
      </c>
      <c r="P26" s="50">
        <v>4</v>
      </c>
      <c r="Q26" s="50">
        <v>4</v>
      </c>
      <c r="R26" s="50" t="s">
        <v>3705</v>
      </c>
      <c r="S26" s="50">
        <v>24</v>
      </c>
      <c r="T26" s="50" t="s">
        <v>3644</v>
      </c>
      <c r="U26" s="50" t="s">
        <v>3698</v>
      </c>
      <c r="V26" s="50" t="s">
        <v>3699</v>
      </c>
      <c r="W26" s="50">
        <v>23</v>
      </c>
      <c r="X26" s="50">
        <v>10001</v>
      </c>
      <c r="Y26" s="50">
        <v>0</v>
      </c>
      <c r="Z26" s="50" t="str">
        <f>[1]关卡设计!X49</f>
        <v>100003|166|10000;100002|30|10000;100006|43|10000</v>
      </c>
      <c r="AA26" s="50">
        <v>0</v>
      </c>
      <c r="AB26" s="50" t="s">
        <v>3646</v>
      </c>
      <c r="AC26" s="50" t="s">
        <v>3686</v>
      </c>
      <c r="AD26" s="50">
        <v>40004</v>
      </c>
      <c r="AE26" s="50">
        <v>0</v>
      </c>
      <c r="AF26" s="50">
        <v>180</v>
      </c>
      <c r="AG26" s="50" t="s">
        <v>3700</v>
      </c>
      <c r="AH26" s="50" t="s">
        <v>3677</v>
      </c>
      <c r="AI26" s="50">
        <v>80</v>
      </c>
      <c r="AJ26" s="50">
        <v>0</v>
      </c>
      <c r="AK26" s="50">
        <v>0</v>
      </c>
      <c r="AL26" s="50" t="s">
        <v>3666</v>
      </c>
      <c r="AM26" s="50">
        <v>0</v>
      </c>
      <c r="AN26" s="50" t="s">
        <v>3706</v>
      </c>
    </row>
    <row r="27" spans="1:40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N27" s="50">
        <v>10024</v>
      </c>
      <c r="O27" s="50">
        <v>1</v>
      </c>
      <c r="P27" s="50">
        <v>4</v>
      </c>
      <c r="Q27" s="50">
        <v>5</v>
      </c>
      <c r="R27" s="50" t="s">
        <v>3707</v>
      </c>
      <c r="S27" s="50">
        <v>25</v>
      </c>
      <c r="T27" s="50" t="s">
        <v>3644</v>
      </c>
      <c r="U27" s="50" t="s">
        <v>3698</v>
      </c>
      <c r="V27" s="50" t="s">
        <v>3699</v>
      </c>
      <c r="W27" s="50">
        <v>24</v>
      </c>
      <c r="X27" s="50">
        <v>10001</v>
      </c>
      <c r="Y27" s="50">
        <v>0</v>
      </c>
      <c r="Z27" s="50" t="str">
        <f>[1]关卡设计!X50</f>
        <v>100003|183|10000;100002|32|10000;100006|48|10000</v>
      </c>
      <c r="AA27" s="50">
        <v>0</v>
      </c>
      <c r="AB27" s="50" t="s">
        <v>3646</v>
      </c>
      <c r="AC27" s="50" t="s">
        <v>3686</v>
      </c>
      <c r="AD27" s="50">
        <v>40004</v>
      </c>
      <c r="AE27" s="50">
        <v>0</v>
      </c>
      <c r="AF27" s="50">
        <v>180</v>
      </c>
      <c r="AG27" s="50" t="s">
        <v>3700</v>
      </c>
      <c r="AH27" s="50" t="s">
        <v>3677</v>
      </c>
      <c r="AI27" s="50">
        <v>80</v>
      </c>
      <c r="AJ27" s="50">
        <v>0</v>
      </c>
      <c r="AK27" s="50">
        <v>0</v>
      </c>
      <c r="AL27" s="50" t="s">
        <v>3666</v>
      </c>
      <c r="AM27" s="50">
        <v>0</v>
      </c>
      <c r="AN27" s="50" t="s">
        <v>3708</v>
      </c>
    </row>
    <row r="28" spans="1:40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N28" s="50">
        <v>10025</v>
      </c>
      <c r="O28" s="50">
        <v>1</v>
      </c>
      <c r="P28" s="50">
        <v>4</v>
      </c>
      <c r="Q28" s="50">
        <v>6</v>
      </c>
      <c r="R28" s="50" t="s">
        <v>3709</v>
      </c>
      <c r="S28" s="50">
        <v>26</v>
      </c>
      <c r="T28" s="50" t="s">
        <v>3644</v>
      </c>
      <c r="U28" s="50" t="s">
        <v>3698</v>
      </c>
      <c r="V28" s="50" t="s">
        <v>3699</v>
      </c>
      <c r="W28" s="50">
        <v>25</v>
      </c>
      <c r="X28" s="50">
        <v>10001</v>
      </c>
      <c r="Y28" s="50">
        <v>0</v>
      </c>
      <c r="Z28" s="50" t="str">
        <f>[1]关卡设计!X51</f>
        <v>100003|203|10000;100002|34|10000;100006|50|10000</v>
      </c>
      <c r="AA28" s="50">
        <v>0</v>
      </c>
      <c r="AB28" s="50" t="s">
        <v>3646</v>
      </c>
      <c r="AC28" s="50" t="s">
        <v>3686</v>
      </c>
      <c r="AD28" s="50">
        <v>40003</v>
      </c>
      <c r="AE28" s="50">
        <v>0</v>
      </c>
      <c r="AF28" s="50">
        <v>180</v>
      </c>
      <c r="AG28" s="50" t="s">
        <v>3700</v>
      </c>
      <c r="AH28" s="50" t="s">
        <v>3677</v>
      </c>
      <c r="AI28" s="50">
        <v>80</v>
      </c>
      <c r="AJ28" s="50">
        <v>0</v>
      </c>
      <c r="AK28" s="50">
        <v>0</v>
      </c>
      <c r="AL28" s="50" t="s">
        <v>3666</v>
      </c>
      <c r="AM28" s="50">
        <v>0</v>
      </c>
      <c r="AN28" s="50" t="s">
        <v>3710</v>
      </c>
    </row>
    <row r="29" spans="1:40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N29" s="50">
        <v>10026</v>
      </c>
      <c r="O29" s="50">
        <v>1</v>
      </c>
      <c r="P29" s="50">
        <v>4</v>
      </c>
      <c r="Q29" s="50">
        <v>7</v>
      </c>
      <c r="R29" s="50" t="s">
        <v>3711</v>
      </c>
      <c r="S29" s="50">
        <v>27</v>
      </c>
      <c r="T29" s="50" t="s">
        <v>3644</v>
      </c>
      <c r="U29" s="50" t="s">
        <v>3698</v>
      </c>
      <c r="V29" s="50" t="s">
        <v>3699</v>
      </c>
      <c r="W29" s="50">
        <v>26</v>
      </c>
      <c r="X29" s="50">
        <v>10001</v>
      </c>
      <c r="Y29" s="50">
        <v>0</v>
      </c>
      <c r="Z29" s="50" t="str">
        <f>[1]关卡设计!X52</f>
        <v>100003|224|10000;100002|36|10000;100006|55|10000</v>
      </c>
      <c r="AA29" s="50">
        <v>0</v>
      </c>
      <c r="AB29" s="50" t="s">
        <v>3646</v>
      </c>
      <c r="AC29" s="50" t="s">
        <v>3686</v>
      </c>
      <c r="AD29" s="50">
        <v>40003</v>
      </c>
      <c r="AE29" s="50">
        <v>0</v>
      </c>
      <c r="AF29" s="50">
        <v>180</v>
      </c>
      <c r="AG29" s="50" t="s">
        <v>3700</v>
      </c>
      <c r="AH29" s="50" t="s">
        <v>3677</v>
      </c>
      <c r="AI29" s="50">
        <v>80</v>
      </c>
      <c r="AJ29" s="50">
        <v>0</v>
      </c>
      <c r="AK29" s="50">
        <v>0</v>
      </c>
      <c r="AL29" s="50" t="s">
        <v>3666</v>
      </c>
      <c r="AM29" s="50">
        <v>0</v>
      </c>
      <c r="AN29" s="50" t="s">
        <v>3712</v>
      </c>
    </row>
    <row r="30" spans="1:40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N30" s="50">
        <v>10027</v>
      </c>
      <c r="O30" s="50">
        <v>1</v>
      </c>
      <c r="P30" s="50">
        <v>4</v>
      </c>
      <c r="Q30" s="50">
        <v>8</v>
      </c>
      <c r="R30" s="50" t="s">
        <v>3685</v>
      </c>
      <c r="S30" s="50">
        <v>28</v>
      </c>
      <c r="T30" s="50" t="s">
        <v>3644</v>
      </c>
      <c r="U30" s="50" t="s">
        <v>3698</v>
      </c>
      <c r="V30" s="50" t="s">
        <v>3699</v>
      </c>
      <c r="W30" s="50">
        <v>27</v>
      </c>
      <c r="X30" s="50">
        <v>10001</v>
      </c>
      <c r="Y30" s="50">
        <v>0</v>
      </c>
      <c r="Z30" s="50" t="str">
        <f>[1]关卡设计!X53</f>
        <v>100003|249|10000;100002|38|10000;100006|57|10000</v>
      </c>
      <c r="AA30" s="50">
        <v>0</v>
      </c>
      <c r="AB30" s="50" t="s">
        <v>3646</v>
      </c>
      <c r="AC30" s="50" t="s">
        <v>3686</v>
      </c>
      <c r="AD30" s="50">
        <v>40001</v>
      </c>
      <c r="AE30" s="50">
        <v>0</v>
      </c>
      <c r="AF30" s="50">
        <v>180</v>
      </c>
      <c r="AG30" s="50" t="s">
        <v>3700</v>
      </c>
      <c r="AH30" s="50" t="s">
        <v>3677</v>
      </c>
      <c r="AI30" s="50">
        <v>80</v>
      </c>
      <c r="AJ30" s="50">
        <v>0</v>
      </c>
      <c r="AK30" s="50">
        <v>0</v>
      </c>
      <c r="AL30" s="50" t="s">
        <v>3666</v>
      </c>
      <c r="AM30" s="50">
        <v>0</v>
      </c>
      <c r="AN30" s="50" t="s">
        <v>3713</v>
      </c>
    </row>
    <row r="31" spans="1:40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N31" s="50">
        <v>10028</v>
      </c>
      <c r="O31" s="50">
        <v>1</v>
      </c>
      <c r="P31" s="50">
        <v>4</v>
      </c>
      <c r="Q31" s="50">
        <v>9</v>
      </c>
      <c r="R31" s="50" t="s">
        <v>3714</v>
      </c>
      <c r="S31" s="50">
        <v>29</v>
      </c>
      <c r="T31" s="50" t="s">
        <v>3644</v>
      </c>
      <c r="U31" s="50" t="s">
        <v>3698</v>
      </c>
      <c r="V31" s="50" t="s">
        <v>3699</v>
      </c>
      <c r="W31" s="50">
        <v>28</v>
      </c>
      <c r="X31" s="50">
        <v>10001</v>
      </c>
      <c r="Y31" s="50">
        <v>0</v>
      </c>
      <c r="Z31" s="50" t="str">
        <f>[1]关卡设计!X54</f>
        <v>100003|273|10000;100002|41|10000;100006|59|10000</v>
      </c>
      <c r="AA31" s="50">
        <v>0</v>
      </c>
      <c r="AB31" s="50" t="s">
        <v>3646</v>
      </c>
      <c r="AC31" s="50" t="s">
        <v>3686</v>
      </c>
      <c r="AD31" s="50">
        <v>40001</v>
      </c>
      <c r="AE31" s="50">
        <v>0</v>
      </c>
      <c r="AF31" s="50">
        <v>180</v>
      </c>
      <c r="AG31" s="50" t="s">
        <v>3700</v>
      </c>
      <c r="AH31" s="50" t="s">
        <v>3677</v>
      </c>
      <c r="AI31" s="50">
        <v>80</v>
      </c>
      <c r="AJ31" s="50">
        <v>0</v>
      </c>
      <c r="AK31" s="50">
        <v>0</v>
      </c>
      <c r="AL31" s="50" t="s">
        <v>3666</v>
      </c>
      <c r="AM31" s="50">
        <v>0</v>
      </c>
      <c r="AN31" s="50" t="s">
        <v>3715</v>
      </c>
    </row>
    <row r="32" spans="1:40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N32" s="50">
        <v>10029</v>
      </c>
      <c r="O32" s="50">
        <v>1</v>
      </c>
      <c r="P32" s="50">
        <v>4</v>
      </c>
      <c r="Q32" s="50">
        <v>10</v>
      </c>
      <c r="R32" s="50" t="s">
        <v>3716</v>
      </c>
      <c r="S32" s="50">
        <v>30</v>
      </c>
      <c r="T32" s="50" t="s">
        <v>3644</v>
      </c>
      <c r="U32" s="50" t="s">
        <v>3698</v>
      </c>
      <c r="V32" s="50">
        <v>10019</v>
      </c>
      <c r="W32" s="50">
        <v>29</v>
      </c>
      <c r="X32" s="50">
        <v>10001</v>
      </c>
      <c r="Y32" s="50">
        <v>0</v>
      </c>
      <c r="Z32" s="50" t="str">
        <f>[1]关卡设计!X55</f>
        <v>100003|300|10000;100002|43|10000;100006|65|10000</v>
      </c>
      <c r="AA32" s="50" t="s">
        <v>3717</v>
      </c>
      <c r="AB32" s="50">
        <v>0</v>
      </c>
      <c r="AC32" s="50">
        <v>0</v>
      </c>
      <c r="AD32" s="50">
        <v>40001</v>
      </c>
      <c r="AE32" s="50">
        <v>40002</v>
      </c>
      <c r="AF32" s="50">
        <v>180</v>
      </c>
      <c r="AG32" s="50" t="s">
        <v>3700</v>
      </c>
      <c r="AH32" s="50" t="s">
        <v>3677</v>
      </c>
      <c r="AI32" s="50">
        <v>80</v>
      </c>
      <c r="AJ32" s="50">
        <v>0</v>
      </c>
      <c r="AK32" s="50">
        <v>0</v>
      </c>
      <c r="AL32" s="50" t="s">
        <v>3666</v>
      </c>
      <c r="AM32" s="50">
        <v>0</v>
      </c>
      <c r="AN32" s="50" t="s">
        <v>3718</v>
      </c>
    </row>
    <row r="33" spans="1:40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N33" s="50">
        <v>10030</v>
      </c>
      <c r="O33" s="50">
        <v>1</v>
      </c>
      <c r="P33" s="50">
        <v>5</v>
      </c>
      <c r="Q33" s="50">
        <v>1</v>
      </c>
      <c r="R33" s="50" t="s">
        <v>3719</v>
      </c>
      <c r="S33" s="50">
        <v>31</v>
      </c>
      <c r="T33" s="50" t="s">
        <v>3644</v>
      </c>
      <c r="U33" s="50" t="s">
        <v>3720</v>
      </c>
      <c r="V33" s="50" t="s">
        <v>3721</v>
      </c>
      <c r="W33" s="50">
        <v>30</v>
      </c>
      <c r="X33" s="50">
        <v>10001</v>
      </c>
      <c r="Y33" s="50">
        <v>0</v>
      </c>
      <c r="Z33" s="50" t="str">
        <f>[1]关卡设计!X56</f>
        <v>100003|326|10000;100002|45|10000;100006|67|10000</v>
      </c>
      <c r="AA33" s="50">
        <v>0</v>
      </c>
      <c r="AB33" s="50" t="s">
        <v>2800</v>
      </c>
      <c r="AC33" s="50" t="s">
        <v>3722</v>
      </c>
      <c r="AD33" s="50">
        <v>50004</v>
      </c>
      <c r="AE33" s="50">
        <v>0</v>
      </c>
      <c r="AF33" s="50">
        <v>180</v>
      </c>
      <c r="AG33" s="50" t="s">
        <v>3700</v>
      </c>
      <c r="AH33" s="50" t="s">
        <v>3677</v>
      </c>
      <c r="AI33" s="50">
        <v>90</v>
      </c>
      <c r="AJ33" s="50">
        <v>0</v>
      </c>
      <c r="AK33" s="50">
        <v>0</v>
      </c>
      <c r="AL33" s="50" t="s">
        <v>3666</v>
      </c>
      <c r="AM33" s="50">
        <v>0</v>
      </c>
      <c r="AN33" s="50" t="s">
        <v>3723</v>
      </c>
    </row>
    <row r="34" spans="1:40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N34" s="50">
        <v>10031</v>
      </c>
      <c r="O34" s="50">
        <v>1</v>
      </c>
      <c r="P34" s="50">
        <v>5</v>
      </c>
      <c r="Q34" s="50">
        <v>2</v>
      </c>
      <c r="R34" s="50" t="s">
        <v>3724</v>
      </c>
      <c r="S34" s="50">
        <v>32</v>
      </c>
      <c r="T34" s="50" t="s">
        <v>3644</v>
      </c>
      <c r="U34" s="50" t="s">
        <v>3720</v>
      </c>
      <c r="V34" s="50" t="s">
        <v>3721</v>
      </c>
      <c r="W34" s="50">
        <v>31</v>
      </c>
      <c r="X34" s="50">
        <v>10001</v>
      </c>
      <c r="Y34" s="50">
        <v>0</v>
      </c>
      <c r="Z34" s="50" t="str">
        <f>[1]关卡设计!X57</f>
        <v>100003|356|10000;100002|48|10000;100006|73|10000</v>
      </c>
      <c r="AA34" s="50">
        <v>0</v>
      </c>
      <c r="AB34" s="50" t="s">
        <v>2800</v>
      </c>
      <c r="AC34" s="50" t="s">
        <v>3722</v>
      </c>
      <c r="AD34" s="50">
        <v>50004</v>
      </c>
      <c r="AE34" s="50">
        <v>0</v>
      </c>
      <c r="AF34" s="50">
        <v>180</v>
      </c>
      <c r="AG34" s="50" t="s">
        <v>3700</v>
      </c>
      <c r="AH34" s="50" t="s">
        <v>3677</v>
      </c>
      <c r="AI34" s="50">
        <v>90</v>
      </c>
      <c r="AJ34" s="50">
        <v>0</v>
      </c>
      <c r="AK34" s="50">
        <v>0</v>
      </c>
      <c r="AL34" s="50" t="s">
        <v>3666</v>
      </c>
      <c r="AM34" s="50">
        <v>0</v>
      </c>
      <c r="AN34" s="50" t="s">
        <v>3725</v>
      </c>
    </row>
    <row r="35" spans="1:40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N35" s="50">
        <v>10032</v>
      </c>
      <c r="O35" s="50">
        <v>1</v>
      </c>
      <c r="P35" s="50">
        <v>5</v>
      </c>
      <c r="Q35" s="50">
        <v>3</v>
      </c>
      <c r="R35" s="50" t="s">
        <v>3726</v>
      </c>
      <c r="S35" s="50">
        <v>33</v>
      </c>
      <c r="T35" s="50" t="s">
        <v>3644</v>
      </c>
      <c r="U35" s="50" t="s">
        <v>3720</v>
      </c>
      <c r="V35" s="50" t="s">
        <v>3721</v>
      </c>
      <c r="W35" s="50">
        <v>32</v>
      </c>
      <c r="X35" s="50">
        <v>10001</v>
      </c>
      <c r="Y35" s="50">
        <v>0</v>
      </c>
      <c r="Z35" s="50" t="str">
        <f>[1]关卡设计!X58</f>
        <v>100003|388|10000;100002|51|10000;100006|76|10000</v>
      </c>
      <c r="AA35" s="50">
        <v>0</v>
      </c>
      <c r="AB35" s="50" t="s">
        <v>2800</v>
      </c>
      <c r="AC35" s="50" t="s">
        <v>3722</v>
      </c>
      <c r="AD35" s="50">
        <v>50004</v>
      </c>
      <c r="AE35" s="50">
        <v>0</v>
      </c>
      <c r="AF35" s="50">
        <v>180</v>
      </c>
      <c r="AG35" s="50" t="s">
        <v>3727</v>
      </c>
      <c r="AH35" s="50" t="s">
        <v>3677</v>
      </c>
      <c r="AI35" s="50">
        <v>90</v>
      </c>
      <c r="AJ35" s="50">
        <v>0</v>
      </c>
      <c r="AK35" s="50">
        <v>0</v>
      </c>
      <c r="AL35" s="50" t="s">
        <v>3666</v>
      </c>
      <c r="AM35" s="50">
        <v>0</v>
      </c>
      <c r="AN35" s="50" t="s">
        <v>3728</v>
      </c>
    </row>
    <row r="36" spans="1:40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N36" s="50">
        <v>10033</v>
      </c>
      <c r="O36" s="50">
        <v>1</v>
      </c>
      <c r="P36" s="50">
        <v>5</v>
      </c>
      <c r="Q36" s="50">
        <v>4</v>
      </c>
      <c r="R36" s="50" t="s">
        <v>3729</v>
      </c>
      <c r="S36" s="50">
        <v>34</v>
      </c>
      <c r="T36" s="50" t="s">
        <v>3644</v>
      </c>
      <c r="U36" s="50" t="s">
        <v>3720</v>
      </c>
      <c r="V36" s="50" t="s">
        <v>3721</v>
      </c>
      <c r="W36" s="50">
        <v>33</v>
      </c>
      <c r="X36" s="50">
        <v>10001</v>
      </c>
      <c r="Y36" s="50">
        <v>0</v>
      </c>
      <c r="Z36" s="50" t="str">
        <f>[1]关卡设计!X59</f>
        <v>100003|412|10000;100002|53|10000;100006|78|10000</v>
      </c>
      <c r="AA36" s="50">
        <v>0</v>
      </c>
      <c r="AB36" s="50" t="s">
        <v>2800</v>
      </c>
      <c r="AC36" s="50" t="s">
        <v>3722</v>
      </c>
      <c r="AD36" s="50">
        <v>50004</v>
      </c>
      <c r="AE36" s="50">
        <v>0</v>
      </c>
      <c r="AF36" s="50">
        <v>180</v>
      </c>
      <c r="AG36" s="50" t="s">
        <v>3727</v>
      </c>
      <c r="AH36" s="50" t="s">
        <v>3677</v>
      </c>
      <c r="AI36" s="50">
        <v>90</v>
      </c>
      <c r="AJ36" s="50">
        <v>0</v>
      </c>
      <c r="AK36" s="50">
        <v>0</v>
      </c>
      <c r="AL36" s="50" t="s">
        <v>3666</v>
      </c>
      <c r="AM36" s="50">
        <v>0</v>
      </c>
      <c r="AN36" s="50" t="s">
        <v>3730</v>
      </c>
    </row>
    <row r="37" spans="1:40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N37" s="50">
        <v>10034</v>
      </c>
      <c r="O37" s="50">
        <v>1</v>
      </c>
      <c r="P37" s="50">
        <v>5</v>
      </c>
      <c r="Q37" s="50">
        <v>5</v>
      </c>
      <c r="R37" s="50" t="s">
        <v>3731</v>
      </c>
      <c r="S37" s="50">
        <v>35</v>
      </c>
      <c r="T37" s="50" t="s">
        <v>3644</v>
      </c>
      <c r="U37" s="50" t="s">
        <v>3720</v>
      </c>
      <c r="V37" s="50" t="s">
        <v>3721</v>
      </c>
      <c r="W37" s="50">
        <v>34</v>
      </c>
      <c r="X37" s="50">
        <v>10001</v>
      </c>
      <c r="Y37" s="50">
        <v>0</v>
      </c>
      <c r="Z37" s="50" t="str">
        <f>[1]关卡设计!X60</f>
        <v>100003|467|10000;100002|56|10000;100006|85|10000</v>
      </c>
      <c r="AA37" s="50">
        <v>0</v>
      </c>
      <c r="AB37" s="50" t="s">
        <v>2800</v>
      </c>
      <c r="AC37" s="50" t="s">
        <v>3722</v>
      </c>
      <c r="AD37" s="50">
        <v>50003</v>
      </c>
      <c r="AE37" s="50">
        <v>0</v>
      </c>
      <c r="AF37" s="50">
        <v>180</v>
      </c>
      <c r="AG37" s="50" t="s">
        <v>3727</v>
      </c>
      <c r="AH37" s="50" t="s">
        <v>3677</v>
      </c>
      <c r="AI37" s="50">
        <v>90</v>
      </c>
      <c r="AJ37" s="50">
        <v>0</v>
      </c>
      <c r="AK37" s="50">
        <v>0</v>
      </c>
      <c r="AL37" s="50" t="s">
        <v>3666</v>
      </c>
      <c r="AM37" s="50">
        <v>0</v>
      </c>
      <c r="AN37" s="50" t="s">
        <v>3732</v>
      </c>
    </row>
    <row r="38" spans="1:40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N38" s="50">
        <v>10035</v>
      </c>
      <c r="O38" s="50">
        <v>1</v>
      </c>
      <c r="P38" s="50">
        <v>5</v>
      </c>
      <c r="Q38" s="50">
        <v>6</v>
      </c>
      <c r="R38" s="50" t="s">
        <v>3733</v>
      </c>
      <c r="S38" s="50">
        <v>36</v>
      </c>
      <c r="T38" s="50" t="s">
        <v>3644</v>
      </c>
      <c r="U38" s="50" t="s">
        <v>3720</v>
      </c>
      <c r="V38" s="50" t="s">
        <v>3721</v>
      </c>
      <c r="W38" s="50">
        <v>35</v>
      </c>
      <c r="X38" s="50">
        <v>10001</v>
      </c>
      <c r="Y38" s="50">
        <v>0</v>
      </c>
      <c r="Z38" s="50" t="str">
        <f>[1]关卡设计!X61</f>
        <v>100003|481|10000;100002|59|10000;100006|87|10000</v>
      </c>
      <c r="AA38" s="50">
        <v>0</v>
      </c>
      <c r="AB38" s="50" t="s">
        <v>2800</v>
      </c>
      <c r="AC38" s="50" t="s">
        <v>3722</v>
      </c>
      <c r="AD38" s="50">
        <v>50003</v>
      </c>
      <c r="AE38" s="50">
        <v>0</v>
      </c>
      <c r="AF38" s="50">
        <v>180</v>
      </c>
      <c r="AG38" s="50" t="s">
        <v>3727</v>
      </c>
      <c r="AH38" s="50" t="s">
        <v>3677</v>
      </c>
      <c r="AI38" s="50">
        <v>90</v>
      </c>
      <c r="AJ38" s="50">
        <v>0</v>
      </c>
      <c r="AK38" s="50">
        <v>0</v>
      </c>
      <c r="AL38" s="50" t="s">
        <v>3666</v>
      </c>
      <c r="AM38" s="50">
        <v>0</v>
      </c>
      <c r="AN38" s="50" t="s">
        <v>3732</v>
      </c>
    </row>
    <row r="39" spans="1:40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N39" s="50">
        <v>10036</v>
      </c>
      <c r="O39" s="50">
        <v>1</v>
      </c>
      <c r="P39" s="50">
        <v>5</v>
      </c>
      <c r="Q39" s="50">
        <v>7</v>
      </c>
      <c r="R39" s="50" t="s">
        <v>3734</v>
      </c>
      <c r="S39" s="50">
        <v>37</v>
      </c>
      <c r="T39" s="50" t="s">
        <v>3644</v>
      </c>
      <c r="U39" s="50" t="s">
        <v>3720</v>
      </c>
      <c r="V39" s="50" t="s">
        <v>3721</v>
      </c>
      <c r="W39" s="50">
        <v>36</v>
      </c>
      <c r="X39" s="50">
        <v>10001</v>
      </c>
      <c r="Y39" s="50">
        <v>0</v>
      </c>
      <c r="Z39" s="50" t="str">
        <f>[1]关卡设计!X62</f>
        <v>100003|540|10000;100002|61|10000;100006|94|10000</v>
      </c>
      <c r="AA39" s="50">
        <v>0</v>
      </c>
      <c r="AB39" s="50" t="s">
        <v>2800</v>
      </c>
      <c r="AC39" s="50" t="s">
        <v>3722</v>
      </c>
      <c r="AD39" s="50">
        <v>50003</v>
      </c>
      <c r="AE39" s="50">
        <v>0</v>
      </c>
      <c r="AF39" s="50">
        <v>180</v>
      </c>
      <c r="AG39" s="50" t="s">
        <v>3727</v>
      </c>
      <c r="AH39" s="50" t="s">
        <v>3677</v>
      </c>
      <c r="AI39" s="50">
        <v>90</v>
      </c>
      <c r="AJ39" s="50">
        <v>0</v>
      </c>
      <c r="AK39" s="50">
        <v>0</v>
      </c>
      <c r="AL39" s="50" t="s">
        <v>3666</v>
      </c>
      <c r="AM39" s="50">
        <v>0</v>
      </c>
      <c r="AN39" s="50" t="s">
        <v>3735</v>
      </c>
    </row>
    <row r="40" spans="1:40" x14ac:dyDescent="0.2">
      <c r="A40" s="51">
        <v>1</v>
      </c>
      <c r="B40" s="52">
        <v>1</v>
      </c>
      <c r="C40" s="52">
        <v>1</v>
      </c>
      <c r="D40" s="52">
        <v>1</v>
      </c>
      <c r="E40" s="52">
        <v>1</v>
      </c>
      <c r="F40" s="52">
        <v>1</v>
      </c>
      <c r="G40" s="52">
        <v>1</v>
      </c>
      <c r="H40" s="52">
        <v>1</v>
      </c>
      <c r="I40" s="52">
        <v>1</v>
      </c>
      <c r="J40" s="52">
        <v>1</v>
      </c>
      <c r="N40" s="50">
        <v>10037</v>
      </c>
      <c r="O40" s="50">
        <v>1</v>
      </c>
      <c r="P40" s="50">
        <v>5</v>
      </c>
      <c r="Q40" s="50">
        <v>8</v>
      </c>
      <c r="R40" s="50" t="s">
        <v>3736</v>
      </c>
      <c r="S40" s="50">
        <v>38</v>
      </c>
      <c r="T40" s="50" t="s">
        <v>3644</v>
      </c>
      <c r="U40" s="50" t="s">
        <v>3720</v>
      </c>
      <c r="V40" s="50" t="s">
        <v>3721</v>
      </c>
      <c r="W40" s="50">
        <v>37</v>
      </c>
      <c r="X40" s="50">
        <v>10001</v>
      </c>
      <c r="Y40" s="50">
        <v>0</v>
      </c>
      <c r="Z40" s="50" t="str">
        <f>[1]关卡设计!X63</f>
        <v>100003|601|10000;100002|64|10000;100006|97|10000</v>
      </c>
      <c r="AA40" s="50">
        <v>0</v>
      </c>
      <c r="AB40" s="50" t="s">
        <v>2800</v>
      </c>
      <c r="AC40" s="50" t="s">
        <v>3722</v>
      </c>
      <c r="AD40" s="50">
        <v>50003</v>
      </c>
      <c r="AE40" s="50">
        <v>0</v>
      </c>
      <c r="AF40" s="50">
        <v>180</v>
      </c>
      <c r="AG40" s="50" t="s">
        <v>3727</v>
      </c>
      <c r="AH40" s="50" t="s">
        <v>3677</v>
      </c>
      <c r="AI40" s="50">
        <v>90</v>
      </c>
      <c r="AJ40" s="50">
        <v>0</v>
      </c>
      <c r="AK40" s="50">
        <v>0</v>
      </c>
      <c r="AL40" s="50" t="s">
        <v>3666</v>
      </c>
      <c r="AM40" s="50">
        <v>0</v>
      </c>
      <c r="AN40" s="50" t="s">
        <v>3737</v>
      </c>
    </row>
    <row r="41" spans="1:40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N41" s="50">
        <v>10038</v>
      </c>
      <c r="O41" s="50">
        <v>1</v>
      </c>
      <c r="P41" s="50">
        <v>5</v>
      </c>
      <c r="Q41" s="50">
        <v>9</v>
      </c>
      <c r="R41" s="50" t="s">
        <v>3738</v>
      </c>
      <c r="S41" s="50">
        <v>39</v>
      </c>
      <c r="T41" s="50" t="s">
        <v>3644</v>
      </c>
      <c r="U41" s="50" t="s">
        <v>3720</v>
      </c>
      <c r="V41" s="50" t="s">
        <v>3721</v>
      </c>
      <c r="W41" s="50">
        <v>38</v>
      </c>
      <c r="X41" s="50">
        <v>10001</v>
      </c>
      <c r="Y41" s="50">
        <v>0</v>
      </c>
      <c r="Z41" s="50" t="str">
        <f>[1]关卡设计!X64</f>
        <v>100003|617|10000;100002|67|10000;100006|99|10000</v>
      </c>
      <c r="AA41" s="50">
        <v>0</v>
      </c>
      <c r="AB41" s="50" t="s">
        <v>2800</v>
      </c>
      <c r="AC41" s="50" t="s">
        <v>3722</v>
      </c>
      <c r="AD41" s="50">
        <v>50003</v>
      </c>
      <c r="AE41" s="50">
        <v>0</v>
      </c>
      <c r="AF41" s="50">
        <v>180</v>
      </c>
      <c r="AG41" s="50" t="s">
        <v>3727</v>
      </c>
      <c r="AH41" s="50" t="s">
        <v>3677</v>
      </c>
      <c r="AI41" s="50">
        <v>90</v>
      </c>
      <c r="AJ41" s="50">
        <v>0</v>
      </c>
      <c r="AK41" s="50">
        <v>0</v>
      </c>
      <c r="AL41" s="50" t="s">
        <v>3666</v>
      </c>
      <c r="AM41" s="50">
        <v>0</v>
      </c>
      <c r="AN41" s="50" t="s">
        <v>3739</v>
      </c>
    </row>
    <row r="42" spans="1:40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N42" s="50">
        <v>10039</v>
      </c>
      <c r="O42" s="50">
        <v>1</v>
      </c>
      <c r="P42" s="50">
        <v>5</v>
      </c>
      <c r="Q42" s="50">
        <v>10</v>
      </c>
      <c r="R42" s="50" t="s">
        <v>3740</v>
      </c>
      <c r="S42" s="50">
        <v>40</v>
      </c>
      <c r="T42" s="50" t="s">
        <v>3644</v>
      </c>
      <c r="U42" s="50" t="s">
        <v>3720</v>
      </c>
      <c r="V42" s="50" t="s">
        <v>3721</v>
      </c>
      <c r="W42" s="50">
        <v>39</v>
      </c>
      <c r="X42" s="50">
        <v>10001</v>
      </c>
      <c r="Y42" s="50">
        <v>0</v>
      </c>
      <c r="Z42" s="50" t="str">
        <f>[1]关卡设计!X65</f>
        <v>100003|682|10000;100002|70|10000;100006|107|10000</v>
      </c>
      <c r="AA42" s="50">
        <v>0</v>
      </c>
      <c r="AB42" s="50" t="s">
        <v>2800</v>
      </c>
      <c r="AC42" s="50" t="s">
        <v>3722</v>
      </c>
      <c r="AD42" s="50">
        <v>50001</v>
      </c>
      <c r="AE42" s="50">
        <v>0</v>
      </c>
      <c r="AF42" s="50">
        <v>180</v>
      </c>
      <c r="AG42" s="50" t="s">
        <v>3727</v>
      </c>
      <c r="AH42" s="50" t="s">
        <v>3677</v>
      </c>
      <c r="AI42" s="50">
        <v>90</v>
      </c>
      <c r="AJ42" s="50">
        <v>0</v>
      </c>
      <c r="AK42" s="50">
        <v>0</v>
      </c>
      <c r="AL42" s="50" t="s">
        <v>3666</v>
      </c>
      <c r="AM42" s="50">
        <v>0</v>
      </c>
      <c r="AN42" s="50" t="s">
        <v>3741</v>
      </c>
    </row>
    <row r="43" spans="1:40" x14ac:dyDescent="0.2">
      <c r="A43" s="51">
        <v>1</v>
      </c>
      <c r="B43" s="52">
        <v>1</v>
      </c>
      <c r="C43" s="52">
        <v>1</v>
      </c>
      <c r="D43" s="52">
        <v>1</v>
      </c>
      <c r="E43" s="52">
        <v>1</v>
      </c>
      <c r="F43" s="52">
        <v>1</v>
      </c>
      <c r="G43" s="52">
        <v>1</v>
      </c>
      <c r="H43" s="52">
        <v>1</v>
      </c>
      <c r="I43" s="52">
        <v>1</v>
      </c>
      <c r="J43" s="52">
        <v>1</v>
      </c>
      <c r="N43" s="50">
        <v>10040</v>
      </c>
      <c r="O43" s="50">
        <v>1</v>
      </c>
      <c r="P43" s="50">
        <v>5</v>
      </c>
      <c r="Q43" s="50">
        <v>11</v>
      </c>
      <c r="R43" s="50" t="s">
        <v>3742</v>
      </c>
      <c r="S43" s="50">
        <v>41</v>
      </c>
      <c r="T43" s="50" t="s">
        <v>3644</v>
      </c>
      <c r="U43" s="50" t="s">
        <v>3720</v>
      </c>
      <c r="V43" s="50" t="s">
        <v>3721</v>
      </c>
      <c r="W43" s="50">
        <v>40</v>
      </c>
      <c r="X43" s="50">
        <v>10001</v>
      </c>
      <c r="Y43" s="50">
        <v>0</v>
      </c>
      <c r="Z43" s="50" t="str">
        <f>[1]关卡设计!X66</f>
        <v>100003|750|10000;100002|73|10000;100006|110|10000</v>
      </c>
      <c r="AA43" s="50">
        <v>0</v>
      </c>
      <c r="AB43" s="50" t="s">
        <v>2800</v>
      </c>
      <c r="AC43" s="50" t="s">
        <v>3722</v>
      </c>
      <c r="AD43" s="50">
        <v>50001</v>
      </c>
      <c r="AE43" s="50">
        <v>0</v>
      </c>
      <c r="AF43" s="50">
        <v>180</v>
      </c>
      <c r="AG43" s="50" t="s">
        <v>3727</v>
      </c>
      <c r="AH43" s="50" t="s">
        <v>3677</v>
      </c>
      <c r="AI43" s="50">
        <v>90</v>
      </c>
      <c r="AJ43" s="50">
        <v>0</v>
      </c>
      <c r="AK43" s="50">
        <v>0</v>
      </c>
      <c r="AL43" s="50" t="s">
        <v>3666</v>
      </c>
      <c r="AM43" s="50">
        <v>0</v>
      </c>
      <c r="AN43" s="50" t="s">
        <v>3743</v>
      </c>
    </row>
    <row r="44" spans="1:40" x14ac:dyDescent="0.2">
      <c r="A44" s="51">
        <v>1</v>
      </c>
      <c r="B44" s="52">
        <v>1</v>
      </c>
      <c r="C44" s="52">
        <v>1</v>
      </c>
      <c r="D44" s="52">
        <v>1</v>
      </c>
      <c r="E44" s="52">
        <v>1</v>
      </c>
      <c r="F44" s="52">
        <v>1</v>
      </c>
      <c r="G44" s="52">
        <v>1</v>
      </c>
      <c r="H44" s="52">
        <v>1</v>
      </c>
      <c r="I44" s="52">
        <v>1</v>
      </c>
      <c r="J44" s="52">
        <v>1</v>
      </c>
      <c r="N44" s="50">
        <v>10041</v>
      </c>
      <c r="O44" s="50">
        <v>1</v>
      </c>
      <c r="P44" s="50">
        <v>5</v>
      </c>
      <c r="Q44" s="50">
        <v>12</v>
      </c>
      <c r="R44" s="50" t="s">
        <v>3744</v>
      </c>
      <c r="S44" s="50">
        <v>42</v>
      </c>
      <c r="T44" s="50" t="s">
        <v>3644</v>
      </c>
      <c r="U44" s="50" t="s">
        <v>3720</v>
      </c>
      <c r="V44" s="50" t="s">
        <v>3721</v>
      </c>
      <c r="W44" s="50">
        <v>41</v>
      </c>
      <c r="X44" s="50">
        <v>10001</v>
      </c>
      <c r="Y44" s="50">
        <v>0</v>
      </c>
      <c r="Z44" s="50" t="str">
        <f>[1]关卡设计!X67</f>
        <v>100003|768|10000;100002|76|10000;100006|117|10000</v>
      </c>
      <c r="AA44" s="50">
        <v>0</v>
      </c>
      <c r="AB44" s="50" t="s">
        <v>2800</v>
      </c>
      <c r="AC44" s="50" t="s">
        <v>3722</v>
      </c>
      <c r="AD44" s="50">
        <v>50001</v>
      </c>
      <c r="AE44" s="50">
        <v>0</v>
      </c>
      <c r="AF44" s="50">
        <v>180</v>
      </c>
      <c r="AG44" s="50" t="s">
        <v>3727</v>
      </c>
      <c r="AH44" s="50" t="s">
        <v>3677</v>
      </c>
      <c r="AI44" s="50">
        <v>90</v>
      </c>
      <c r="AJ44" s="50">
        <v>0</v>
      </c>
      <c r="AK44" s="50">
        <v>0</v>
      </c>
      <c r="AL44" s="50" t="s">
        <v>3666</v>
      </c>
      <c r="AM44" s="50">
        <v>0</v>
      </c>
      <c r="AN44" s="50" t="s">
        <v>3743</v>
      </c>
    </row>
    <row r="45" spans="1:40" x14ac:dyDescent="0.2">
      <c r="A45" s="51">
        <v>1</v>
      </c>
      <c r="B45" s="52">
        <v>1</v>
      </c>
      <c r="C45" s="52">
        <v>1</v>
      </c>
      <c r="D45" s="52">
        <v>1</v>
      </c>
      <c r="E45" s="52">
        <v>1</v>
      </c>
      <c r="F45" s="52">
        <v>1</v>
      </c>
      <c r="G45" s="52">
        <v>1</v>
      </c>
      <c r="H45" s="52">
        <v>1</v>
      </c>
      <c r="I45" s="52">
        <v>1</v>
      </c>
      <c r="J45" s="52">
        <v>1</v>
      </c>
      <c r="N45" s="50">
        <v>10042</v>
      </c>
      <c r="O45" s="50">
        <v>1</v>
      </c>
      <c r="P45" s="50">
        <v>5</v>
      </c>
      <c r="Q45" s="50">
        <v>13</v>
      </c>
      <c r="R45" s="50" t="s">
        <v>3745</v>
      </c>
      <c r="S45" s="50">
        <v>43</v>
      </c>
      <c r="T45" s="50" t="s">
        <v>3644</v>
      </c>
      <c r="U45" s="50" t="s">
        <v>3720</v>
      </c>
      <c r="V45" s="50" t="s">
        <v>3721</v>
      </c>
      <c r="W45" s="50">
        <v>42</v>
      </c>
      <c r="X45" s="50">
        <v>10001</v>
      </c>
      <c r="Y45" s="50">
        <v>0</v>
      </c>
      <c r="Z45" s="50" t="str">
        <f>[1]关卡设计!X68</f>
        <v>100003|840|10000;100002|80|10000;100006|120|10000</v>
      </c>
      <c r="AA45" s="50">
        <v>0</v>
      </c>
      <c r="AB45" s="50" t="s">
        <v>2800</v>
      </c>
      <c r="AC45" s="50" t="s">
        <v>3722</v>
      </c>
      <c r="AD45" s="50">
        <v>50001</v>
      </c>
      <c r="AE45" s="50">
        <v>0</v>
      </c>
      <c r="AF45" s="50">
        <v>180</v>
      </c>
      <c r="AG45" s="50" t="s">
        <v>3727</v>
      </c>
      <c r="AH45" s="50" t="s">
        <v>3677</v>
      </c>
      <c r="AI45" s="50">
        <v>90</v>
      </c>
      <c r="AJ45" s="50">
        <v>0</v>
      </c>
      <c r="AK45" s="50">
        <v>0</v>
      </c>
      <c r="AL45" s="50" t="s">
        <v>3666</v>
      </c>
      <c r="AM45" s="50">
        <v>0</v>
      </c>
      <c r="AN45" s="50" t="s">
        <v>3746</v>
      </c>
    </row>
    <row r="46" spans="1:40" x14ac:dyDescent="0.2">
      <c r="A46" s="51">
        <v>1</v>
      </c>
      <c r="B46" s="52">
        <v>1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52">
        <v>1</v>
      </c>
      <c r="I46" s="52">
        <v>1</v>
      </c>
      <c r="J46" s="52">
        <v>1</v>
      </c>
      <c r="N46" s="50">
        <v>10043</v>
      </c>
      <c r="O46" s="50">
        <v>1</v>
      </c>
      <c r="P46" s="50">
        <v>5</v>
      </c>
      <c r="Q46" s="50">
        <v>14</v>
      </c>
      <c r="R46" s="50" t="s">
        <v>3747</v>
      </c>
      <c r="S46" s="50">
        <v>44</v>
      </c>
      <c r="T46" s="50" t="s">
        <v>3644</v>
      </c>
      <c r="U46" s="50" t="s">
        <v>3720</v>
      </c>
      <c r="V46" s="50" t="s">
        <v>3721</v>
      </c>
      <c r="W46" s="50">
        <v>43</v>
      </c>
      <c r="X46" s="50">
        <v>10001</v>
      </c>
      <c r="Y46" s="50">
        <v>0</v>
      </c>
      <c r="Z46" s="50" t="str">
        <f>[1]关卡设计!X69</f>
        <v>100003|913|10000;100002|83|10000;100006|129|10000</v>
      </c>
      <c r="AA46" s="50">
        <v>0</v>
      </c>
      <c r="AB46" s="50" t="s">
        <v>2800</v>
      </c>
      <c r="AC46" s="50" t="s">
        <v>3722</v>
      </c>
      <c r="AD46" s="50">
        <v>50001</v>
      </c>
      <c r="AE46" s="50">
        <v>0</v>
      </c>
      <c r="AF46" s="50">
        <v>180</v>
      </c>
      <c r="AG46" s="50" t="s">
        <v>3727</v>
      </c>
      <c r="AH46" s="50" t="s">
        <v>3677</v>
      </c>
      <c r="AI46" s="50">
        <v>90</v>
      </c>
      <c r="AJ46" s="50">
        <v>0</v>
      </c>
      <c r="AK46" s="50">
        <v>0</v>
      </c>
      <c r="AL46" s="50" t="s">
        <v>3666</v>
      </c>
      <c r="AM46" s="50">
        <v>0</v>
      </c>
      <c r="AN46" s="50" t="s">
        <v>3748</v>
      </c>
    </row>
    <row r="47" spans="1:40" x14ac:dyDescent="0.2">
      <c r="A47" s="51">
        <v>1</v>
      </c>
      <c r="B47" s="52">
        <v>1</v>
      </c>
      <c r="C47" s="52">
        <v>1</v>
      </c>
      <c r="D47" s="52">
        <v>1</v>
      </c>
      <c r="E47" s="52">
        <v>1</v>
      </c>
      <c r="F47" s="52">
        <v>1</v>
      </c>
      <c r="G47" s="52">
        <v>1</v>
      </c>
      <c r="H47" s="52">
        <v>1</v>
      </c>
      <c r="I47" s="52">
        <v>1</v>
      </c>
      <c r="J47" s="52">
        <v>1</v>
      </c>
      <c r="N47" s="50">
        <v>10044</v>
      </c>
      <c r="O47" s="50">
        <v>1</v>
      </c>
      <c r="P47" s="50">
        <v>5</v>
      </c>
      <c r="Q47" s="50">
        <v>15</v>
      </c>
      <c r="R47" s="50" t="s">
        <v>3749</v>
      </c>
      <c r="S47" s="50">
        <v>45</v>
      </c>
      <c r="T47" s="50" t="s">
        <v>3644</v>
      </c>
      <c r="U47" s="50" t="s">
        <v>3720</v>
      </c>
      <c r="V47" s="62">
        <v>10023</v>
      </c>
      <c r="W47" s="50">
        <v>44</v>
      </c>
      <c r="X47" s="50">
        <v>10001</v>
      </c>
      <c r="Y47" s="50">
        <v>0</v>
      </c>
      <c r="Z47" s="50" t="str">
        <f>[1]关卡设计!X70</f>
        <v>100003|990|10000;100002|86|10000;100006|132|10000</v>
      </c>
      <c r="AA47" s="50" t="s">
        <v>3750</v>
      </c>
      <c r="AB47" s="50">
        <v>0</v>
      </c>
      <c r="AC47" s="50">
        <v>0</v>
      </c>
      <c r="AD47" s="50">
        <v>50001</v>
      </c>
      <c r="AE47" s="62">
        <v>50002</v>
      </c>
      <c r="AF47" s="50">
        <v>180</v>
      </c>
      <c r="AG47" s="50" t="s">
        <v>3727</v>
      </c>
      <c r="AH47" s="50" t="s">
        <v>3677</v>
      </c>
      <c r="AI47" s="50">
        <v>90</v>
      </c>
      <c r="AJ47" s="50">
        <v>0</v>
      </c>
      <c r="AK47" s="50">
        <v>0</v>
      </c>
      <c r="AL47" s="50" t="s">
        <v>3666</v>
      </c>
      <c r="AM47" s="50">
        <v>0</v>
      </c>
      <c r="AN47" s="50" t="s">
        <v>3751</v>
      </c>
    </row>
    <row r="48" spans="1:40" x14ac:dyDescent="0.2">
      <c r="A48" s="51">
        <v>1</v>
      </c>
      <c r="B48" s="52">
        <v>1</v>
      </c>
      <c r="C48" s="52">
        <v>1</v>
      </c>
      <c r="D48" s="52">
        <v>1</v>
      </c>
      <c r="E48" s="52">
        <v>1</v>
      </c>
      <c r="F48" s="52">
        <v>1</v>
      </c>
      <c r="G48" s="52">
        <v>1</v>
      </c>
      <c r="H48" s="52">
        <v>1</v>
      </c>
      <c r="I48" s="52">
        <v>1</v>
      </c>
      <c r="J48" s="52">
        <v>1</v>
      </c>
      <c r="N48" s="50">
        <v>10045</v>
      </c>
      <c r="O48" s="50">
        <v>1</v>
      </c>
      <c r="P48" s="50">
        <v>6</v>
      </c>
      <c r="Q48" s="50">
        <v>1</v>
      </c>
      <c r="R48" s="50" t="s">
        <v>3752</v>
      </c>
      <c r="S48" s="50">
        <v>46</v>
      </c>
      <c r="T48" s="50" t="s">
        <v>3644</v>
      </c>
      <c r="U48" s="50" t="s">
        <v>3753</v>
      </c>
      <c r="V48" s="50" t="s">
        <v>3754</v>
      </c>
      <c r="W48" s="50">
        <v>45</v>
      </c>
      <c r="X48" s="50">
        <v>10001</v>
      </c>
      <c r="Y48" s="50">
        <v>0</v>
      </c>
      <c r="Z48" s="50" t="str">
        <f>[1]关卡设计!X71</f>
        <v>100003|1068|10000;100002|90|10000;100006|135|10000</v>
      </c>
      <c r="AA48" s="50">
        <v>0</v>
      </c>
      <c r="AB48" s="50" t="s">
        <v>2800</v>
      </c>
      <c r="AC48" s="50" t="s">
        <v>3722</v>
      </c>
      <c r="AD48" s="50">
        <v>60003</v>
      </c>
      <c r="AE48" s="50">
        <v>0</v>
      </c>
      <c r="AF48" s="50">
        <v>180</v>
      </c>
      <c r="AG48" s="50" t="s">
        <v>3727</v>
      </c>
      <c r="AH48" s="50" t="s">
        <v>3677</v>
      </c>
      <c r="AI48" s="50">
        <v>100</v>
      </c>
      <c r="AJ48" s="50">
        <v>0</v>
      </c>
      <c r="AK48" s="50">
        <v>0</v>
      </c>
      <c r="AL48" s="50" t="s">
        <v>3666</v>
      </c>
      <c r="AM48" s="50">
        <v>0</v>
      </c>
      <c r="AN48" s="50" t="s">
        <v>3755</v>
      </c>
    </row>
    <row r="49" spans="1:43" s="62" customFormat="1" x14ac:dyDescent="0.2">
      <c r="A49" s="83">
        <v>1</v>
      </c>
      <c r="B49" s="83">
        <v>1</v>
      </c>
      <c r="C49" s="83">
        <v>1</v>
      </c>
      <c r="D49" s="83">
        <v>1</v>
      </c>
      <c r="E49" s="83">
        <v>1</v>
      </c>
      <c r="F49" s="83">
        <v>1</v>
      </c>
      <c r="G49" s="83">
        <v>1</v>
      </c>
      <c r="H49" s="83">
        <v>1</v>
      </c>
      <c r="I49" s="83">
        <v>1</v>
      </c>
      <c r="J49" s="83">
        <v>1</v>
      </c>
      <c r="N49" s="62">
        <v>10046</v>
      </c>
      <c r="O49" s="62">
        <v>1</v>
      </c>
      <c r="P49" s="62">
        <v>6</v>
      </c>
      <c r="Q49" s="62">
        <v>2</v>
      </c>
      <c r="R49" s="62" t="s">
        <v>3655</v>
      </c>
      <c r="S49" s="62">
        <v>50</v>
      </c>
      <c r="T49" s="62" t="s">
        <v>3644</v>
      </c>
      <c r="U49" s="50" t="s">
        <v>3753</v>
      </c>
      <c r="V49" s="50" t="s">
        <v>3754</v>
      </c>
      <c r="W49" s="62">
        <v>46</v>
      </c>
      <c r="X49" s="50">
        <v>10001</v>
      </c>
      <c r="Y49" s="50">
        <v>0</v>
      </c>
      <c r="Z49" s="50" t="str">
        <f>[1]关卡设计!X72</f>
        <v>100003|1150|10000;100002|93|10000;100006|143|10000</v>
      </c>
      <c r="AA49" s="50">
        <v>0</v>
      </c>
      <c r="AB49" s="50" t="s">
        <v>2800</v>
      </c>
      <c r="AC49" s="50" t="s">
        <v>3722</v>
      </c>
      <c r="AD49" s="62">
        <v>60003</v>
      </c>
      <c r="AE49" s="50">
        <v>0</v>
      </c>
      <c r="AF49" s="62">
        <v>180</v>
      </c>
      <c r="AG49" s="62" t="s">
        <v>3727</v>
      </c>
      <c r="AH49" s="62" t="s">
        <v>3677</v>
      </c>
      <c r="AI49" s="50">
        <v>100</v>
      </c>
      <c r="AJ49" s="50">
        <v>0</v>
      </c>
      <c r="AK49" s="50">
        <v>0</v>
      </c>
      <c r="AL49" s="62" t="s">
        <v>3666</v>
      </c>
      <c r="AM49" s="62">
        <v>0</v>
      </c>
      <c r="AN49" s="50" t="s">
        <v>3756</v>
      </c>
      <c r="AQ49" s="50"/>
    </row>
    <row r="50" spans="1:43" x14ac:dyDescent="0.2">
      <c r="A50" s="51">
        <v>1</v>
      </c>
      <c r="B50" s="52">
        <v>1</v>
      </c>
      <c r="C50" s="52">
        <v>1</v>
      </c>
      <c r="D50" s="52">
        <v>1</v>
      </c>
      <c r="E50" s="52">
        <v>1</v>
      </c>
      <c r="F50" s="52">
        <v>1</v>
      </c>
      <c r="G50" s="52">
        <v>1</v>
      </c>
      <c r="H50" s="52">
        <v>1</v>
      </c>
      <c r="I50" s="52">
        <v>1</v>
      </c>
      <c r="J50" s="52">
        <v>1</v>
      </c>
      <c r="N50" s="50">
        <v>10047</v>
      </c>
      <c r="O50" s="50">
        <v>1</v>
      </c>
      <c r="P50" s="50">
        <v>6</v>
      </c>
      <c r="Q50" s="50">
        <v>3</v>
      </c>
      <c r="R50" s="50" t="s">
        <v>3757</v>
      </c>
      <c r="S50" s="50">
        <v>48</v>
      </c>
      <c r="T50" s="50" t="s">
        <v>3644</v>
      </c>
      <c r="U50" s="50" t="s">
        <v>3753</v>
      </c>
      <c r="V50" s="50" t="s">
        <v>3754</v>
      </c>
      <c r="W50" s="50">
        <v>47</v>
      </c>
      <c r="X50" s="50">
        <v>10001</v>
      </c>
      <c r="Y50" s="50">
        <v>0</v>
      </c>
      <c r="Z50" s="50" t="str">
        <f>[1]关卡设计!X73</f>
        <v>100003|1175|10000;100002|96|10000;100006|146|10000</v>
      </c>
      <c r="AA50" s="50">
        <v>0</v>
      </c>
      <c r="AB50" s="50" t="s">
        <v>2800</v>
      </c>
      <c r="AC50" s="50" t="s">
        <v>3722</v>
      </c>
      <c r="AD50" s="50">
        <v>60003</v>
      </c>
      <c r="AE50" s="50">
        <v>0</v>
      </c>
      <c r="AF50" s="50">
        <v>180</v>
      </c>
      <c r="AG50" s="50" t="s">
        <v>3727</v>
      </c>
      <c r="AH50" s="50" t="s">
        <v>3677</v>
      </c>
      <c r="AI50" s="50">
        <v>100</v>
      </c>
      <c r="AJ50" s="50">
        <v>0</v>
      </c>
      <c r="AK50" s="50">
        <v>0</v>
      </c>
      <c r="AL50" s="50" t="s">
        <v>3666</v>
      </c>
      <c r="AM50" s="50">
        <v>0</v>
      </c>
      <c r="AN50" s="62" t="s">
        <v>3756</v>
      </c>
    </row>
    <row r="51" spans="1:43" x14ac:dyDescent="0.2">
      <c r="A51" s="51">
        <v>1</v>
      </c>
      <c r="B51" s="52">
        <v>1</v>
      </c>
      <c r="C51" s="52">
        <v>1</v>
      </c>
      <c r="D51" s="52">
        <v>1</v>
      </c>
      <c r="E51" s="52">
        <v>1</v>
      </c>
      <c r="F51" s="52">
        <v>1</v>
      </c>
      <c r="G51" s="52">
        <v>1</v>
      </c>
      <c r="H51" s="52">
        <v>1</v>
      </c>
      <c r="I51" s="52">
        <v>1</v>
      </c>
      <c r="J51" s="52">
        <v>1</v>
      </c>
      <c r="N51" s="50">
        <v>10048</v>
      </c>
      <c r="O51" s="50">
        <v>1</v>
      </c>
      <c r="P51" s="50">
        <v>6</v>
      </c>
      <c r="Q51" s="50">
        <v>4</v>
      </c>
      <c r="R51" s="50" t="s">
        <v>3758</v>
      </c>
      <c r="S51" s="50">
        <v>49</v>
      </c>
      <c r="T51" s="50" t="s">
        <v>3644</v>
      </c>
      <c r="U51" s="50" t="s">
        <v>3753</v>
      </c>
      <c r="V51" s="50" t="s">
        <v>3754</v>
      </c>
      <c r="W51" s="50">
        <v>48</v>
      </c>
      <c r="X51" s="50">
        <v>10001</v>
      </c>
      <c r="Y51" s="50">
        <v>0</v>
      </c>
      <c r="Z51" s="50" t="str">
        <f>[1]关卡设计!X74</f>
        <v>100003|1260|10000;100002|100|10000;100006|156|10000</v>
      </c>
      <c r="AA51" s="50">
        <v>0</v>
      </c>
      <c r="AB51" s="50" t="s">
        <v>2800</v>
      </c>
      <c r="AC51" s="50" t="s">
        <v>3722</v>
      </c>
      <c r="AD51" s="50">
        <v>60003</v>
      </c>
      <c r="AE51" s="50">
        <v>0</v>
      </c>
      <c r="AF51" s="50">
        <v>180</v>
      </c>
      <c r="AG51" s="50" t="s">
        <v>3727</v>
      </c>
      <c r="AH51" s="50" t="s">
        <v>3677</v>
      </c>
      <c r="AI51" s="50">
        <v>100</v>
      </c>
      <c r="AJ51" s="50">
        <v>0</v>
      </c>
      <c r="AK51" s="50">
        <v>0</v>
      </c>
      <c r="AL51" s="50" t="s">
        <v>3666</v>
      </c>
      <c r="AM51" s="50">
        <v>0</v>
      </c>
      <c r="AN51" s="50" t="s">
        <v>3759</v>
      </c>
    </row>
    <row r="52" spans="1:43" x14ac:dyDescent="0.2">
      <c r="A52" s="51">
        <v>1</v>
      </c>
      <c r="B52" s="52">
        <v>1</v>
      </c>
      <c r="C52" s="52">
        <v>1</v>
      </c>
      <c r="D52" s="52">
        <v>1</v>
      </c>
      <c r="E52" s="52">
        <v>1</v>
      </c>
      <c r="F52" s="52">
        <v>1</v>
      </c>
      <c r="G52" s="52">
        <v>1</v>
      </c>
      <c r="H52" s="52">
        <v>1</v>
      </c>
      <c r="I52" s="52">
        <v>1</v>
      </c>
      <c r="J52" s="52">
        <v>1</v>
      </c>
      <c r="N52" s="50">
        <v>10049</v>
      </c>
      <c r="O52" s="50">
        <v>1</v>
      </c>
      <c r="P52" s="50">
        <v>6</v>
      </c>
      <c r="Q52" s="50">
        <v>5</v>
      </c>
      <c r="R52" s="50" t="s">
        <v>3760</v>
      </c>
      <c r="S52" s="50">
        <v>50</v>
      </c>
      <c r="T52" s="50" t="s">
        <v>3644</v>
      </c>
      <c r="U52" s="50" t="s">
        <v>3753</v>
      </c>
      <c r="V52" s="50" t="s">
        <v>3754</v>
      </c>
      <c r="W52" s="50">
        <v>49</v>
      </c>
      <c r="X52" s="50">
        <v>10001</v>
      </c>
      <c r="Y52" s="50">
        <v>0</v>
      </c>
      <c r="Z52" s="50" t="str">
        <f>[1]关卡设计!X75</f>
        <v>100003|1347|10000;100002|104|10000;100006|159|10000</v>
      </c>
      <c r="AA52" s="50">
        <v>0</v>
      </c>
      <c r="AB52" s="50" t="s">
        <v>2800</v>
      </c>
      <c r="AC52" s="50" t="s">
        <v>3722</v>
      </c>
      <c r="AD52" s="50">
        <v>60001</v>
      </c>
      <c r="AE52" s="50">
        <v>0</v>
      </c>
      <c r="AF52" s="50">
        <v>180</v>
      </c>
      <c r="AG52" s="50" t="s">
        <v>3727</v>
      </c>
      <c r="AH52" s="50" t="s">
        <v>3677</v>
      </c>
      <c r="AI52" s="50">
        <v>100</v>
      </c>
      <c r="AJ52" s="50">
        <v>0</v>
      </c>
      <c r="AK52" s="50">
        <v>0</v>
      </c>
      <c r="AL52" s="50" t="s">
        <v>3666</v>
      </c>
      <c r="AM52" s="50">
        <v>0</v>
      </c>
      <c r="AN52" s="50" t="s">
        <v>3761</v>
      </c>
    </row>
    <row r="53" spans="1:43" x14ac:dyDescent="0.2">
      <c r="A53" s="51">
        <v>1</v>
      </c>
      <c r="B53" s="52">
        <v>1</v>
      </c>
      <c r="C53" s="52">
        <v>1</v>
      </c>
      <c r="D53" s="52">
        <v>1</v>
      </c>
      <c r="E53" s="52">
        <v>1</v>
      </c>
      <c r="F53" s="52">
        <v>1</v>
      </c>
      <c r="G53" s="52">
        <v>1</v>
      </c>
      <c r="H53" s="52">
        <v>1</v>
      </c>
      <c r="I53" s="52">
        <v>1</v>
      </c>
      <c r="J53" s="52">
        <v>1</v>
      </c>
      <c r="N53" s="50">
        <v>10050</v>
      </c>
      <c r="O53" s="50">
        <v>1</v>
      </c>
      <c r="P53" s="50">
        <v>6</v>
      </c>
      <c r="Q53" s="50">
        <v>6</v>
      </c>
      <c r="R53" s="50" t="s">
        <v>3762</v>
      </c>
      <c r="S53" s="50">
        <v>51</v>
      </c>
      <c r="T53" s="50" t="s">
        <v>3644</v>
      </c>
      <c r="U53" s="50" t="s">
        <v>3753</v>
      </c>
      <c r="V53" s="50" t="s">
        <v>3754</v>
      </c>
      <c r="W53" s="50">
        <v>50</v>
      </c>
      <c r="X53" s="50">
        <v>10001</v>
      </c>
      <c r="Y53" s="50">
        <v>0</v>
      </c>
      <c r="Z53" s="50" t="str">
        <f>[1]关卡设计!X76</f>
        <v>100003|1437|10000;100002|107|10000;100006|168|10000</v>
      </c>
      <c r="AA53" s="50">
        <v>0</v>
      </c>
      <c r="AB53" s="50" t="s">
        <v>2800</v>
      </c>
      <c r="AC53" s="50" t="s">
        <v>3722</v>
      </c>
      <c r="AD53" s="50">
        <v>60004</v>
      </c>
      <c r="AE53" s="50">
        <v>0</v>
      </c>
      <c r="AF53" s="50">
        <v>180</v>
      </c>
      <c r="AG53" s="50" t="s">
        <v>3727</v>
      </c>
      <c r="AH53" s="50" t="s">
        <v>3677</v>
      </c>
      <c r="AI53" s="50">
        <v>100</v>
      </c>
      <c r="AJ53" s="50">
        <v>0</v>
      </c>
      <c r="AK53" s="50">
        <v>0</v>
      </c>
      <c r="AL53" s="50" t="s">
        <v>3666</v>
      </c>
      <c r="AM53" s="50">
        <v>0</v>
      </c>
      <c r="AN53" s="50" t="s">
        <v>3763</v>
      </c>
    </row>
    <row r="54" spans="1:43" x14ac:dyDescent="0.2">
      <c r="A54" s="51">
        <v>1</v>
      </c>
      <c r="B54" s="52">
        <v>1</v>
      </c>
      <c r="C54" s="52">
        <v>1</v>
      </c>
      <c r="D54" s="52">
        <v>1</v>
      </c>
      <c r="E54" s="52">
        <v>1</v>
      </c>
      <c r="F54" s="52">
        <v>1</v>
      </c>
      <c r="G54" s="52">
        <v>1</v>
      </c>
      <c r="H54" s="52">
        <v>1</v>
      </c>
      <c r="I54" s="52">
        <v>1</v>
      </c>
      <c r="J54" s="52">
        <v>1</v>
      </c>
      <c r="N54" s="50">
        <v>10051</v>
      </c>
      <c r="O54" s="50">
        <v>1</v>
      </c>
      <c r="P54" s="50">
        <v>6</v>
      </c>
      <c r="Q54" s="50">
        <v>7</v>
      </c>
      <c r="R54" s="50" t="s">
        <v>3764</v>
      </c>
      <c r="S54" s="50">
        <v>52</v>
      </c>
      <c r="T54" s="50" t="s">
        <v>3644</v>
      </c>
      <c r="U54" s="50" t="s">
        <v>3753</v>
      </c>
      <c r="V54" s="50" t="s">
        <v>3754</v>
      </c>
      <c r="W54" s="50">
        <v>51</v>
      </c>
      <c r="X54" s="50">
        <v>10001</v>
      </c>
      <c r="Y54" s="50">
        <v>0</v>
      </c>
      <c r="Z54" s="50" t="str">
        <f>[1]关卡设计!X77</f>
        <v>100003|1593|10000;100002|111|10000;100006|172|10000</v>
      </c>
      <c r="AA54" s="50">
        <v>0</v>
      </c>
      <c r="AB54" s="50" t="s">
        <v>2800</v>
      </c>
      <c r="AC54" s="50" t="s">
        <v>3722</v>
      </c>
      <c r="AD54" s="50">
        <v>60004</v>
      </c>
      <c r="AE54" s="50">
        <v>0</v>
      </c>
      <c r="AF54" s="50">
        <v>180</v>
      </c>
      <c r="AG54" s="50" t="s">
        <v>3727</v>
      </c>
      <c r="AH54" s="50" t="s">
        <v>3677</v>
      </c>
      <c r="AI54" s="50">
        <v>100</v>
      </c>
      <c r="AJ54" s="50">
        <v>0</v>
      </c>
      <c r="AK54" s="50">
        <v>0</v>
      </c>
      <c r="AL54" s="50" t="s">
        <v>3666</v>
      </c>
      <c r="AM54" s="50">
        <v>0</v>
      </c>
      <c r="AN54" s="50" t="s">
        <v>3765</v>
      </c>
    </row>
    <row r="55" spans="1:43" x14ac:dyDescent="0.2">
      <c r="A55" s="51">
        <v>1</v>
      </c>
      <c r="B55" s="52">
        <v>1</v>
      </c>
      <c r="C55" s="52">
        <v>1</v>
      </c>
      <c r="D55" s="52">
        <v>1</v>
      </c>
      <c r="E55" s="52">
        <v>1</v>
      </c>
      <c r="F55" s="52">
        <v>1</v>
      </c>
      <c r="G55" s="52">
        <v>1</v>
      </c>
      <c r="H55" s="52">
        <v>1</v>
      </c>
      <c r="I55" s="52">
        <v>1</v>
      </c>
      <c r="J55" s="52">
        <v>1</v>
      </c>
      <c r="N55" s="50">
        <v>10052</v>
      </c>
      <c r="O55" s="50">
        <v>1</v>
      </c>
      <c r="P55" s="50">
        <v>6</v>
      </c>
      <c r="Q55" s="50">
        <v>8</v>
      </c>
      <c r="R55" s="50" t="s">
        <v>3766</v>
      </c>
      <c r="S55" s="50">
        <v>53</v>
      </c>
      <c r="T55" s="50" t="s">
        <v>3644</v>
      </c>
      <c r="U55" s="50" t="s">
        <v>3753</v>
      </c>
      <c r="V55" s="50" t="s">
        <v>3754</v>
      </c>
      <c r="W55" s="50">
        <v>52</v>
      </c>
      <c r="X55" s="50">
        <v>10001</v>
      </c>
      <c r="Y55" s="50">
        <v>0</v>
      </c>
      <c r="Z55" s="50" t="str">
        <f>[1]关卡设计!X78</f>
        <v>100003|1690|10000;100002|115|10000;100006|182|10000</v>
      </c>
      <c r="AA55" s="50">
        <v>0</v>
      </c>
      <c r="AB55" s="50" t="s">
        <v>2800</v>
      </c>
      <c r="AC55" s="50" t="s">
        <v>3722</v>
      </c>
      <c r="AD55" s="50">
        <v>60003</v>
      </c>
      <c r="AE55" s="50">
        <v>0</v>
      </c>
      <c r="AF55" s="50">
        <v>180</v>
      </c>
      <c r="AG55" s="50" t="s">
        <v>3727</v>
      </c>
      <c r="AH55" s="50" t="s">
        <v>3677</v>
      </c>
      <c r="AI55" s="50">
        <v>100</v>
      </c>
      <c r="AJ55" s="50">
        <v>0</v>
      </c>
      <c r="AK55" s="50">
        <v>0</v>
      </c>
      <c r="AL55" s="50" t="s">
        <v>3666</v>
      </c>
      <c r="AM55" s="50">
        <v>0</v>
      </c>
      <c r="AN55" s="50" t="s">
        <v>3767</v>
      </c>
    </row>
    <row r="56" spans="1:43" x14ac:dyDescent="0.2">
      <c r="A56" s="51">
        <v>1</v>
      </c>
      <c r="B56" s="52">
        <v>1</v>
      </c>
      <c r="C56" s="52">
        <v>1</v>
      </c>
      <c r="D56" s="52">
        <v>1</v>
      </c>
      <c r="E56" s="52">
        <v>1</v>
      </c>
      <c r="F56" s="52">
        <v>1</v>
      </c>
      <c r="G56" s="52">
        <v>1</v>
      </c>
      <c r="H56" s="52">
        <v>1</v>
      </c>
      <c r="I56" s="52">
        <v>1</v>
      </c>
      <c r="J56" s="52">
        <v>1</v>
      </c>
      <c r="N56" s="50">
        <v>10053</v>
      </c>
      <c r="O56" s="50">
        <v>1</v>
      </c>
      <c r="P56" s="50">
        <v>6</v>
      </c>
      <c r="Q56" s="50">
        <v>9</v>
      </c>
      <c r="R56" s="50" t="s">
        <v>3768</v>
      </c>
      <c r="S56" s="50">
        <v>54</v>
      </c>
      <c r="T56" s="50" t="s">
        <v>3644</v>
      </c>
      <c r="U56" s="50" t="s">
        <v>3753</v>
      </c>
      <c r="V56" s="50" t="s">
        <v>3754</v>
      </c>
      <c r="W56" s="50">
        <v>53</v>
      </c>
      <c r="X56" s="50">
        <v>10001</v>
      </c>
      <c r="Y56" s="50">
        <v>0</v>
      </c>
      <c r="Z56" s="50" t="str">
        <f>[1]关卡设计!X79</f>
        <v>100003|1788|10000;100002|119|10000;100006|185|10000</v>
      </c>
      <c r="AA56" s="50">
        <v>0</v>
      </c>
      <c r="AB56" s="50" t="s">
        <v>2800</v>
      </c>
      <c r="AC56" s="50" t="s">
        <v>3722</v>
      </c>
      <c r="AD56" s="50">
        <v>60003</v>
      </c>
      <c r="AE56" s="50">
        <v>0</v>
      </c>
      <c r="AF56" s="50">
        <v>180</v>
      </c>
      <c r="AG56" s="50" t="s">
        <v>3727</v>
      </c>
      <c r="AH56" s="50" t="s">
        <v>3677</v>
      </c>
      <c r="AI56" s="50">
        <v>100</v>
      </c>
      <c r="AJ56" s="50">
        <v>0</v>
      </c>
      <c r="AK56" s="50">
        <v>0</v>
      </c>
      <c r="AL56" s="50" t="s">
        <v>3666</v>
      </c>
      <c r="AM56" s="50">
        <v>0</v>
      </c>
      <c r="AN56" s="50" t="s">
        <v>3769</v>
      </c>
    </row>
    <row r="57" spans="1:43" x14ac:dyDescent="0.2">
      <c r="A57" s="51">
        <v>1</v>
      </c>
      <c r="B57" s="52">
        <v>1</v>
      </c>
      <c r="C57" s="52">
        <v>1</v>
      </c>
      <c r="D57" s="52">
        <v>1</v>
      </c>
      <c r="E57" s="52">
        <v>1</v>
      </c>
      <c r="F57" s="52">
        <v>1</v>
      </c>
      <c r="G57" s="52">
        <v>1</v>
      </c>
      <c r="H57" s="52">
        <v>1</v>
      </c>
      <c r="I57" s="52">
        <v>1</v>
      </c>
      <c r="J57" s="52">
        <v>1</v>
      </c>
      <c r="N57" s="50">
        <v>10054</v>
      </c>
      <c r="O57" s="50">
        <v>1</v>
      </c>
      <c r="P57" s="50">
        <v>6</v>
      </c>
      <c r="Q57" s="50">
        <v>10</v>
      </c>
      <c r="R57" s="50" t="s">
        <v>3770</v>
      </c>
      <c r="S57" s="50">
        <v>55</v>
      </c>
      <c r="T57" s="50" t="s">
        <v>3644</v>
      </c>
      <c r="U57" s="50" t="s">
        <v>3753</v>
      </c>
      <c r="V57" s="50" t="s">
        <v>3754</v>
      </c>
      <c r="W57" s="50">
        <v>54</v>
      </c>
      <c r="X57" s="50">
        <v>10001</v>
      </c>
      <c r="Y57" s="50">
        <v>0</v>
      </c>
      <c r="Z57" s="50" t="str">
        <f>[1]关卡设计!X80</f>
        <v>100003|1890|10000;100002|123|10000;100006|189|10000</v>
      </c>
      <c r="AA57" s="50">
        <v>0</v>
      </c>
      <c r="AB57" s="50" t="s">
        <v>2800</v>
      </c>
      <c r="AC57" s="50" t="s">
        <v>3722</v>
      </c>
      <c r="AD57" s="50">
        <v>60001</v>
      </c>
      <c r="AE57" s="50">
        <v>0</v>
      </c>
      <c r="AF57" s="50">
        <v>180</v>
      </c>
      <c r="AG57" s="50" t="s">
        <v>3727</v>
      </c>
      <c r="AH57" s="50" t="s">
        <v>3677</v>
      </c>
      <c r="AI57" s="50">
        <v>100</v>
      </c>
      <c r="AJ57" s="50">
        <v>0</v>
      </c>
      <c r="AK57" s="50">
        <v>0</v>
      </c>
      <c r="AL57" s="50" t="s">
        <v>3666</v>
      </c>
      <c r="AM57" s="50">
        <v>0</v>
      </c>
      <c r="AN57" s="50" t="s">
        <v>3771</v>
      </c>
    </row>
    <row r="58" spans="1:43" x14ac:dyDescent="0.2">
      <c r="A58" s="51">
        <v>1</v>
      </c>
      <c r="B58" s="52">
        <v>1</v>
      </c>
      <c r="C58" s="52">
        <v>1</v>
      </c>
      <c r="D58" s="52">
        <v>1</v>
      </c>
      <c r="E58" s="52">
        <v>1</v>
      </c>
      <c r="F58" s="52">
        <v>1</v>
      </c>
      <c r="G58" s="52">
        <v>1</v>
      </c>
      <c r="H58" s="52">
        <v>1</v>
      </c>
      <c r="I58" s="52">
        <v>1</v>
      </c>
      <c r="J58" s="52">
        <v>1</v>
      </c>
      <c r="N58" s="50">
        <v>10055</v>
      </c>
      <c r="O58" s="50">
        <v>1</v>
      </c>
      <c r="P58" s="50">
        <v>6</v>
      </c>
      <c r="Q58" s="50">
        <v>11</v>
      </c>
      <c r="R58" s="50" t="s">
        <v>3772</v>
      </c>
      <c r="S58" s="50">
        <v>56</v>
      </c>
      <c r="T58" s="50" t="s">
        <v>3644</v>
      </c>
      <c r="U58" s="50" t="s">
        <v>3753</v>
      </c>
      <c r="V58" s="50" t="s">
        <v>3754</v>
      </c>
      <c r="W58" s="50">
        <v>55</v>
      </c>
      <c r="X58" s="50">
        <v>10001</v>
      </c>
      <c r="Y58" s="50">
        <v>0</v>
      </c>
      <c r="Z58" s="50" t="str">
        <f>[1]关卡设计!X81</f>
        <v>100003|1993|10000;100002|127|10000;100006|199|10000</v>
      </c>
      <c r="AA58" s="50">
        <v>0</v>
      </c>
      <c r="AB58" s="50" t="s">
        <v>2800</v>
      </c>
      <c r="AC58" s="50" t="s">
        <v>3722</v>
      </c>
      <c r="AD58" s="50">
        <v>60001</v>
      </c>
      <c r="AE58" s="50">
        <v>0</v>
      </c>
      <c r="AF58" s="50">
        <v>180</v>
      </c>
      <c r="AG58" s="50" t="s">
        <v>3727</v>
      </c>
      <c r="AH58" s="50" t="s">
        <v>3677</v>
      </c>
      <c r="AI58" s="50">
        <v>100</v>
      </c>
      <c r="AJ58" s="50">
        <v>0</v>
      </c>
      <c r="AK58" s="50">
        <v>0</v>
      </c>
      <c r="AL58" s="50" t="s">
        <v>3666</v>
      </c>
      <c r="AM58" s="50">
        <v>0</v>
      </c>
      <c r="AN58" s="50" t="s">
        <v>3773</v>
      </c>
    </row>
    <row r="59" spans="1:43" x14ac:dyDescent="0.2">
      <c r="A59" s="51">
        <v>1</v>
      </c>
      <c r="B59" s="52">
        <v>1</v>
      </c>
      <c r="C59" s="52">
        <v>1</v>
      </c>
      <c r="D59" s="52">
        <v>1</v>
      </c>
      <c r="E59" s="52">
        <v>1</v>
      </c>
      <c r="F59" s="52">
        <v>1</v>
      </c>
      <c r="G59" s="52">
        <v>1</v>
      </c>
      <c r="H59" s="52">
        <v>1</v>
      </c>
      <c r="I59" s="52">
        <v>1</v>
      </c>
      <c r="J59" s="52">
        <v>1</v>
      </c>
      <c r="N59" s="50">
        <v>10056</v>
      </c>
      <c r="O59" s="50">
        <v>1</v>
      </c>
      <c r="P59" s="50">
        <v>6</v>
      </c>
      <c r="Q59" s="50">
        <v>12</v>
      </c>
      <c r="R59" s="50" t="s">
        <v>3774</v>
      </c>
      <c r="S59" s="50">
        <v>57</v>
      </c>
      <c r="T59" s="50" t="s">
        <v>3644</v>
      </c>
      <c r="U59" s="50" t="s">
        <v>3753</v>
      </c>
      <c r="V59" s="50" t="s">
        <v>3754</v>
      </c>
      <c r="W59" s="50">
        <v>56</v>
      </c>
      <c r="X59" s="50">
        <v>10001</v>
      </c>
      <c r="Y59" s="50">
        <v>0</v>
      </c>
      <c r="Z59" s="50" t="str">
        <f>[1]关卡设计!X82</f>
        <v>100003|2170|10000;100002|131|10000;100006|203|10000</v>
      </c>
      <c r="AA59" s="50">
        <v>0</v>
      </c>
      <c r="AB59" s="50" t="s">
        <v>2800</v>
      </c>
      <c r="AC59" s="50" t="s">
        <v>3722</v>
      </c>
      <c r="AD59" s="50">
        <v>60001</v>
      </c>
      <c r="AE59" s="50">
        <v>0</v>
      </c>
      <c r="AF59" s="50">
        <v>180</v>
      </c>
      <c r="AG59" s="50" t="s">
        <v>3727</v>
      </c>
      <c r="AH59" s="50" t="s">
        <v>3677</v>
      </c>
      <c r="AI59" s="50">
        <v>100</v>
      </c>
      <c r="AJ59" s="50">
        <v>0</v>
      </c>
      <c r="AK59" s="50">
        <v>0</v>
      </c>
      <c r="AL59" s="50" t="s">
        <v>3666</v>
      </c>
      <c r="AM59" s="50">
        <v>0</v>
      </c>
      <c r="AN59" s="50" t="s">
        <v>3775</v>
      </c>
    </row>
    <row r="60" spans="1:43" x14ac:dyDescent="0.2">
      <c r="A60" s="51">
        <v>1</v>
      </c>
      <c r="B60" s="52">
        <v>1</v>
      </c>
      <c r="C60" s="52">
        <v>1</v>
      </c>
      <c r="D60" s="52">
        <v>1</v>
      </c>
      <c r="E60" s="52">
        <v>1</v>
      </c>
      <c r="F60" s="52">
        <v>1</v>
      </c>
      <c r="G60" s="52">
        <v>1</v>
      </c>
      <c r="H60" s="52">
        <v>1</v>
      </c>
      <c r="I60" s="52">
        <v>1</v>
      </c>
      <c r="J60" s="52">
        <v>1</v>
      </c>
      <c r="N60" s="50">
        <v>10057</v>
      </c>
      <c r="O60" s="50">
        <v>1</v>
      </c>
      <c r="P60" s="50">
        <v>6</v>
      </c>
      <c r="Q60" s="50">
        <v>13</v>
      </c>
      <c r="R60" s="50" t="s">
        <v>3776</v>
      </c>
      <c r="S60" s="50">
        <v>58</v>
      </c>
      <c r="T60" s="50" t="s">
        <v>3644</v>
      </c>
      <c r="U60" s="50" t="s">
        <v>3753</v>
      </c>
      <c r="V60" s="50" t="s">
        <v>3754</v>
      </c>
      <c r="W60" s="50">
        <v>57</v>
      </c>
      <c r="X60" s="50">
        <v>10001</v>
      </c>
      <c r="Y60" s="50">
        <v>0</v>
      </c>
      <c r="Z60" s="50" t="str">
        <f>[1]关卡设计!X83</f>
        <v>100003|2280|10000;100002|135|10000;100006|213|10000</v>
      </c>
      <c r="AA60" s="50">
        <v>0</v>
      </c>
      <c r="AB60" s="50" t="s">
        <v>2800</v>
      </c>
      <c r="AC60" s="50" t="s">
        <v>3722</v>
      </c>
      <c r="AD60" s="50">
        <v>60001</v>
      </c>
      <c r="AE60" s="50">
        <v>0</v>
      </c>
      <c r="AF60" s="50">
        <v>180</v>
      </c>
      <c r="AG60" s="50" t="s">
        <v>3727</v>
      </c>
      <c r="AH60" s="50" t="s">
        <v>3677</v>
      </c>
      <c r="AI60" s="50">
        <v>100</v>
      </c>
      <c r="AJ60" s="50">
        <v>0</v>
      </c>
      <c r="AK60" s="50">
        <v>0</v>
      </c>
      <c r="AL60" s="50" t="s">
        <v>3666</v>
      </c>
      <c r="AM60" s="50">
        <v>0</v>
      </c>
      <c r="AN60" s="50" t="s">
        <v>3777</v>
      </c>
    </row>
    <row r="61" spans="1:43" x14ac:dyDescent="0.2">
      <c r="A61" s="51">
        <v>1</v>
      </c>
      <c r="B61" s="52">
        <v>1</v>
      </c>
      <c r="C61" s="52">
        <v>1</v>
      </c>
      <c r="D61" s="52">
        <v>1</v>
      </c>
      <c r="E61" s="52">
        <v>1</v>
      </c>
      <c r="F61" s="52">
        <v>1</v>
      </c>
      <c r="G61" s="52">
        <v>1</v>
      </c>
      <c r="H61" s="52">
        <v>1</v>
      </c>
      <c r="I61" s="52">
        <v>1</v>
      </c>
      <c r="J61" s="52">
        <v>1</v>
      </c>
      <c r="N61" s="50">
        <v>10058</v>
      </c>
      <c r="O61" s="50">
        <v>1</v>
      </c>
      <c r="P61" s="50">
        <v>6</v>
      </c>
      <c r="Q61" s="50">
        <v>14</v>
      </c>
      <c r="R61" s="50" t="s">
        <v>3778</v>
      </c>
      <c r="S61" s="50">
        <v>59</v>
      </c>
      <c r="T61" s="50" t="s">
        <v>3644</v>
      </c>
      <c r="U61" s="50" t="s">
        <v>3753</v>
      </c>
      <c r="V61" s="50" t="s">
        <v>3754</v>
      </c>
      <c r="W61" s="50">
        <v>58</v>
      </c>
      <c r="X61" s="50">
        <v>10001</v>
      </c>
      <c r="Y61" s="50">
        <v>0</v>
      </c>
      <c r="Z61" s="50" t="str">
        <f>[1]关卡设计!X84</f>
        <v>100003|2392|10000;100002|139|10000;100006|217|10000</v>
      </c>
      <c r="AA61" s="50">
        <v>0</v>
      </c>
      <c r="AB61" s="50" t="s">
        <v>2800</v>
      </c>
      <c r="AC61" s="50" t="s">
        <v>3722</v>
      </c>
      <c r="AD61" s="50">
        <v>60004</v>
      </c>
      <c r="AE61" s="50">
        <v>0</v>
      </c>
      <c r="AF61" s="50">
        <v>180</v>
      </c>
      <c r="AG61" s="50" t="s">
        <v>3727</v>
      </c>
      <c r="AH61" s="50" t="s">
        <v>3677</v>
      </c>
      <c r="AI61" s="50">
        <v>100</v>
      </c>
      <c r="AJ61" s="50">
        <v>0</v>
      </c>
      <c r="AK61" s="50">
        <v>0</v>
      </c>
      <c r="AL61" s="50" t="s">
        <v>3666</v>
      </c>
      <c r="AM61" s="50">
        <v>0</v>
      </c>
      <c r="AN61" s="50" t="s">
        <v>3779</v>
      </c>
    </row>
    <row r="62" spans="1:43" x14ac:dyDescent="0.2">
      <c r="A62" s="51">
        <v>1</v>
      </c>
      <c r="B62" s="52">
        <v>1</v>
      </c>
      <c r="C62" s="52">
        <v>1</v>
      </c>
      <c r="D62" s="52">
        <v>1</v>
      </c>
      <c r="E62" s="52">
        <v>1</v>
      </c>
      <c r="F62" s="52">
        <v>1</v>
      </c>
      <c r="G62" s="52">
        <v>1</v>
      </c>
      <c r="H62" s="52">
        <v>1</v>
      </c>
      <c r="I62" s="52">
        <v>1</v>
      </c>
      <c r="J62" s="52">
        <v>1</v>
      </c>
      <c r="N62" s="50">
        <v>10059</v>
      </c>
      <c r="O62" s="50">
        <v>1</v>
      </c>
      <c r="P62" s="50">
        <v>6</v>
      </c>
      <c r="Q62" s="50">
        <v>15</v>
      </c>
      <c r="R62" s="50" t="s">
        <v>3780</v>
      </c>
      <c r="S62" s="50">
        <v>60</v>
      </c>
      <c r="T62" s="50" t="s">
        <v>3644</v>
      </c>
      <c r="U62" s="50" t="s">
        <v>3753</v>
      </c>
      <c r="V62" s="50" t="s">
        <v>3754</v>
      </c>
      <c r="W62" s="50">
        <v>59</v>
      </c>
      <c r="X62" s="50">
        <v>10001</v>
      </c>
      <c r="Y62" s="50">
        <v>0</v>
      </c>
      <c r="Z62" s="50" t="str">
        <f>[1]关卡设计!X85</f>
        <v>100003|2581|10000;100002|143|10000;100006|228|10000</v>
      </c>
      <c r="AA62" s="50">
        <v>0</v>
      </c>
      <c r="AB62" s="50" t="s">
        <v>2800</v>
      </c>
      <c r="AC62" s="50" t="s">
        <v>3781</v>
      </c>
      <c r="AD62" s="50">
        <v>60004</v>
      </c>
      <c r="AE62" s="50">
        <v>0</v>
      </c>
      <c r="AF62" s="50">
        <v>180</v>
      </c>
      <c r="AG62" s="50" t="s">
        <v>3727</v>
      </c>
      <c r="AH62" s="50" t="s">
        <v>3677</v>
      </c>
      <c r="AI62" s="50">
        <v>100</v>
      </c>
      <c r="AJ62" s="50">
        <v>0</v>
      </c>
      <c r="AK62" s="50">
        <v>0</v>
      </c>
      <c r="AL62" s="50" t="s">
        <v>3666</v>
      </c>
      <c r="AM62" s="50">
        <v>0</v>
      </c>
      <c r="AN62" s="50" t="s">
        <v>3782</v>
      </c>
    </row>
    <row r="63" spans="1:43" x14ac:dyDescent="0.2">
      <c r="A63" s="51">
        <v>1</v>
      </c>
      <c r="B63" s="52">
        <v>1</v>
      </c>
      <c r="C63" s="52">
        <v>1</v>
      </c>
      <c r="D63" s="52">
        <v>1</v>
      </c>
      <c r="E63" s="52">
        <v>1</v>
      </c>
      <c r="F63" s="52">
        <v>1</v>
      </c>
      <c r="G63" s="52">
        <v>1</v>
      </c>
      <c r="H63" s="52">
        <v>1</v>
      </c>
      <c r="I63" s="52">
        <v>1</v>
      </c>
      <c r="J63" s="52">
        <v>1</v>
      </c>
      <c r="N63" s="50">
        <v>10060</v>
      </c>
      <c r="O63" s="50">
        <v>1</v>
      </c>
      <c r="P63" s="50">
        <v>6</v>
      </c>
      <c r="Q63" s="50">
        <v>16</v>
      </c>
      <c r="R63" s="50" t="s">
        <v>3783</v>
      </c>
      <c r="S63" s="50">
        <v>61</v>
      </c>
      <c r="T63" s="50" t="s">
        <v>3644</v>
      </c>
      <c r="U63" s="50" t="s">
        <v>3753</v>
      </c>
      <c r="V63" s="50" t="s">
        <v>3754</v>
      </c>
      <c r="W63" s="50">
        <v>60</v>
      </c>
      <c r="X63" s="50">
        <v>10001</v>
      </c>
      <c r="Y63" s="50">
        <v>0</v>
      </c>
      <c r="Z63" s="50" t="str">
        <f>[1]关卡设计!X86</f>
        <v>100003|2700|10000;100002|148|10000;100006|232|10000</v>
      </c>
      <c r="AA63" s="50">
        <v>0</v>
      </c>
      <c r="AB63" s="50" t="s">
        <v>2800</v>
      </c>
      <c r="AC63" s="50" t="s">
        <v>3781</v>
      </c>
      <c r="AD63" s="50">
        <v>60004</v>
      </c>
      <c r="AE63" s="50">
        <v>0</v>
      </c>
      <c r="AF63" s="50">
        <v>180</v>
      </c>
      <c r="AG63" s="50" t="s">
        <v>3727</v>
      </c>
      <c r="AH63" s="50" t="s">
        <v>3677</v>
      </c>
      <c r="AI63" s="50">
        <v>100</v>
      </c>
      <c r="AJ63" s="50">
        <v>0</v>
      </c>
      <c r="AK63" s="50">
        <v>0</v>
      </c>
      <c r="AL63" s="50" t="s">
        <v>3666</v>
      </c>
      <c r="AM63" s="50">
        <v>0</v>
      </c>
      <c r="AN63" s="50" t="s">
        <v>3784</v>
      </c>
    </row>
    <row r="64" spans="1:43" x14ac:dyDescent="0.2">
      <c r="A64" s="51">
        <v>1</v>
      </c>
      <c r="B64" s="52">
        <v>1</v>
      </c>
      <c r="C64" s="52">
        <v>1</v>
      </c>
      <c r="D64" s="52">
        <v>1</v>
      </c>
      <c r="E64" s="52">
        <v>1</v>
      </c>
      <c r="F64" s="52">
        <v>1</v>
      </c>
      <c r="G64" s="52">
        <v>1</v>
      </c>
      <c r="H64" s="52">
        <v>1</v>
      </c>
      <c r="I64" s="52">
        <v>1</v>
      </c>
      <c r="J64" s="52">
        <v>1</v>
      </c>
      <c r="N64" s="50">
        <v>10061</v>
      </c>
      <c r="O64" s="50">
        <v>1</v>
      </c>
      <c r="P64" s="50">
        <v>6</v>
      </c>
      <c r="Q64" s="50">
        <v>17</v>
      </c>
      <c r="R64" s="50" t="s">
        <v>3785</v>
      </c>
      <c r="S64" s="50">
        <v>62</v>
      </c>
      <c r="T64" s="50" t="s">
        <v>3644</v>
      </c>
      <c r="U64" s="50" t="s">
        <v>3753</v>
      </c>
      <c r="V64" s="62">
        <v>10027</v>
      </c>
      <c r="W64" s="50">
        <v>61</v>
      </c>
      <c r="X64" s="50">
        <v>10001</v>
      </c>
      <c r="Y64" s="50">
        <v>0</v>
      </c>
      <c r="Z64" s="50" t="str">
        <f>[1]关卡设计!X87</f>
        <v>100003|2897|10000;100002|152|10000;100006|244|10000</v>
      </c>
      <c r="AA64" s="50" t="s">
        <v>3786</v>
      </c>
      <c r="AB64" s="50">
        <v>0</v>
      </c>
      <c r="AC64" s="50">
        <v>0</v>
      </c>
      <c r="AD64" s="50">
        <v>60001</v>
      </c>
      <c r="AE64" s="62">
        <v>60002</v>
      </c>
      <c r="AF64" s="50">
        <v>180</v>
      </c>
      <c r="AG64" s="50" t="s">
        <v>3727</v>
      </c>
      <c r="AH64" s="50" t="s">
        <v>3677</v>
      </c>
      <c r="AI64" s="50">
        <v>100</v>
      </c>
      <c r="AJ64" s="50">
        <v>0</v>
      </c>
      <c r="AK64" s="50">
        <v>0</v>
      </c>
      <c r="AL64" s="50" t="s">
        <v>3666</v>
      </c>
      <c r="AM64" s="50">
        <v>0</v>
      </c>
      <c r="AN64" s="50" t="s">
        <v>3787</v>
      </c>
    </row>
    <row r="65" spans="1:43" x14ac:dyDescent="0.2">
      <c r="A65" s="51">
        <v>1</v>
      </c>
      <c r="B65" s="52">
        <v>1</v>
      </c>
      <c r="C65" s="52">
        <v>1</v>
      </c>
      <c r="D65" s="52">
        <v>1</v>
      </c>
      <c r="E65" s="52">
        <v>1</v>
      </c>
      <c r="F65" s="52">
        <v>1</v>
      </c>
      <c r="G65" s="52">
        <v>1</v>
      </c>
      <c r="H65" s="52">
        <v>1</v>
      </c>
      <c r="I65" s="52">
        <v>1</v>
      </c>
      <c r="J65" s="52">
        <v>1</v>
      </c>
      <c r="N65" s="50">
        <v>10062</v>
      </c>
      <c r="O65" s="50">
        <v>1</v>
      </c>
      <c r="P65" s="50">
        <v>7</v>
      </c>
      <c r="Q65" s="50">
        <v>1</v>
      </c>
      <c r="R65" s="50" t="s">
        <v>3788</v>
      </c>
      <c r="S65" s="50">
        <v>63</v>
      </c>
      <c r="T65" s="50" t="s">
        <v>3644</v>
      </c>
      <c r="U65" s="50" t="s">
        <v>3789</v>
      </c>
      <c r="V65" s="50" t="s">
        <v>3790</v>
      </c>
      <c r="W65" s="50">
        <v>62</v>
      </c>
      <c r="X65" s="50">
        <v>10001</v>
      </c>
      <c r="Y65" s="50">
        <v>0</v>
      </c>
      <c r="Z65" s="50" t="str">
        <f>[1]关卡设计!X88</f>
        <v>100003|3022|10000;100002|156|10000;100006|248|10000</v>
      </c>
      <c r="AA65" s="50">
        <v>0</v>
      </c>
      <c r="AB65" s="50" t="s">
        <v>2800</v>
      </c>
      <c r="AC65" s="50" t="s">
        <v>3781</v>
      </c>
      <c r="AD65" s="50">
        <v>70003</v>
      </c>
      <c r="AE65" s="50">
        <v>0</v>
      </c>
      <c r="AF65" s="50">
        <v>180</v>
      </c>
      <c r="AG65" s="50" t="s">
        <v>3727</v>
      </c>
      <c r="AH65" s="50" t="s">
        <v>3677</v>
      </c>
      <c r="AI65" s="50">
        <v>100</v>
      </c>
      <c r="AJ65" s="50">
        <v>0</v>
      </c>
      <c r="AK65" s="50">
        <v>0</v>
      </c>
      <c r="AL65" s="50" t="s">
        <v>3666</v>
      </c>
      <c r="AM65" s="50">
        <v>0</v>
      </c>
      <c r="AN65" s="50" t="s">
        <v>3791</v>
      </c>
    </row>
    <row r="66" spans="1:43" x14ac:dyDescent="0.2">
      <c r="A66" s="51">
        <v>1</v>
      </c>
      <c r="B66" s="52">
        <v>1</v>
      </c>
      <c r="C66" s="52">
        <v>1</v>
      </c>
      <c r="D66" s="52">
        <v>1</v>
      </c>
      <c r="E66" s="52">
        <v>1</v>
      </c>
      <c r="F66" s="52">
        <v>1</v>
      </c>
      <c r="G66" s="52">
        <v>1</v>
      </c>
      <c r="H66" s="52">
        <v>1</v>
      </c>
      <c r="I66" s="52">
        <v>1</v>
      </c>
      <c r="J66" s="52">
        <v>1</v>
      </c>
      <c r="N66" s="50">
        <v>10063</v>
      </c>
      <c r="O66" s="50">
        <v>1</v>
      </c>
      <c r="P66" s="50">
        <v>7</v>
      </c>
      <c r="Q66" s="50">
        <v>2</v>
      </c>
      <c r="R66" s="50" t="s">
        <v>3792</v>
      </c>
      <c r="S66" s="50">
        <v>64</v>
      </c>
      <c r="T66" s="50" t="s">
        <v>3644</v>
      </c>
      <c r="U66" s="50" t="s">
        <v>3789</v>
      </c>
      <c r="V66" s="50" t="s">
        <v>3790</v>
      </c>
      <c r="W66" s="50">
        <v>63</v>
      </c>
      <c r="X66" s="50">
        <v>10001</v>
      </c>
      <c r="Y66" s="50">
        <v>0</v>
      </c>
      <c r="Z66" s="50" t="str">
        <f>[1]关卡设计!X89</f>
        <v>100003|3228|10000;100002|161|10000;100006|252|10000</v>
      </c>
      <c r="AA66" s="50">
        <v>0</v>
      </c>
      <c r="AB66" s="50" t="s">
        <v>2800</v>
      </c>
      <c r="AC66" s="50" t="s">
        <v>3781</v>
      </c>
      <c r="AD66" s="50">
        <v>70003</v>
      </c>
      <c r="AE66" s="50">
        <v>0</v>
      </c>
      <c r="AF66" s="50">
        <v>180</v>
      </c>
      <c r="AG66" s="50" t="s">
        <v>3727</v>
      </c>
      <c r="AH66" s="50" t="s">
        <v>3677</v>
      </c>
      <c r="AI66" s="50">
        <v>100</v>
      </c>
      <c r="AJ66" s="50">
        <v>0</v>
      </c>
      <c r="AK66" s="50">
        <v>0</v>
      </c>
      <c r="AL66" s="50" t="s">
        <v>3666</v>
      </c>
      <c r="AM66" s="50">
        <v>0</v>
      </c>
      <c r="AN66" s="50" t="s">
        <v>3793</v>
      </c>
    </row>
    <row r="67" spans="1:43" s="62" customFormat="1" x14ac:dyDescent="0.2">
      <c r="A67" s="83">
        <v>1</v>
      </c>
      <c r="B67" s="83">
        <v>1</v>
      </c>
      <c r="C67" s="83">
        <v>1</v>
      </c>
      <c r="D67" s="83">
        <v>1</v>
      </c>
      <c r="E67" s="83">
        <v>1</v>
      </c>
      <c r="F67" s="83">
        <v>1</v>
      </c>
      <c r="G67" s="83">
        <v>1</v>
      </c>
      <c r="H67" s="83">
        <v>1</v>
      </c>
      <c r="I67" s="83">
        <v>1</v>
      </c>
      <c r="J67" s="83">
        <v>1</v>
      </c>
      <c r="N67" s="62">
        <v>10064</v>
      </c>
      <c r="O67" s="62">
        <v>1</v>
      </c>
      <c r="P67" s="62">
        <v>7</v>
      </c>
      <c r="Q67" s="62">
        <v>3</v>
      </c>
      <c r="R67" s="62" t="s">
        <v>3705</v>
      </c>
      <c r="S67" s="62">
        <v>68</v>
      </c>
      <c r="T67" s="62" t="s">
        <v>3644</v>
      </c>
      <c r="U67" s="50" t="s">
        <v>3789</v>
      </c>
      <c r="V67" s="50" t="s">
        <v>3790</v>
      </c>
      <c r="W67" s="62">
        <v>64</v>
      </c>
      <c r="X67" s="50">
        <v>10001</v>
      </c>
      <c r="Y67" s="50">
        <v>0</v>
      </c>
      <c r="Z67" s="50" t="str">
        <f>[1]关卡设计!X90</f>
        <v>100003|3440|10000;100002|166|10000;100006|264|10000</v>
      </c>
      <c r="AA67" s="50">
        <v>0</v>
      </c>
      <c r="AB67" s="50" t="s">
        <v>2800</v>
      </c>
      <c r="AC67" s="50" t="s">
        <v>3781</v>
      </c>
      <c r="AD67" s="62">
        <v>70003</v>
      </c>
      <c r="AE67" s="50">
        <v>0</v>
      </c>
      <c r="AF67" s="62">
        <v>180</v>
      </c>
      <c r="AG67" s="62" t="s">
        <v>3727</v>
      </c>
      <c r="AH67" s="62" t="s">
        <v>3677</v>
      </c>
      <c r="AI67" s="62">
        <v>100</v>
      </c>
      <c r="AJ67" s="50">
        <v>0</v>
      </c>
      <c r="AK67" s="50">
        <v>0</v>
      </c>
      <c r="AL67" s="62" t="s">
        <v>3666</v>
      </c>
      <c r="AM67" s="62">
        <v>0</v>
      </c>
      <c r="AN67" s="50" t="s">
        <v>3794</v>
      </c>
      <c r="AQ67" s="50"/>
    </row>
    <row r="68" spans="1:43" x14ac:dyDescent="0.2">
      <c r="A68" s="51">
        <v>1</v>
      </c>
      <c r="B68" s="52">
        <v>1</v>
      </c>
      <c r="C68" s="52">
        <v>1</v>
      </c>
      <c r="D68" s="52">
        <v>1</v>
      </c>
      <c r="E68" s="52">
        <v>1</v>
      </c>
      <c r="F68" s="52">
        <v>1</v>
      </c>
      <c r="G68" s="52">
        <v>1</v>
      </c>
      <c r="H68" s="52">
        <v>1</v>
      </c>
      <c r="I68" s="52">
        <v>1</v>
      </c>
      <c r="J68" s="52">
        <v>1</v>
      </c>
      <c r="N68" s="50">
        <v>10065</v>
      </c>
      <c r="O68" s="50">
        <v>1</v>
      </c>
      <c r="P68" s="50">
        <v>7</v>
      </c>
      <c r="Q68" s="50">
        <v>4</v>
      </c>
      <c r="R68" s="50" t="s">
        <v>3795</v>
      </c>
      <c r="S68" s="50">
        <v>66</v>
      </c>
      <c r="T68" s="50" t="s">
        <v>3644</v>
      </c>
      <c r="U68" s="50" t="s">
        <v>3789</v>
      </c>
      <c r="V68" s="50" t="s">
        <v>3790</v>
      </c>
      <c r="W68" s="50">
        <v>65</v>
      </c>
      <c r="X68" s="50">
        <v>10001</v>
      </c>
      <c r="Y68" s="50">
        <v>0</v>
      </c>
      <c r="Z68" s="50" t="str">
        <f>[1]关卡设计!X91</f>
        <v>100003|3575|10000;100002|170|10000;100006|268|10000</v>
      </c>
      <c r="AA68" s="50">
        <v>0</v>
      </c>
      <c r="AB68" s="50" t="s">
        <v>2800</v>
      </c>
      <c r="AC68" s="50" t="s">
        <v>3781</v>
      </c>
      <c r="AD68" s="50">
        <v>70003</v>
      </c>
      <c r="AE68" s="50">
        <v>0</v>
      </c>
      <c r="AF68" s="50">
        <v>180</v>
      </c>
      <c r="AG68" s="50" t="s">
        <v>3727</v>
      </c>
      <c r="AH68" s="50" t="s">
        <v>3677</v>
      </c>
      <c r="AI68" s="50">
        <v>100</v>
      </c>
      <c r="AJ68" s="50">
        <v>0</v>
      </c>
      <c r="AK68" s="50">
        <v>0</v>
      </c>
      <c r="AL68" s="50" t="s">
        <v>3666</v>
      </c>
      <c r="AM68" s="50">
        <v>0</v>
      </c>
      <c r="AN68" s="62" t="s">
        <v>3796</v>
      </c>
    </row>
    <row r="69" spans="1:43" x14ac:dyDescent="0.2">
      <c r="A69" s="51">
        <v>1</v>
      </c>
      <c r="B69" s="52">
        <v>1</v>
      </c>
      <c r="C69" s="52">
        <v>1</v>
      </c>
      <c r="D69" s="52">
        <v>1</v>
      </c>
      <c r="E69" s="52">
        <v>1</v>
      </c>
      <c r="F69" s="52">
        <v>1</v>
      </c>
      <c r="G69" s="52">
        <v>1</v>
      </c>
      <c r="H69" s="52">
        <v>1</v>
      </c>
      <c r="I69" s="52">
        <v>1</v>
      </c>
      <c r="J69" s="52">
        <v>1</v>
      </c>
      <c r="N69" s="50">
        <v>10066</v>
      </c>
      <c r="O69" s="50">
        <v>1</v>
      </c>
      <c r="P69" s="50">
        <v>7</v>
      </c>
      <c r="Q69" s="50">
        <v>5</v>
      </c>
      <c r="R69" s="50" t="s">
        <v>3797</v>
      </c>
      <c r="S69" s="50">
        <v>67</v>
      </c>
      <c r="T69" s="50" t="s">
        <v>3644</v>
      </c>
      <c r="U69" s="50" t="s">
        <v>3789</v>
      </c>
      <c r="V69" s="50" t="s">
        <v>3790</v>
      </c>
      <c r="W69" s="50">
        <v>66</v>
      </c>
      <c r="X69" s="50">
        <v>10001</v>
      </c>
      <c r="Y69" s="50">
        <v>0</v>
      </c>
      <c r="Z69" s="50" t="str">
        <f>[1]关卡设计!X92</f>
        <v>100003|3795|10000;100002|175|10000;100006|280|10000</v>
      </c>
      <c r="AA69" s="50">
        <v>0</v>
      </c>
      <c r="AB69" s="50" t="s">
        <v>2800</v>
      </c>
      <c r="AC69" s="50" t="s">
        <v>3781</v>
      </c>
      <c r="AD69" s="50">
        <v>70003</v>
      </c>
      <c r="AE69" s="50">
        <v>0</v>
      </c>
      <c r="AF69" s="50">
        <v>180</v>
      </c>
      <c r="AG69" s="50" t="s">
        <v>3727</v>
      </c>
      <c r="AH69" s="50" t="s">
        <v>3677</v>
      </c>
      <c r="AI69" s="50">
        <v>100</v>
      </c>
      <c r="AJ69" s="50">
        <v>0</v>
      </c>
      <c r="AK69" s="50">
        <v>0</v>
      </c>
      <c r="AL69" s="50" t="s">
        <v>3666</v>
      </c>
      <c r="AM69" s="50">
        <v>0</v>
      </c>
      <c r="AN69" s="50" t="s">
        <v>3798</v>
      </c>
    </row>
    <row r="70" spans="1:43" x14ac:dyDescent="0.2">
      <c r="A70" s="51">
        <v>1</v>
      </c>
      <c r="B70" s="52">
        <v>1</v>
      </c>
      <c r="C70" s="52">
        <v>1</v>
      </c>
      <c r="D70" s="52">
        <v>1</v>
      </c>
      <c r="E70" s="52">
        <v>1</v>
      </c>
      <c r="F70" s="52">
        <v>1</v>
      </c>
      <c r="G70" s="52">
        <v>1</v>
      </c>
      <c r="H70" s="52">
        <v>1</v>
      </c>
      <c r="I70" s="52">
        <v>1</v>
      </c>
      <c r="J70" s="52">
        <v>1</v>
      </c>
      <c r="N70" s="50">
        <v>10067</v>
      </c>
      <c r="O70" s="50">
        <v>1</v>
      </c>
      <c r="P70" s="50">
        <v>7</v>
      </c>
      <c r="Q70" s="50">
        <v>6</v>
      </c>
      <c r="R70" s="50" t="s">
        <v>3799</v>
      </c>
      <c r="S70" s="50">
        <v>68</v>
      </c>
      <c r="T70" s="50" t="s">
        <v>3644</v>
      </c>
      <c r="U70" s="50" t="s">
        <v>3789</v>
      </c>
      <c r="V70" s="50" t="s">
        <v>3790</v>
      </c>
      <c r="W70" s="50">
        <v>67</v>
      </c>
      <c r="X70" s="50">
        <v>10001</v>
      </c>
      <c r="Y70" s="50">
        <v>0</v>
      </c>
      <c r="Z70" s="50" t="str">
        <f>[1]关卡设计!X93</f>
        <v>100003|4020|10000;100002|180|10000;100006|284|10000</v>
      </c>
      <c r="AA70" s="50">
        <v>0</v>
      </c>
      <c r="AB70" s="50" t="s">
        <v>2800</v>
      </c>
      <c r="AC70" s="50" t="s">
        <v>3781</v>
      </c>
      <c r="AD70" s="50">
        <v>70003</v>
      </c>
      <c r="AE70" s="50">
        <v>0</v>
      </c>
      <c r="AF70" s="50">
        <v>180</v>
      </c>
      <c r="AG70" s="50" t="s">
        <v>3727</v>
      </c>
      <c r="AH70" s="50" t="s">
        <v>3677</v>
      </c>
      <c r="AI70" s="50">
        <v>100</v>
      </c>
      <c r="AJ70" s="50">
        <v>0</v>
      </c>
      <c r="AK70" s="50">
        <v>0</v>
      </c>
      <c r="AL70" s="50" t="s">
        <v>3666</v>
      </c>
      <c r="AM70" s="50">
        <v>0</v>
      </c>
      <c r="AN70" s="50" t="s">
        <v>3800</v>
      </c>
    </row>
    <row r="71" spans="1:43" x14ac:dyDescent="0.2">
      <c r="A71" s="51">
        <v>1</v>
      </c>
      <c r="B71" s="52">
        <v>1</v>
      </c>
      <c r="C71" s="52">
        <v>1</v>
      </c>
      <c r="D71" s="52">
        <v>1</v>
      </c>
      <c r="E71" s="52">
        <v>1</v>
      </c>
      <c r="F71" s="52">
        <v>1</v>
      </c>
      <c r="G71" s="52">
        <v>1</v>
      </c>
      <c r="H71" s="52">
        <v>1</v>
      </c>
      <c r="I71" s="52">
        <v>1</v>
      </c>
      <c r="J71" s="52">
        <v>1</v>
      </c>
      <c r="N71" s="50">
        <v>10068</v>
      </c>
      <c r="O71" s="50">
        <v>1</v>
      </c>
      <c r="P71" s="50">
        <v>7</v>
      </c>
      <c r="Q71" s="50">
        <v>7</v>
      </c>
      <c r="R71" s="50" t="s">
        <v>3801</v>
      </c>
      <c r="S71" s="50">
        <v>69</v>
      </c>
      <c r="T71" s="50" t="s">
        <v>3644</v>
      </c>
      <c r="U71" s="50" t="s">
        <v>3789</v>
      </c>
      <c r="V71" s="50" t="s">
        <v>3790</v>
      </c>
      <c r="W71" s="50">
        <v>68</v>
      </c>
      <c r="X71" s="50">
        <v>10001</v>
      </c>
      <c r="Y71" s="50">
        <v>0</v>
      </c>
      <c r="Z71" s="50" t="str">
        <f>[1]关卡设计!X94</f>
        <v>100003|4250|10000;100002|184|10000;100006|297|10000</v>
      </c>
      <c r="AA71" s="50">
        <v>0</v>
      </c>
      <c r="AB71" s="50" t="s">
        <v>2800</v>
      </c>
      <c r="AC71" s="50" t="s">
        <v>3781</v>
      </c>
      <c r="AD71" s="50">
        <v>70003</v>
      </c>
      <c r="AE71" s="50">
        <v>0</v>
      </c>
      <c r="AF71" s="50">
        <v>180</v>
      </c>
      <c r="AG71" s="50" t="s">
        <v>3727</v>
      </c>
      <c r="AH71" s="50" t="s">
        <v>3677</v>
      </c>
      <c r="AI71" s="50">
        <v>100</v>
      </c>
      <c r="AJ71" s="50">
        <v>0</v>
      </c>
      <c r="AK71" s="50">
        <v>0</v>
      </c>
      <c r="AL71" s="50" t="s">
        <v>3666</v>
      </c>
      <c r="AM71" s="50">
        <v>0</v>
      </c>
      <c r="AN71" s="50" t="s">
        <v>3802</v>
      </c>
    </row>
    <row r="72" spans="1:43" x14ac:dyDescent="0.2">
      <c r="A72" s="51">
        <v>1</v>
      </c>
      <c r="B72" s="52">
        <v>1</v>
      </c>
      <c r="C72" s="52">
        <v>1</v>
      </c>
      <c r="D72" s="52">
        <v>1</v>
      </c>
      <c r="E72" s="52">
        <v>1</v>
      </c>
      <c r="F72" s="52">
        <v>1</v>
      </c>
      <c r="G72" s="52">
        <v>1</v>
      </c>
      <c r="H72" s="52">
        <v>1</v>
      </c>
      <c r="I72" s="52">
        <v>1</v>
      </c>
      <c r="J72" s="52">
        <v>1</v>
      </c>
      <c r="N72" s="50">
        <v>10069</v>
      </c>
      <c r="O72" s="50">
        <v>1</v>
      </c>
      <c r="P72" s="50">
        <v>7</v>
      </c>
      <c r="Q72" s="50">
        <v>8</v>
      </c>
      <c r="R72" s="50" t="s">
        <v>3803</v>
      </c>
      <c r="S72" s="50">
        <v>70</v>
      </c>
      <c r="T72" s="50" t="s">
        <v>3644</v>
      </c>
      <c r="U72" s="50" t="s">
        <v>3789</v>
      </c>
      <c r="V72" s="50" t="s">
        <v>3790</v>
      </c>
      <c r="W72" s="50">
        <v>69</v>
      </c>
      <c r="X72" s="50">
        <v>10001</v>
      </c>
      <c r="Y72" s="50">
        <v>0</v>
      </c>
      <c r="Z72" s="50" t="str">
        <f>[1]关卡设计!X95</f>
        <v>100003|4485|10000;100002|189|10000;100006|301|10000</v>
      </c>
      <c r="AA72" s="50">
        <v>0</v>
      </c>
      <c r="AB72" s="50" t="s">
        <v>2800</v>
      </c>
      <c r="AC72" s="50" t="s">
        <v>3781</v>
      </c>
      <c r="AD72" s="50">
        <v>70001</v>
      </c>
      <c r="AE72" s="50">
        <v>0</v>
      </c>
      <c r="AF72" s="50">
        <v>180</v>
      </c>
      <c r="AG72" s="50" t="s">
        <v>3727</v>
      </c>
      <c r="AH72" s="50" t="s">
        <v>3677</v>
      </c>
      <c r="AI72" s="50">
        <v>100</v>
      </c>
      <c r="AJ72" s="50">
        <v>0</v>
      </c>
      <c r="AK72" s="50">
        <v>0</v>
      </c>
      <c r="AL72" s="50" t="s">
        <v>3666</v>
      </c>
      <c r="AM72" s="50">
        <v>0</v>
      </c>
      <c r="AN72" s="50" t="s">
        <v>3804</v>
      </c>
    </row>
    <row r="73" spans="1:43" x14ac:dyDescent="0.2">
      <c r="A73" s="51">
        <v>1</v>
      </c>
      <c r="B73" s="52">
        <v>1</v>
      </c>
      <c r="C73" s="52">
        <v>1</v>
      </c>
      <c r="D73" s="52">
        <v>1</v>
      </c>
      <c r="E73" s="52">
        <v>1</v>
      </c>
      <c r="F73" s="52">
        <v>1</v>
      </c>
      <c r="G73" s="52">
        <v>1</v>
      </c>
      <c r="H73" s="52">
        <v>1</v>
      </c>
      <c r="I73" s="52">
        <v>1</v>
      </c>
      <c r="J73" s="52">
        <v>1</v>
      </c>
      <c r="N73" s="50">
        <v>10070</v>
      </c>
      <c r="O73" s="50">
        <v>1</v>
      </c>
      <c r="P73" s="50">
        <v>7</v>
      </c>
      <c r="Q73" s="50">
        <v>9</v>
      </c>
      <c r="R73" s="50" t="s">
        <v>3805</v>
      </c>
      <c r="S73" s="50">
        <v>71</v>
      </c>
      <c r="T73" s="50" t="s">
        <v>3644</v>
      </c>
      <c r="U73" s="50" t="s">
        <v>3789</v>
      </c>
      <c r="V73" s="50" t="s">
        <v>3790</v>
      </c>
      <c r="W73" s="50">
        <v>70</v>
      </c>
      <c r="X73" s="50">
        <v>10001</v>
      </c>
      <c r="Y73" s="50">
        <v>0</v>
      </c>
      <c r="Z73" s="50" t="str">
        <f>[1]关卡设计!X96</f>
        <v>100003|4725|10000;100002|194|10000;100006|315|10000</v>
      </c>
      <c r="AA73" s="50">
        <v>0</v>
      </c>
      <c r="AB73" s="50" t="s">
        <v>2800</v>
      </c>
      <c r="AC73" s="50" t="s">
        <v>3781</v>
      </c>
      <c r="AD73" s="50">
        <v>70001</v>
      </c>
      <c r="AE73" s="50">
        <v>0</v>
      </c>
      <c r="AF73" s="50">
        <v>180</v>
      </c>
      <c r="AG73" s="50" t="s">
        <v>3727</v>
      </c>
      <c r="AH73" s="50" t="s">
        <v>3677</v>
      </c>
      <c r="AI73" s="50">
        <v>100</v>
      </c>
      <c r="AJ73" s="50">
        <v>0</v>
      </c>
      <c r="AK73" s="50">
        <v>0</v>
      </c>
      <c r="AL73" s="50" t="s">
        <v>3666</v>
      </c>
      <c r="AM73" s="50">
        <v>0</v>
      </c>
      <c r="AN73" s="50" t="s">
        <v>3806</v>
      </c>
    </row>
    <row r="74" spans="1:43" x14ac:dyDescent="0.2">
      <c r="A74" s="51">
        <v>1</v>
      </c>
      <c r="B74" s="52">
        <v>1</v>
      </c>
      <c r="C74" s="52">
        <v>1</v>
      </c>
      <c r="D74" s="52">
        <v>1</v>
      </c>
      <c r="E74" s="52">
        <v>1</v>
      </c>
      <c r="F74" s="52">
        <v>1</v>
      </c>
      <c r="G74" s="52">
        <v>1</v>
      </c>
      <c r="H74" s="52">
        <v>1</v>
      </c>
      <c r="I74" s="52">
        <v>1</v>
      </c>
      <c r="J74" s="52">
        <v>1</v>
      </c>
      <c r="N74" s="50">
        <v>10071</v>
      </c>
      <c r="O74" s="50">
        <v>1</v>
      </c>
      <c r="P74" s="50">
        <v>7</v>
      </c>
      <c r="Q74" s="50">
        <v>10</v>
      </c>
      <c r="R74" s="50" t="s">
        <v>3807</v>
      </c>
      <c r="S74" s="50">
        <v>72</v>
      </c>
      <c r="T74" s="50" t="s">
        <v>3644</v>
      </c>
      <c r="U74" s="50" t="s">
        <v>3789</v>
      </c>
      <c r="V74" s="50" t="s">
        <v>3790</v>
      </c>
      <c r="W74" s="50">
        <v>71</v>
      </c>
      <c r="X74" s="50">
        <v>10001</v>
      </c>
      <c r="Y74" s="50">
        <v>0</v>
      </c>
      <c r="Z74" s="50" t="str">
        <f>[1]关卡设计!X97</f>
        <v>100003|5058|10000;100002|199|10000;100006|319|10000</v>
      </c>
      <c r="AA74" s="50">
        <v>0</v>
      </c>
      <c r="AB74" s="50" t="s">
        <v>2800</v>
      </c>
      <c r="AC74" s="50" t="s">
        <v>3781</v>
      </c>
      <c r="AD74" s="50">
        <v>70001</v>
      </c>
      <c r="AE74" s="50">
        <v>0</v>
      </c>
      <c r="AF74" s="50">
        <v>180</v>
      </c>
      <c r="AG74" s="50" t="s">
        <v>3727</v>
      </c>
      <c r="AH74" s="50" t="s">
        <v>3677</v>
      </c>
      <c r="AI74" s="50">
        <v>100</v>
      </c>
      <c r="AJ74" s="50">
        <v>0</v>
      </c>
      <c r="AK74" s="50">
        <v>0</v>
      </c>
      <c r="AL74" s="50" t="s">
        <v>3666</v>
      </c>
      <c r="AM74" s="50">
        <v>0</v>
      </c>
      <c r="AN74" s="50" t="s">
        <v>3808</v>
      </c>
    </row>
    <row r="75" spans="1:43" x14ac:dyDescent="0.2">
      <c r="A75" s="51">
        <v>1</v>
      </c>
      <c r="B75" s="52">
        <v>1</v>
      </c>
      <c r="C75" s="52">
        <v>1</v>
      </c>
      <c r="D75" s="52">
        <v>1</v>
      </c>
      <c r="E75" s="52">
        <v>1</v>
      </c>
      <c r="F75" s="52">
        <v>1</v>
      </c>
      <c r="G75" s="52">
        <v>1</v>
      </c>
      <c r="H75" s="52">
        <v>1</v>
      </c>
      <c r="I75" s="52">
        <v>1</v>
      </c>
      <c r="J75" s="52">
        <v>1</v>
      </c>
      <c r="N75" s="50">
        <v>10072</v>
      </c>
      <c r="O75" s="50">
        <v>1</v>
      </c>
      <c r="P75" s="50">
        <v>7</v>
      </c>
      <c r="Q75" s="50">
        <v>11</v>
      </c>
      <c r="R75" s="50" t="s">
        <v>3809</v>
      </c>
      <c r="S75" s="50">
        <v>73</v>
      </c>
      <c r="T75" s="50" t="s">
        <v>3644</v>
      </c>
      <c r="U75" s="50" t="s">
        <v>3789</v>
      </c>
      <c r="V75" s="50" t="s">
        <v>3790</v>
      </c>
      <c r="W75" s="50">
        <v>72</v>
      </c>
      <c r="X75" s="50">
        <v>10001</v>
      </c>
      <c r="Y75" s="50">
        <v>0</v>
      </c>
      <c r="Z75" s="50" t="str">
        <f>[1]关卡设计!X98</f>
        <v>100003|5310|10000;100002|204|10000;100006|333|10000</v>
      </c>
      <c r="AA75" s="50">
        <v>0</v>
      </c>
      <c r="AB75" s="50" t="s">
        <v>2800</v>
      </c>
      <c r="AC75" s="50" t="s">
        <v>3781</v>
      </c>
      <c r="AD75" s="50">
        <v>70001</v>
      </c>
      <c r="AE75" s="50">
        <v>0</v>
      </c>
      <c r="AF75" s="50">
        <v>180</v>
      </c>
      <c r="AG75" s="50" t="s">
        <v>3727</v>
      </c>
      <c r="AH75" s="50" t="s">
        <v>3677</v>
      </c>
      <c r="AI75" s="50">
        <v>100</v>
      </c>
      <c r="AJ75" s="50">
        <v>0</v>
      </c>
      <c r="AK75" s="50">
        <v>0</v>
      </c>
      <c r="AL75" s="50" t="s">
        <v>3666</v>
      </c>
      <c r="AM75" s="50">
        <v>0</v>
      </c>
      <c r="AN75" s="50" t="s">
        <v>3810</v>
      </c>
    </row>
    <row r="76" spans="1:43" x14ac:dyDescent="0.2">
      <c r="A76" s="51">
        <v>1</v>
      </c>
      <c r="B76" s="52">
        <v>1</v>
      </c>
      <c r="C76" s="52">
        <v>1</v>
      </c>
      <c r="D76" s="52">
        <v>1</v>
      </c>
      <c r="E76" s="52">
        <v>1</v>
      </c>
      <c r="F76" s="52">
        <v>1</v>
      </c>
      <c r="G76" s="52">
        <v>1</v>
      </c>
      <c r="H76" s="52">
        <v>1</v>
      </c>
      <c r="I76" s="52">
        <v>1</v>
      </c>
      <c r="J76" s="52">
        <v>1</v>
      </c>
      <c r="N76" s="50">
        <v>10073</v>
      </c>
      <c r="O76" s="50">
        <v>1</v>
      </c>
      <c r="P76" s="50">
        <v>7</v>
      </c>
      <c r="Q76" s="50">
        <v>12</v>
      </c>
      <c r="R76" s="50" t="s">
        <v>3811</v>
      </c>
      <c r="S76" s="50">
        <v>74</v>
      </c>
      <c r="T76" s="50" t="s">
        <v>3644</v>
      </c>
      <c r="U76" s="50" t="s">
        <v>3789</v>
      </c>
      <c r="V76" s="50" t="s">
        <v>3790</v>
      </c>
      <c r="W76" s="50">
        <v>73</v>
      </c>
      <c r="X76" s="50">
        <v>10001</v>
      </c>
      <c r="Y76" s="50">
        <v>0</v>
      </c>
      <c r="Z76" s="50" t="str">
        <f>[1]关卡设计!X99</f>
        <v>100003|5566|10000;100002|209|10000;100006|337|10000</v>
      </c>
      <c r="AA76" s="50">
        <v>0</v>
      </c>
      <c r="AB76" s="50" t="s">
        <v>2800</v>
      </c>
      <c r="AC76" s="50" t="s">
        <v>3781</v>
      </c>
      <c r="AD76" s="50">
        <v>70001</v>
      </c>
      <c r="AE76" s="50">
        <v>0</v>
      </c>
      <c r="AF76" s="50">
        <v>180</v>
      </c>
      <c r="AG76" s="50" t="s">
        <v>3727</v>
      </c>
      <c r="AH76" s="50" t="s">
        <v>3677</v>
      </c>
      <c r="AI76" s="50">
        <v>100</v>
      </c>
      <c r="AJ76" s="50">
        <v>0</v>
      </c>
      <c r="AK76" s="50">
        <v>0</v>
      </c>
      <c r="AL76" s="50" t="s">
        <v>3666</v>
      </c>
      <c r="AM76" s="50">
        <v>0</v>
      </c>
      <c r="AN76" s="50" t="s">
        <v>3812</v>
      </c>
    </row>
    <row r="77" spans="1:43" x14ac:dyDescent="0.2">
      <c r="A77" s="51">
        <v>1</v>
      </c>
      <c r="B77" s="52">
        <v>1</v>
      </c>
      <c r="C77" s="52">
        <v>1</v>
      </c>
      <c r="D77" s="52">
        <v>1</v>
      </c>
      <c r="E77" s="52">
        <v>1</v>
      </c>
      <c r="F77" s="52">
        <v>1</v>
      </c>
      <c r="G77" s="52">
        <v>1</v>
      </c>
      <c r="H77" s="52">
        <v>1</v>
      </c>
      <c r="I77" s="52">
        <v>1</v>
      </c>
      <c r="J77" s="52">
        <v>1</v>
      </c>
      <c r="N77" s="50">
        <v>10074</v>
      </c>
      <c r="O77" s="50">
        <v>1</v>
      </c>
      <c r="P77" s="50">
        <v>7</v>
      </c>
      <c r="Q77" s="50">
        <v>13</v>
      </c>
      <c r="R77" s="50" t="s">
        <v>3813</v>
      </c>
      <c r="S77" s="50">
        <v>75</v>
      </c>
      <c r="T77" s="50" t="s">
        <v>3644</v>
      </c>
      <c r="U77" s="50" t="s">
        <v>3789</v>
      </c>
      <c r="V77" s="50" t="s">
        <v>3790</v>
      </c>
      <c r="W77" s="50">
        <v>74</v>
      </c>
      <c r="X77" s="50">
        <v>10001</v>
      </c>
      <c r="Y77" s="50">
        <v>0</v>
      </c>
      <c r="Z77" s="50" t="str">
        <f>[1]关卡设计!X100</f>
        <v>100003|5920|10000;100002|215|10000;100006|351|10000</v>
      </c>
      <c r="AA77" s="50">
        <v>0</v>
      </c>
      <c r="AB77" s="50" t="s">
        <v>2800</v>
      </c>
      <c r="AC77" s="50" t="s">
        <v>3781</v>
      </c>
      <c r="AD77" s="50">
        <v>70001</v>
      </c>
      <c r="AE77" s="50">
        <v>0</v>
      </c>
      <c r="AF77" s="50">
        <v>180</v>
      </c>
      <c r="AG77" s="50" t="s">
        <v>3727</v>
      </c>
      <c r="AH77" s="50" t="s">
        <v>3677</v>
      </c>
      <c r="AI77" s="50">
        <v>100</v>
      </c>
      <c r="AJ77" s="50">
        <v>0</v>
      </c>
      <c r="AK77" s="50">
        <v>0</v>
      </c>
      <c r="AL77" s="50" t="s">
        <v>3666</v>
      </c>
      <c r="AM77" s="50">
        <v>0</v>
      </c>
      <c r="AN77" s="50" t="s">
        <v>3814</v>
      </c>
    </row>
    <row r="78" spans="1:43" x14ac:dyDescent="0.2">
      <c r="A78" s="51">
        <v>1</v>
      </c>
      <c r="B78" s="52">
        <v>1</v>
      </c>
      <c r="C78" s="52">
        <v>1</v>
      </c>
      <c r="D78" s="52">
        <v>1</v>
      </c>
      <c r="E78" s="52">
        <v>1</v>
      </c>
      <c r="F78" s="52">
        <v>1</v>
      </c>
      <c r="G78" s="52">
        <v>1</v>
      </c>
      <c r="H78" s="52">
        <v>1</v>
      </c>
      <c r="I78" s="52">
        <v>1</v>
      </c>
      <c r="J78" s="52">
        <v>1</v>
      </c>
      <c r="N78" s="50">
        <v>10075</v>
      </c>
      <c r="O78" s="50">
        <v>1</v>
      </c>
      <c r="P78" s="50">
        <v>7</v>
      </c>
      <c r="Q78" s="50">
        <v>14</v>
      </c>
      <c r="R78" s="50" t="s">
        <v>3815</v>
      </c>
      <c r="S78" s="50">
        <v>76</v>
      </c>
      <c r="T78" s="50" t="s">
        <v>3644</v>
      </c>
      <c r="U78" s="50" t="s">
        <v>3789</v>
      </c>
      <c r="V78" s="50" t="s">
        <v>3790</v>
      </c>
      <c r="W78" s="50">
        <v>75</v>
      </c>
      <c r="X78" s="50">
        <v>10001</v>
      </c>
      <c r="Y78" s="50">
        <v>0</v>
      </c>
      <c r="Z78" s="50" t="str">
        <f>[1]关卡设计!X101</f>
        <v>100003|6187|10000;100002|220|10000;100006|356|10000</v>
      </c>
      <c r="AA78" s="50">
        <v>0</v>
      </c>
      <c r="AB78" s="50" t="s">
        <v>2800</v>
      </c>
      <c r="AC78" s="50" t="s">
        <v>3781</v>
      </c>
      <c r="AD78" s="50">
        <v>70001</v>
      </c>
      <c r="AE78" s="50">
        <v>0</v>
      </c>
      <c r="AF78" s="50">
        <v>180</v>
      </c>
      <c r="AG78" s="50" t="s">
        <v>3727</v>
      </c>
      <c r="AH78" s="50" t="s">
        <v>3677</v>
      </c>
      <c r="AI78" s="50">
        <v>100</v>
      </c>
      <c r="AJ78" s="50">
        <v>0</v>
      </c>
      <c r="AK78" s="50">
        <v>0</v>
      </c>
      <c r="AL78" s="50" t="s">
        <v>3666</v>
      </c>
      <c r="AM78" s="50">
        <v>0</v>
      </c>
      <c r="AN78" s="50" t="s">
        <v>3816</v>
      </c>
    </row>
    <row r="79" spans="1:43" x14ac:dyDescent="0.2">
      <c r="A79" s="51">
        <v>1</v>
      </c>
      <c r="B79" s="52">
        <v>1</v>
      </c>
      <c r="C79" s="52">
        <v>1</v>
      </c>
      <c r="D79" s="52">
        <v>1</v>
      </c>
      <c r="E79" s="52">
        <v>1</v>
      </c>
      <c r="F79" s="52">
        <v>1</v>
      </c>
      <c r="G79" s="52">
        <v>1</v>
      </c>
      <c r="H79" s="52">
        <v>1</v>
      </c>
      <c r="I79" s="52">
        <v>1</v>
      </c>
      <c r="J79" s="52">
        <v>1</v>
      </c>
      <c r="N79" s="50">
        <v>10076</v>
      </c>
      <c r="O79" s="50">
        <v>1</v>
      </c>
      <c r="P79" s="50">
        <v>7</v>
      </c>
      <c r="Q79" s="50">
        <v>15</v>
      </c>
      <c r="R79" s="50" t="s">
        <v>3663</v>
      </c>
      <c r="S79" s="50">
        <v>77</v>
      </c>
      <c r="T79" s="50" t="s">
        <v>3644</v>
      </c>
      <c r="U79" s="50" t="s">
        <v>3789</v>
      </c>
      <c r="V79" s="50" t="s">
        <v>3790</v>
      </c>
      <c r="W79" s="50">
        <v>76</v>
      </c>
      <c r="X79" s="50">
        <v>10001</v>
      </c>
      <c r="Y79" s="50">
        <v>0</v>
      </c>
      <c r="Z79" s="50" t="str">
        <f>[1]关卡设计!X102</f>
        <v>100003|6555|10000;100002|225|10000;100006|370|10000</v>
      </c>
      <c r="AA79" s="50">
        <v>0</v>
      </c>
      <c r="AB79" s="50" t="s">
        <v>2800</v>
      </c>
      <c r="AC79" s="50" t="s">
        <v>3781</v>
      </c>
      <c r="AD79" s="50">
        <v>70001</v>
      </c>
      <c r="AE79" s="50">
        <v>0</v>
      </c>
      <c r="AF79" s="50">
        <v>180</v>
      </c>
      <c r="AG79" s="50" t="s">
        <v>3727</v>
      </c>
      <c r="AH79" s="50" t="s">
        <v>3677</v>
      </c>
      <c r="AI79" s="50">
        <v>100</v>
      </c>
      <c r="AJ79" s="50">
        <v>0</v>
      </c>
      <c r="AK79" s="50">
        <v>0</v>
      </c>
      <c r="AL79" s="50" t="s">
        <v>3666</v>
      </c>
      <c r="AM79" s="50">
        <v>0</v>
      </c>
      <c r="AN79" s="50" t="s">
        <v>3817</v>
      </c>
    </row>
    <row r="80" spans="1:43" x14ac:dyDescent="0.2">
      <c r="A80" s="51">
        <v>1</v>
      </c>
      <c r="B80" s="52">
        <v>1</v>
      </c>
      <c r="C80" s="52">
        <v>1</v>
      </c>
      <c r="D80" s="52">
        <v>1</v>
      </c>
      <c r="E80" s="52">
        <v>1</v>
      </c>
      <c r="F80" s="52">
        <v>1</v>
      </c>
      <c r="G80" s="52">
        <v>1</v>
      </c>
      <c r="H80" s="52">
        <v>1</v>
      </c>
      <c r="I80" s="52">
        <v>1</v>
      </c>
      <c r="J80" s="52">
        <v>1</v>
      </c>
      <c r="N80" s="50">
        <v>10077</v>
      </c>
      <c r="O80" s="50">
        <v>1</v>
      </c>
      <c r="P80" s="50">
        <v>7</v>
      </c>
      <c r="Q80" s="50">
        <v>16</v>
      </c>
      <c r="R80" s="50" t="s">
        <v>3818</v>
      </c>
      <c r="S80" s="50">
        <v>78</v>
      </c>
      <c r="T80" s="50" t="s">
        <v>3644</v>
      </c>
      <c r="U80" s="50" t="s">
        <v>3789</v>
      </c>
      <c r="V80" s="50" t="s">
        <v>3790</v>
      </c>
      <c r="W80" s="50">
        <v>77</v>
      </c>
      <c r="X80" s="50">
        <v>10001</v>
      </c>
      <c r="Y80" s="50">
        <v>0</v>
      </c>
      <c r="Z80" s="50" t="str">
        <f>[1]关卡设计!X103</f>
        <v>100003|6833|10000;100002|231|10000;100006|375|10000</v>
      </c>
      <c r="AA80" s="50">
        <v>0</v>
      </c>
      <c r="AB80" s="50" t="s">
        <v>2800</v>
      </c>
      <c r="AC80" s="50" t="s">
        <v>3781</v>
      </c>
      <c r="AD80" s="50">
        <v>70001</v>
      </c>
      <c r="AE80" s="50">
        <v>0</v>
      </c>
      <c r="AF80" s="50">
        <v>180</v>
      </c>
      <c r="AG80" s="50" t="s">
        <v>3727</v>
      </c>
      <c r="AH80" s="50" t="s">
        <v>3677</v>
      </c>
      <c r="AI80" s="50">
        <v>100</v>
      </c>
      <c r="AJ80" s="50">
        <v>0</v>
      </c>
      <c r="AK80" s="50">
        <v>0</v>
      </c>
      <c r="AL80" s="50" t="s">
        <v>3666</v>
      </c>
      <c r="AM80" s="50">
        <v>0</v>
      </c>
      <c r="AN80" s="50" t="s">
        <v>3819</v>
      </c>
    </row>
    <row r="81" spans="1:43" x14ac:dyDescent="0.2">
      <c r="A81" s="51">
        <v>1</v>
      </c>
      <c r="B81" s="52">
        <v>1</v>
      </c>
      <c r="C81" s="52">
        <v>1</v>
      </c>
      <c r="D81" s="52">
        <v>1</v>
      </c>
      <c r="E81" s="52">
        <v>1</v>
      </c>
      <c r="F81" s="52">
        <v>1</v>
      </c>
      <c r="G81" s="52">
        <v>1</v>
      </c>
      <c r="H81" s="52">
        <v>1</v>
      </c>
      <c r="I81" s="52">
        <v>1</v>
      </c>
      <c r="J81" s="52">
        <v>1</v>
      </c>
      <c r="N81" s="50">
        <v>10078</v>
      </c>
      <c r="O81" s="50">
        <v>1</v>
      </c>
      <c r="P81" s="50">
        <v>7</v>
      </c>
      <c r="Q81" s="50">
        <v>17</v>
      </c>
      <c r="R81" s="50" t="s">
        <v>3820</v>
      </c>
      <c r="S81" s="50">
        <v>79</v>
      </c>
      <c r="T81" s="50" t="s">
        <v>3644</v>
      </c>
      <c r="U81" s="50" t="s">
        <v>3789</v>
      </c>
      <c r="V81" s="62">
        <v>10030</v>
      </c>
      <c r="W81" s="50">
        <v>78</v>
      </c>
      <c r="X81" s="50">
        <v>10001</v>
      </c>
      <c r="Y81" s="50">
        <v>0</v>
      </c>
      <c r="Z81" s="50" t="str">
        <f>[1]关卡设计!X104</f>
        <v>100003|7215|10000;100002|236|10000;100006|390|10000</v>
      </c>
      <c r="AA81" s="50" t="s">
        <v>3821</v>
      </c>
      <c r="AB81" s="50">
        <v>0</v>
      </c>
      <c r="AC81" s="50">
        <v>0</v>
      </c>
      <c r="AD81" s="50">
        <v>70001</v>
      </c>
      <c r="AE81" s="62">
        <v>70002</v>
      </c>
      <c r="AF81" s="50">
        <v>180</v>
      </c>
      <c r="AG81" s="50" t="s">
        <v>3727</v>
      </c>
      <c r="AH81" s="50" t="s">
        <v>3677</v>
      </c>
      <c r="AI81" s="50">
        <v>100</v>
      </c>
      <c r="AJ81" s="50">
        <v>0</v>
      </c>
      <c r="AK81" s="50">
        <v>0</v>
      </c>
      <c r="AL81" s="50" t="s">
        <v>3666</v>
      </c>
      <c r="AM81" s="50">
        <v>0</v>
      </c>
      <c r="AN81" s="50" t="s">
        <v>3822</v>
      </c>
    </row>
    <row r="82" spans="1:43" x14ac:dyDescent="0.2">
      <c r="A82" s="51">
        <v>1</v>
      </c>
      <c r="B82" s="52">
        <v>1</v>
      </c>
      <c r="C82" s="52">
        <v>1</v>
      </c>
      <c r="D82" s="52">
        <v>1</v>
      </c>
      <c r="E82" s="52">
        <v>1</v>
      </c>
      <c r="F82" s="52">
        <v>1</v>
      </c>
      <c r="G82" s="52">
        <v>1</v>
      </c>
      <c r="H82" s="52">
        <v>1</v>
      </c>
      <c r="I82" s="52">
        <v>1</v>
      </c>
      <c r="J82" s="52">
        <v>1</v>
      </c>
      <c r="N82" s="50">
        <v>10079</v>
      </c>
      <c r="O82" s="50">
        <v>1</v>
      </c>
      <c r="P82" s="50">
        <v>8</v>
      </c>
      <c r="Q82" s="50">
        <v>1</v>
      </c>
      <c r="R82" s="50" t="s">
        <v>3823</v>
      </c>
      <c r="S82" s="50">
        <v>80</v>
      </c>
      <c r="T82" s="50" t="s">
        <v>3644</v>
      </c>
      <c r="U82" s="50" t="s">
        <v>3824</v>
      </c>
      <c r="V82" s="50" t="s">
        <v>3825</v>
      </c>
      <c r="W82" s="50">
        <v>79</v>
      </c>
      <c r="X82" s="50">
        <v>10001</v>
      </c>
      <c r="Y82" s="50">
        <v>0</v>
      </c>
      <c r="Z82" s="50" t="str">
        <f>[1]关卡设计!X105</f>
        <v>100003|7603|10000;100002|241|10000;100006|395|10000</v>
      </c>
      <c r="AA82" s="50">
        <v>0</v>
      </c>
      <c r="AB82" s="50" t="s">
        <v>2800</v>
      </c>
      <c r="AC82" s="50" t="s">
        <v>3781</v>
      </c>
      <c r="AD82" s="50">
        <v>80003</v>
      </c>
      <c r="AE82" s="50">
        <v>0</v>
      </c>
      <c r="AF82" s="50">
        <v>180</v>
      </c>
      <c r="AG82" s="50" t="s">
        <v>3727</v>
      </c>
      <c r="AH82" s="50" t="s">
        <v>3677</v>
      </c>
      <c r="AI82" s="50">
        <v>100</v>
      </c>
      <c r="AJ82" s="50">
        <v>0</v>
      </c>
      <c r="AK82" s="50">
        <v>0</v>
      </c>
      <c r="AL82" s="50" t="s">
        <v>3666</v>
      </c>
      <c r="AM82" s="50">
        <v>0</v>
      </c>
      <c r="AN82" s="50" t="s">
        <v>3826</v>
      </c>
    </row>
    <row r="83" spans="1:43" x14ac:dyDescent="0.2">
      <c r="A83" s="51">
        <v>1</v>
      </c>
      <c r="B83" s="52">
        <v>1</v>
      </c>
      <c r="C83" s="52">
        <v>1</v>
      </c>
      <c r="D83" s="52">
        <v>1</v>
      </c>
      <c r="E83" s="52">
        <v>1</v>
      </c>
      <c r="F83" s="52">
        <v>1</v>
      </c>
      <c r="G83" s="52">
        <v>1</v>
      </c>
      <c r="H83" s="52">
        <v>1</v>
      </c>
      <c r="I83" s="52">
        <v>1</v>
      </c>
      <c r="J83" s="52">
        <v>1</v>
      </c>
      <c r="N83" s="50">
        <v>10080</v>
      </c>
      <c r="O83" s="50">
        <v>1</v>
      </c>
      <c r="P83" s="50">
        <v>8</v>
      </c>
      <c r="Q83" s="50">
        <v>2</v>
      </c>
      <c r="R83" s="50" t="s">
        <v>3827</v>
      </c>
      <c r="S83" s="50">
        <v>81</v>
      </c>
      <c r="T83" s="50" t="s">
        <v>3644</v>
      </c>
      <c r="U83" s="50" t="s">
        <v>3824</v>
      </c>
      <c r="V83" s="50" t="s">
        <v>3825</v>
      </c>
      <c r="W83" s="50">
        <v>80</v>
      </c>
      <c r="X83" s="50">
        <v>10001</v>
      </c>
      <c r="Y83" s="50">
        <v>0</v>
      </c>
      <c r="Z83" s="50" t="str">
        <f>[1]关卡设计!X106</f>
        <v>100003|8000|10000;100002|247|10000;100006|410|10000</v>
      </c>
      <c r="AA83" s="50">
        <v>0</v>
      </c>
      <c r="AB83" s="50" t="s">
        <v>2800</v>
      </c>
      <c r="AC83" s="50" t="s">
        <v>3781</v>
      </c>
      <c r="AD83" s="50">
        <v>80001</v>
      </c>
      <c r="AE83" s="50">
        <v>0</v>
      </c>
      <c r="AF83" s="50">
        <v>180</v>
      </c>
      <c r="AG83" s="50" t="s">
        <v>3727</v>
      </c>
      <c r="AH83" s="50" t="s">
        <v>3677</v>
      </c>
      <c r="AI83" s="50">
        <v>100</v>
      </c>
      <c r="AJ83" s="50">
        <v>0</v>
      </c>
      <c r="AK83" s="50">
        <v>0</v>
      </c>
      <c r="AL83" s="50" t="s">
        <v>3666</v>
      </c>
      <c r="AM83" s="50">
        <v>0</v>
      </c>
      <c r="AN83" s="50" t="s">
        <v>3828</v>
      </c>
    </row>
    <row r="84" spans="1:43" x14ac:dyDescent="0.2">
      <c r="A84" s="51">
        <v>1</v>
      </c>
      <c r="B84" s="52">
        <v>1</v>
      </c>
      <c r="C84" s="52">
        <v>1</v>
      </c>
      <c r="D84" s="52">
        <v>1</v>
      </c>
      <c r="E84" s="52">
        <v>1</v>
      </c>
      <c r="F84" s="52">
        <v>1</v>
      </c>
      <c r="G84" s="52">
        <v>1</v>
      </c>
      <c r="H84" s="52">
        <v>1</v>
      </c>
      <c r="I84" s="52">
        <v>1</v>
      </c>
      <c r="J84" s="52">
        <v>1</v>
      </c>
      <c r="N84" s="50">
        <v>10081</v>
      </c>
      <c r="O84" s="50">
        <v>1</v>
      </c>
      <c r="P84" s="50">
        <v>8</v>
      </c>
      <c r="Q84" s="50">
        <v>3</v>
      </c>
      <c r="R84" s="50" t="s">
        <v>3829</v>
      </c>
      <c r="S84" s="50">
        <v>82</v>
      </c>
      <c r="T84" s="50" t="s">
        <v>3644</v>
      </c>
      <c r="U84" s="50" t="s">
        <v>3824</v>
      </c>
      <c r="V84" s="50" t="s">
        <v>3825</v>
      </c>
      <c r="W84" s="50">
        <v>81</v>
      </c>
      <c r="X84" s="50">
        <v>10001</v>
      </c>
      <c r="Y84" s="50">
        <v>0</v>
      </c>
      <c r="Z84" s="50" t="str">
        <f>[1]关卡设计!X107</f>
        <v>100003|8403|10000;100002|253|10000;100006|415|10000</v>
      </c>
      <c r="AA84" s="50">
        <v>0</v>
      </c>
      <c r="AB84" s="50" t="s">
        <v>2800</v>
      </c>
      <c r="AC84" s="50" t="s">
        <v>3781</v>
      </c>
      <c r="AD84" s="50">
        <v>80003</v>
      </c>
      <c r="AE84" s="50">
        <v>0</v>
      </c>
      <c r="AF84" s="50">
        <v>180</v>
      </c>
      <c r="AG84" s="50" t="s">
        <v>3727</v>
      </c>
      <c r="AH84" s="50" t="s">
        <v>3677</v>
      </c>
      <c r="AI84" s="50">
        <v>100</v>
      </c>
      <c r="AJ84" s="50">
        <v>0</v>
      </c>
      <c r="AK84" s="50">
        <v>0</v>
      </c>
      <c r="AL84" s="50" t="s">
        <v>3666</v>
      </c>
      <c r="AM84" s="50">
        <v>0</v>
      </c>
      <c r="AN84" s="50" t="s">
        <v>3830</v>
      </c>
    </row>
    <row r="85" spans="1:43" s="62" customFormat="1" x14ac:dyDescent="0.2">
      <c r="A85" s="83">
        <v>1</v>
      </c>
      <c r="B85" s="83">
        <v>1</v>
      </c>
      <c r="C85" s="83">
        <v>1</v>
      </c>
      <c r="D85" s="83">
        <v>1</v>
      </c>
      <c r="E85" s="83">
        <v>1</v>
      </c>
      <c r="F85" s="83">
        <v>1</v>
      </c>
      <c r="G85" s="83">
        <v>1</v>
      </c>
      <c r="H85" s="83">
        <v>1</v>
      </c>
      <c r="I85" s="83">
        <v>1</v>
      </c>
      <c r="J85" s="83">
        <v>1</v>
      </c>
      <c r="N85" s="62">
        <v>10082</v>
      </c>
      <c r="O85" s="62">
        <v>1</v>
      </c>
      <c r="P85" s="62">
        <v>8</v>
      </c>
      <c r="Q85" s="62">
        <v>4</v>
      </c>
      <c r="R85" s="62" t="s">
        <v>3831</v>
      </c>
      <c r="S85" s="62">
        <v>86</v>
      </c>
      <c r="T85" s="62" t="s">
        <v>3644</v>
      </c>
      <c r="U85" s="50" t="s">
        <v>3824</v>
      </c>
      <c r="V85" s="50" t="s">
        <v>3825</v>
      </c>
      <c r="W85" s="62">
        <v>82</v>
      </c>
      <c r="X85" s="50">
        <v>10001</v>
      </c>
      <c r="Y85" s="50">
        <v>0</v>
      </c>
      <c r="Z85" s="50" t="str">
        <f>[1]关卡设计!X108</f>
        <v>100003|8917|10000;100002|258|10000;100006|430|10000</v>
      </c>
      <c r="AA85" s="50">
        <v>0</v>
      </c>
      <c r="AB85" s="50" t="s">
        <v>2800</v>
      </c>
      <c r="AC85" s="50" t="s">
        <v>3781</v>
      </c>
      <c r="AD85" s="62">
        <v>80001</v>
      </c>
      <c r="AE85" s="50">
        <v>0</v>
      </c>
      <c r="AF85" s="62">
        <v>180</v>
      </c>
      <c r="AG85" s="62" t="s">
        <v>3727</v>
      </c>
      <c r="AH85" s="62" t="s">
        <v>3677</v>
      </c>
      <c r="AI85" s="62">
        <v>100</v>
      </c>
      <c r="AJ85" s="50">
        <v>0</v>
      </c>
      <c r="AK85" s="50">
        <v>0</v>
      </c>
      <c r="AL85" s="62" t="s">
        <v>3666</v>
      </c>
      <c r="AM85" s="62">
        <v>0</v>
      </c>
      <c r="AN85" s="50" t="s">
        <v>3832</v>
      </c>
      <c r="AQ85" s="50"/>
    </row>
    <row r="86" spans="1:43" x14ac:dyDescent="0.2">
      <c r="A86" s="51">
        <v>1</v>
      </c>
      <c r="B86" s="52">
        <v>1</v>
      </c>
      <c r="C86" s="52">
        <v>1</v>
      </c>
      <c r="D86" s="52">
        <v>1</v>
      </c>
      <c r="E86" s="52">
        <v>1</v>
      </c>
      <c r="F86" s="52">
        <v>1</v>
      </c>
      <c r="G86" s="52">
        <v>1</v>
      </c>
      <c r="H86" s="52">
        <v>1</v>
      </c>
      <c r="I86" s="52">
        <v>1</v>
      </c>
      <c r="J86" s="52">
        <v>1</v>
      </c>
      <c r="N86" s="50">
        <v>10083</v>
      </c>
      <c r="O86" s="50">
        <v>1</v>
      </c>
      <c r="P86" s="50">
        <v>8</v>
      </c>
      <c r="Q86" s="50">
        <v>5</v>
      </c>
      <c r="R86" s="50" t="s">
        <v>3833</v>
      </c>
      <c r="S86" s="50">
        <v>84</v>
      </c>
      <c r="T86" s="50" t="s">
        <v>3644</v>
      </c>
      <c r="U86" s="50" t="s">
        <v>3824</v>
      </c>
      <c r="V86" s="50" t="s">
        <v>3825</v>
      </c>
      <c r="W86" s="50">
        <v>83</v>
      </c>
      <c r="X86" s="50">
        <v>10001</v>
      </c>
      <c r="Y86" s="50">
        <v>0</v>
      </c>
      <c r="Z86" s="50" t="str">
        <f>[1]关卡设计!X109</f>
        <v>100003|9337|10000;100002|264|10000;100006|435|10000</v>
      </c>
      <c r="AA86" s="50">
        <v>0</v>
      </c>
      <c r="AB86" s="50" t="s">
        <v>2800</v>
      </c>
      <c r="AC86" s="50" t="s">
        <v>3781</v>
      </c>
      <c r="AD86" s="50">
        <v>80001</v>
      </c>
      <c r="AE86" s="50">
        <v>0</v>
      </c>
      <c r="AF86" s="50">
        <v>180</v>
      </c>
      <c r="AG86" s="50" t="s">
        <v>3727</v>
      </c>
      <c r="AH86" s="50" t="s">
        <v>3677</v>
      </c>
      <c r="AI86" s="50">
        <v>100</v>
      </c>
      <c r="AJ86" s="50">
        <v>0</v>
      </c>
      <c r="AK86" s="50">
        <v>0</v>
      </c>
      <c r="AL86" s="50" t="s">
        <v>3666</v>
      </c>
      <c r="AM86" s="50">
        <v>0</v>
      </c>
      <c r="AN86" s="62" t="s">
        <v>3834</v>
      </c>
    </row>
    <row r="87" spans="1:43" x14ac:dyDescent="0.2">
      <c r="A87" s="51">
        <v>1</v>
      </c>
      <c r="B87" s="52">
        <v>1</v>
      </c>
      <c r="C87" s="52">
        <v>1</v>
      </c>
      <c r="D87" s="52">
        <v>1</v>
      </c>
      <c r="E87" s="52">
        <v>1</v>
      </c>
      <c r="F87" s="52">
        <v>1</v>
      </c>
      <c r="G87" s="52">
        <v>1</v>
      </c>
      <c r="H87" s="52">
        <v>1</v>
      </c>
      <c r="I87" s="52">
        <v>1</v>
      </c>
      <c r="J87" s="52">
        <v>1</v>
      </c>
      <c r="N87" s="50">
        <v>10084</v>
      </c>
      <c r="O87" s="50">
        <v>1</v>
      </c>
      <c r="P87" s="50">
        <v>8</v>
      </c>
      <c r="Q87" s="50">
        <v>6</v>
      </c>
      <c r="R87" s="50" t="s">
        <v>3835</v>
      </c>
      <c r="S87" s="50">
        <v>85</v>
      </c>
      <c r="T87" s="50" t="s">
        <v>3644</v>
      </c>
      <c r="U87" s="50" t="s">
        <v>3824</v>
      </c>
      <c r="V87" s="50" t="s">
        <v>3825</v>
      </c>
      <c r="W87" s="50">
        <v>84</v>
      </c>
      <c r="X87" s="50">
        <v>10001</v>
      </c>
      <c r="Y87" s="50">
        <v>0</v>
      </c>
      <c r="Z87" s="50" t="str">
        <f>[1]关卡设计!X110</f>
        <v>100003|9765|10000;100002|270|10000;100006|451|10000</v>
      </c>
      <c r="AA87" s="50">
        <v>0</v>
      </c>
      <c r="AB87" s="50" t="s">
        <v>2800</v>
      </c>
      <c r="AC87" s="50" t="s">
        <v>3781</v>
      </c>
      <c r="AD87" s="50">
        <v>80001</v>
      </c>
      <c r="AE87" s="50">
        <v>0</v>
      </c>
      <c r="AF87" s="50">
        <v>180</v>
      </c>
      <c r="AG87" s="50" t="s">
        <v>3727</v>
      </c>
      <c r="AH87" s="50" t="s">
        <v>3677</v>
      </c>
      <c r="AI87" s="50">
        <v>100</v>
      </c>
      <c r="AJ87" s="50">
        <v>0</v>
      </c>
      <c r="AK87" s="50">
        <v>0</v>
      </c>
      <c r="AL87" s="50" t="s">
        <v>3666</v>
      </c>
      <c r="AM87" s="50">
        <v>0</v>
      </c>
      <c r="AN87" s="50" t="s">
        <v>3836</v>
      </c>
    </row>
    <row r="88" spans="1:43" x14ac:dyDescent="0.2">
      <c r="A88" s="51">
        <v>1</v>
      </c>
      <c r="B88" s="52">
        <v>1</v>
      </c>
      <c r="C88" s="52">
        <v>1</v>
      </c>
      <c r="D88" s="52">
        <v>1</v>
      </c>
      <c r="E88" s="52">
        <v>1</v>
      </c>
      <c r="F88" s="52">
        <v>1</v>
      </c>
      <c r="G88" s="52">
        <v>1</v>
      </c>
      <c r="H88" s="52">
        <v>1</v>
      </c>
      <c r="I88" s="52">
        <v>1</v>
      </c>
      <c r="J88" s="52">
        <v>1</v>
      </c>
      <c r="N88" s="50">
        <v>10085</v>
      </c>
      <c r="O88" s="50">
        <v>1</v>
      </c>
      <c r="P88" s="50">
        <v>8</v>
      </c>
      <c r="Q88" s="50">
        <v>7</v>
      </c>
      <c r="R88" s="50" t="s">
        <v>3837</v>
      </c>
      <c r="S88" s="50">
        <v>86</v>
      </c>
      <c r="T88" s="50" t="s">
        <v>3644</v>
      </c>
      <c r="U88" s="50" t="s">
        <v>3824</v>
      </c>
      <c r="V88" s="50" t="s">
        <v>3825</v>
      </c>
      <c r="W88" s="50">
        <v>85</v>
      </c>
      <c r="X88" s="50">
        <v>10001</v>
      </c>
      <c r="Y88" s="50">
        <v>0</v>
      </c>
      <c r="Z88" s="50" t="str">
        <f>[1]关卡设计!X111</f>
        <v>100003|10306|10000;100002|276|10000;100006|456|10000</v>
      </c>
      <c r="AA88" s="50">
        <v>0</v>
      </c>
      <c r="AB88" s="50" t="s">
        <v>2800</v>
      </c>
      <c r="AC88" s="50" t="s">
        <v>3781</v>
      </c>
      <c r="AD88" s="50">
        <v>80001</v>
      </c>
      <c r="AE88" s="50">
        <v>0</v>
      </c>
      <c r="AF88" s="50">
        <v>180</v>
      </c>
      <c r="AG88" s="50" t="s">
        <v>3727</v>
      </c>
      <c r="AH88" s="50" t="s">
        <v>3677</v>
      </c>
      <c r="AI88" s="50">
        <v>100</v>
      </c>
      <c r="AJ88" s="50">
        <v>0</v>
      </c>
      <c r="AK88" s="50">
        <v>0</v>
      </c>
      <c r="AL88" s="50" t="s">
        <v>3666</v>
      </c>
      <c r="AM88" s="50">
        <v>0</v>
      </c>
      <c r="AN88" s="50" t="s">
        <v>3838</v>
      </c>
    </row>
    <row r="89" spans="1:43" x14ac:dyDescent="0.2">
      <c r="A89" s="51">
        <v>1</v>
      </c>
      <c r="B89" s="52">
        <v>1</v>
      </c>
      <c r="C89" s="52">
        <v>1</v>
      </c>
      <c r="D89" s="52">
        <v>1</v>
      </c>
      <c r="E89" s="52">
        <v>1</v>
      </c>
      <c r="F89" s="52">
        <v>1</v>
      </c>
      <c r="G89" s="52">
        <v>1</v>
      </c>
      <c r="H89" s="52">
        <v>1</v>
      </c>
      <c r="I89" s="52">
        <v>1</v>
      </c>
      <c r="J89" s="52">
        <v>1</v>
      </c>
      <c r="N89" s="50">
        <v>10086</v>
      </c>
      <c r="O89" s="50">
        <v>1</v>
      </c>
      <c r="P89" s="50">
        <v>8</v>
      </c>
      <c r="Q89" s="50">
        <v>8</v>
      </c>
      <c r="R89" s="50" t="s">
        <v>3839</v>
      </c>
      <c r="S89" s="50">
        <v>87</v>
      </c>
      <c r="T89" s="50" t="s">
        <v>3644</v>
      </c>
      <c r="U89" s="50" t="s">
        <v>3824</v>
      </c>
      <c r="V89" s="50" t="s">
        <v>3825</v>
      </c>
      <c r="W89" s="50">
        <v>86</v>
      </c>
      <c r="X89" s="50">
        <v>10001</v>
      </c>
      <c r="Y89" s="50">
        <v>0</v>
      </c>
      <c r="Z89" s="50" t="str">
        <f>[1]关卡设计!X112</f>
        <v>100003|10750|10000;100002|282|10000;100006|473|10000</v>
      </c>
      <c r="AA89" s="50">
        <v>0</v>
      </c>
      <c r="AB89" s="50" t="s">
        <v>2800</v>
      </c>
      <c r="AC89" s="50" t="s">
        <v>3781</v>
      </c>
      <c r="AD89" s="50">
        <v>80003</v>
      </c>
      <c r="AE89" s="50">
        <v>0</v>
      </c>
      <c r="AF89" s="50">
        <v>180</v>
      </c>
      <c r="AG89" s="50" t="s">
        <v>3727</v>
      </c>
      <c r="AH89" s="50" t="s">
        <v>3677</v>
      </c>
      <c r="AI89" s="50">
        <v>100</v>
      </c>
      <c r="AJ89" s="50">
        <v>0</v>
      </c>
      <c r="AK89" s="50">
        <v>0</v>
      </c>
      <c r="AL89" s="50" t="s">
        <v>3666</v>
      </c>
      <c r="AM89" s="50">
        <v>0</v>
      </c>
      <c r="AN89" s="50" t="s">
        <v>3840</v>
      </c>
    </row>
    <row r="90" spans="1:43" x14ac:dyDescent="0.2">
      <c r="A90" s="51">
        <v>1</v>
      </c>
      <c r="B90" s="52">
        <v>1</v>
      </c>
      <c r="C90" s="52">
        <v>1</v>
      </c>
      <c r="D90" s="52">
        <v>1</v>
      </c>
      <c r="E90" s="52">
        <v>1</v>
      </c>
      <c r="F90" s="52">
        <v>1</v>
      </c>
      <c r="G90" s="52">
        <v>1</v>
      </c>
      <c r="H90" s="52">
        <v>1</v>
      </c>
      <c r="I90" s="52">
        <v>1</v>
      </c>
      <c r="J90" s="52">
        <v>1</v>
      </c>
      <c r="N90" s="50">
        <v>10087</v>
      </c>
      <c r="O90" s="50">
        <v>1</v>
      </c>
      <c r="P90" s="50">
        <v>8</v>
      </c>
      <c r="Q90" s="50">
        <v>9</v>
      </c>
      <c r="R90" s="50" t="s">
        <v>3841</v>
      </c>
      <c r="S90" s="50">
        <v>88</v>
      </c>
      <c r="T90" s="50" t="s">
        <v>3644</v>
      </c>
      <c r="U90" s="50" t="s">
        <v>3824</v>
      </c>
      <c r="V90" s="50" t="s">
        <v>3825</v>
      </c>
      <c r="W90" s="50">
        <v>87</v>
      </c>
      <c r="X90" s="50">
        <v>10001</v>
      </c>
      <c r="Y90" s="50">
        <v>0</v>
      </c>
      <c r="Z90" s="50" t="str">
        <f>[1]关卡设计!X113</f>
        <v>100003|10875|10000;100002|288|10000;100006|478|10000</v>
      </c>
      <c r="AA90" s="50">
        <v>0</v>
      </c>
      <c r="AB90" s="50" t="s">
        <v>2800</v>
      </c>
      <c r="AC90" s="50" t="s">
        <v>3781</v>
      </c>
      <c r="AD90" s="50">
        <v>80001</v>
      </c>
      <c r="AE90" s="50">
        <v>0</v>
      </c>
      <c r="AF90" s="50">
        <v>180</v>
      </c>
      <c r="AG90" s="50" t="s">
        <v>3727</v>
      </c>
      <c r="AH90" s="50" t="s">
        <v>3677</v>
      </c>
      <c r="AI90" s="50">
        <v>100</v>
      </c>
      <c r="AJ90" s="50">
        <v>0</v>
      </c>
      <c r="AK90" s="50">
        <v>0</v>
      </c>
      <c r="AL90" s="50" t="s">
        <v>3666</v>
      </c>
      <c r="AM90" s="50">
        <v>0</v>
      </c>
      <c r="AN90" s="50" t="s">
        <v>3840</v>
      </c>
    </row>
    <row r="91" spans="1:43" x14ac:dyDescent="0.2">
      <c r="A91" s="51">
        <v>1</v>
      </c>
      <c r="B91" s="52">
        <v>1</v>
      </c>
      <c r="C91" s="52">
        <v>1</v>
      </c>
      <c r="D91" s="52">
        <v>1</v>
      </c>
      <c r="E91" s="52">
        <v>1</v>
      </c>
      <c r="F91" s="52">
        <v>1</v>
      </c>
      <c r="G91" s="52">
        <v>1</v>
      </c>
      <c r="H91" s="52">
        <v>1</v>
      </c>
      <c r="I91" s="52">
        <v>1</v>
      </c>
      <c r="J91" s="52">
        <v>1</v>
      </c>
      <c r="N91" s="50">
        <v>10088</v>
      </c>
      <c r="O91" s="50">
        <v>1</v>
      </c>
      <c r="P91" s="50">
        <v>8</v>
      </c>
      <c r="Q91" s="50">
        <v>10</v>
      </c>
      <c r="R91" s="50" t="s">
        <v>3842</v>
      </c>
      <c r="S91" s="50">
        <v>89</v>
      </c>
      <c r="T91" s="50" t="s">
        <v>3644</v>
      </c>
      <c r="U91" s="50" t="s">
        <v>3824</v>
      </c>
      <c r="V91" s="50" t="s">
        <v>3825</v>
      </c>
      <c r="W91" s="50">
        <v>88</v>
      </c>
      <c r="X91" s="50">
        <v>10001</v>
      </c>
      <c r="Y91" s="50">
        <v>0</v>
      </c>
      <c r="Z91" s="50" t="str">
        <f>[1]关卡设计!X114</f>
        <v>100003|12100|10000;100002|294|10000;100006|495|10000</v>
      </c>
      <c r="AA91" s="50">
        <v>0</v>
      </c>
      <c r="AB91" s="50" t="s">
        <v>2800</v>
      </c>
      <c r="AC91" s="50" t="s">
        <v>3781</v>
      </c>
      <c r="AD91" s="50">
        <v>80001</v>
      </c>
      <c r="AE91" s="50">
        <v>0</v>
      </c>
      <c r="AF91" s="50">
        <v>180</v>
      </c>
      <c r="AG91" s="50" t="s">
        <v>3727</v>
      </c>
      <c r="AH91" s="50" t="s">
        <v>3677</v>
      </c>
      <c r="AI91" s="50">
        <v>100</v>
      </c>
      <c r="AJ91" s="50">
        <v>0</v>
      </c>
      <c r="AK91" s="50">
        <v>0</v>
      </c>
      <c r="AL91" s="50" t="s">
        <v>3666</v>
      </c>
      <c r="AM91" s="50">
        <v>0</v>
      </c>
      <c r="AN91" s="50" t="s">
        <v>3843</v>
      </c>
    </row>
    <row r="92" spans="1:43" x14ac:dyDescent="0.2">
      <c r="A92" s="51">
        <v>1</v>
      </c>
      <c r="B92" s="52">
        <v>1</v>
      </c>
      <c r="C92" s="52">
        <v>1</v>
      </c>
      <c r="D92" s="52">
        <v>1</v>
      </c>
      <c r="E92" s="52">
        <v>1</v>
      </c>
      <c r="F92" s="52">
        <v>1</v>
      </c>
      <c r="G92" s="52">
        <v>1</v>
      </c>
      <c r="H92" s="52">
        <v>1</v>
      </c>
      <c r="I92" s="52">
        <v>1</v>
      </c>
      <c r="J92" s="52">
        <v>1</v>
      </c>
      <c r="N92" s="50">
        <v>10089</v>
      </c>
      <c r="O92" s="50">
        <v>1</v>
      </c>
      <c r="P92" s="50">
        <v>8</v>
      </c>
      <c r="Q92" s="50">
        <v>11</v>
      </c>
      <c r="R92" s="50" t="s">
        <v>3844</v>
      </c>
      <c r="S92" s="50">
        <v>90</v>
      </c>
      <c r="T92" s="50" t="s">
        <v>3644</v>
      </c>
      <c r="U92" s="50" t="s">
        <v>3824</v>
      </c>
      <c r="V92" s="50" t="s">
        <v>3825</v>
      </c>
      <c r="W92" s="50">
        <v>89</v>
      </c>
      <c r="X92" s="50">
        <v>10001</v>
      </c>
      <c r="Y92" s="50">
        <v>0</v>
      </c>
      <c r="Z92" s="50" t="str">
        <f>[1]关卡设计!X115</f>
        <v>100003|12237|10000;100002|300|10000;100006|500|10000</v>
      </c>
      <c r="AA92" s="50">
        <v>0</v>
      </c>
      <c r="AB92" s="50" t="s">
        <v>2800</v>
      </c>
      <c r="AC92" s="50" t="s">
        <v>3781</v>
      </c>
      <c r="AD92" s="50">
        <v>80001</v>
      </c>
      <c r="AE92" s="50">
        <v>0</v>
      </c>
      <c r="AF92" s="50">
        <v>180</v>
      </c>
      <c r="AG92" s="50" t="s">
        <v>3727</v>
      </c>
      <c r="AH92" s="50" t="s">
        <v>3677</v>
      </c>
      <c r="AI92" s="50">
        <v>100</v>
      </c>
      <c r="AJ92" s="50">
        <v>0</v>
      </c>
      <c r="AK92" s="50">
        <v>0</v>
      </c>
      <c r="AL92" s="50" t="s">
        <v>3666</v>
      </c>
      <c r="AM92" s="50">
        <v>0</v>
      </c>
      <c r="AN92" s="50" t="s">
        <v>3843</v>
      </c>
    </row>
    <row r="93" spans="1:43" x14ac:dyDescent="0.2">
      <c r="A93" s="51">
        <v>1</v>
      </c>
      <c r="B93" s="52">
        <v>1</v>
      </c>
      <c r="C93" s="52">
        <v>1</v>
      </c>
      <c r="D93" s="52">
        <v>1</v>
      </c>
      <c r="E93" s="52">
        <v>1</v>
      </c>
      <c r="F93" s="52">
        <v>1</v>
      </c>
      <c r="G93" s="52">
        <v>1</v>
      </c>
      <c r="H93" s="52">
        <v>1</v>
      </c>
      <c r="I93" s="52">
        <v>1</v>
      </c>
      <c r="J93" s="52">
        <v>1</v>
      </c>
      <c r="N93" s="50">
        <v>10090</v>
      </c>
      <c r="O93" s="50">
        <v>1</v>
      </c>
      <c r="P93" s="50">
        <v>8</v>
      </c>
      <c r="Q93" s="50">
        <v>12</v>
      </c>
      <c r="R93" s="50" t="s">
        <v>3845</v>
      </c>
      <c r="S93" s="50">
        <v>91</v>
      </c>
      <c r="T93" s="50" t="s">
        <v>3644</v>
      </c>
      <c r="U93" s="50" t="s">
        <v>3824</v>
      </c>
      <c r="V93" s="50" t="s">
        <v>3825</v>
      </c>
      <c r="W93" s="50">
        <v>90</v>
      </c>
      <c r="X93" s="50">
        <v>10001</v>
      </c>
      <c r="Y93" s="50">
        <v>0</v>
      </c>
      <c r="Z93" s="50" t="str">
        <f>[1]关卡设计!X116</f>
        <v>100003|13500|10000;100002|306|10000;100006|517|10000</v>
      </c>
      <c r="AA93" s="50">
        <v>0</v>
      </c>
      <c r="AB93" s="50" t="s">
        <v>2800</v>
      </c>
      <c r="AC93" s="50" t="s">
        <v>3781</v>
      </c>
      <c r="AD93" s="50">
        <v>80001</v>
      </c>
      <c r="AE93" s="50">
        <v>0</v>
      </c>
      <c r="AF93" s="50">
        <v>180</v>
      </c>
      <c r="AG93" s="50" t="s">
        <v>3727</v>
      </c>
      <c r="AH93" s="50" t="s">
        <v>3677</v>
      </c>
      <c r="AI93" s="50">
        <v>100</v>
      </c>
      <c r="AJ93" s="50">
        <v>0</v>
      </c>
      <c r="AK93" s="50">
        <v>0</v>
      </c>
      <c r="AL93" s="50" t="s">
        <v>3666</v>
      </c>
      <c r="AM93" s="50">
        <v>0</v>
      </c>
      <c r="AN93" s="50" t="s">
        <v>3846</v>
      </c>
    </row>
    <row r="94" spans="1:43" x14ac:dyDescent="0.2">
      <c r="A94" s="51">
        <v>1</v>
      </c>
      <c r="B94" s="52">
        <v>1</v>
      </c>
      <c r="C94" s="52">
        <v>1</v>
      </c>
      <c r="D94" s="52">
        <v>1</v>
      </c>
      <c r="E94" s="52">
        <v>1</v>
      </c>
      <c r="F94" s="52">
        <v>1</v>
      </c>
      <c r="G94" s="52">
        <v>1</v>
      </c>
      <c r="H94" s="52">
        <v>1</v>
      </c>
      <c r="I94" s="52">
        <v>1</v>
      </c>
      <c r="J94" s="52">
        <v>1</v>
      </c>
      <c r="N94" s="50">
        <v>10091</v>
      </c>
      <c r="O94" s="50">
        <v>1</v>
      </c>
      <c r="P94" s="50">
        <v>8</v>
      </c>
      <c r="Q94" s="50">
        <v>13</v>
      </c>
      <c r="R94" s="50" t="s">
        <v>3847</v>
      </c>
      <c r="S94" s="50">
        <v>92</v>
      </c>
      <c r="T94" s="50" t="s">
        <v>3644</v>
      </c>
      <c r="U94" s="50" t="s">
        <v>3824</v>
      </c>
      <c r="V94" s="50" t="s">
        <v>3825</v>
      </c>
      <c r="W94" s="50">
        <v>91</v>
      </c>
      <c r="X94" s="50">
        <v>10001</v>
      </c>
      <c r="Y94" s="50">
        <v>0</v>
      </c>
      <c r="Z94" s="50" t="str">
        <f>[1]关卡设计!X117</f>
        <v>100003|13650|10000;100002|312|10000;100006|523|10000</v>
      </c>
      <c r="AA94" s="50">
        <v>0</v>
      </c>
      <c r="AB94" s="50" t="s">
        <v>2800</v>
      </c>
      <c r="AC94" s="50" t="s">
        <v>3781</v>
      </c>
      <c r="AD94" s="50">
        <v>80001</v>
      </c>
      <c r="AE94" s="50">
        <v>0</v>
      </c>
      <c r="AF94" s="50">
        <v>180</v>
      </c>
      <c r="AG94" s="50" t="s">
        <v>3727</v>
      </c>
      <c r="AH94" s="50" t="s">
        <v>3677</v>
      </c>
      <c r="AI94" s="50">
        <v>100</v>
      </c>
      <c r="AJ94" s="50">
        <v>0</v>
      </c>
      <c r="AK94" s="50">
        <v>0</v>
      </c>
      <c r="AL94" s="50" t="s">
        <v>3666</v>
      </c>
      <c r="AM94" s="50">
        <v>0</v>
      </c>
      <c r="AN94" s="50" t="s">
        <v>3846</v>
      </c>
    </row>
    <row r="95" spans="1:43" x14ac:dyDescent="0.2">
      <c r="A95" s="51">
        <v>1</v>
      </c>
      <c r="B95" s="52">
        <v>1</v>
      </c>
      <c r="C95" s="52">
        <v>1</v>
      </c>
      <c r="D95" s="52">
        <v>1</v>
      </c>
      <c r="E95" s="52">
        <v>1</v>
      </c>
      <c r="F95" s="52">
        <v>1</v>
      </c>
      <c r="G95" s="52">
        <v>1</v>
      </c>
      <c r="H95" s="52">
        <v>1</v>
      </c>
      <c r="I95" s="52">
        <v>1</v>
      </c>
      <c r="J95" s="52">
        <v>1</v>
      </c>
      <c r="N95" s="50">
        <v>10092</v>
      </c>
      <c r="O95" s="50">
        <v>1</v>
      </c>
      <c r="P95" s="50">
        <v>8</v>
      </c>
      <c r="Q95" s="50">
        <v>14</v>
      </c>
      <c r="R95" s="50" t="s">
        <v>3848</v>
      </c>
      <c r="S95" s="50">
        <v>93</v>
      </c>
      <c r="T95" s="50" t="s">
        <v>3644</v>
      </c>
      <c r="U95" s="50" t="s">
        <v>3824</v>
      </c>
      <c r="V95" s="50" t="s">
        <v>3825</v>
      </c>
      <c r="W95" s="50">
        <v>92</v>
      </c>
      <c r="X95" s="50">
        <v>10001</v>
      </c>
      <c r="Y95" s="50">
        <v>0</v>
      </c>
      <c r="Z95" s="50" t="str">
        <f>[1]关卡设计!X118</f>
        <v>100003|14950|10000;100002|319|10000;100006|540|10000</v>
      </c>
      <c r="AA95" s="50">
        <v>0</v>
      </c>
      <c r="AB95" s="50" t="s">
        <v>2800</v>
      </c>
      <c r="AC95" s="50" t="s">
        <v>3781</v>
      </c>
      <c r="AD95" s="50">
        <v>80001</v>
      </c>
      <c r="AE95" s="50">
        <v>0</v>
      </c>
      <c r="AF95" s="50">
        <v>180</v>
      </c>
      <c r="AG95" s="50" t="s">
        <v>3727</v>
      </c>
      <c r="AH95" s="50" t="s">
        <v>3677</v>
      </c>
      <c r="AI95" s="50">
        <v>100</v>
      </c>
      <c r="AJ95" s="50">
        <v>0</v>
      </c>
      <c r="AK95" s="50">
        <v>0</v>
      </c>
      <c r="AL95" s="50" t="s">
        <v>3666</v>
      </c>
      <c r="AM95" s="50">
        <v>0</v>
      </c>
      <c r="AN95" s="50" t="s">
        <v>3849</v>
      </c>
    </row>
    <row r="96" spans="1:43" x14ac:dyDescent="0.2">
      <c r="A96" s="51">
        <v>1</v>
      </c>
      <c r="B96" s="52">
        <v>1</v>
      </c>
      <c r="C96" s="52">
        <v>1</v>
      </c>
      <c r="D96" s="52">
        <v>1</v>
      </c>
      <c r="E96" s="52">
        <v>1</v>
      </c>
      <c r="F96" s="52">
        <v>1</v>
      </c>
      <c r="G96" s="52">
        <v>1</v>
      </c>
      <c r="H96" s="52">
        <v>1</v>
      </c>
      <c r="I96" s="52">
        <v>1</v>
      </c>
      <c r="J96" s="52">
        <v>1</v>
      </c>
      <c r="N96" s="50">
        <v>10093</v>
      </c>
      <c r="O96" s="50">
        <v>1</v>
      </c>
      <c r="P96" s="50">
        <v>8</v>
      </c>
      <c r="Q96" s="50">
        <v>15</v>
      </c>
      <c r="R96" s="50" t="s">
        <v>3850</v>
      </c>
      <c r="S96" s="50">
        <v>94</v>
      </c>
      <c r="T96" s="50" t="s">
        <v>3644</v>
      </c>
      <c r="U96" s="50" t="s">
        <v>3824</v>
      </c>
      <c r="V96" s="50" t="s">
        <v>3825</v>
      </c>
      <c r="W96" s="50">
        <v>93</v>
      </c>
      <c r="X96" s="50">
        <v>10001</v>
      </c>
      <c r="Y96" s="50">
        <v>0</v>
      </c>
      <c r="Z96" s="50" t="str">
        <f>[1]关卡设计!X119</f>
        <v>100003|15112|10000;100002|325|10000;100006|546|10000</v>
      </c>
      <c r="AA96" s="50">
        <v>0</v>
      </c>
      <c r="AB96" s="50" t="s">
        <v>2800</v>
      </c>
      <c r="AC96" s="50" t="s">
        <v>3781</v>
      </c>
      <c r="AD96" s="50">
        <v>80001</v>
      </c>
      <c r="AE96" s="50">
        <v>0</v>
      </c>
      <c r="AF96" s="50">
        <v>180</v>
      </c>
      <c r="AG96" s="50" t="s">
        <v>3727</v>
      </c>
      <c r="AH96" s="50" t="s">
        <v>3677</v>
      </c>
      <c r="AI96" s="50">
        <v>100</v>
      </c>
      <c r="AJ96" s="50">
        <v>0</v>
      </c>
      <c r="AK96" s="50">
        <v>0</v>
      </c>
      <c r="AL96" s="50" t="s">
        <v>3666</v>
      </c>
      <c r="AM96" s="50">
        <v>0</v>
      </c>
      <c r="AN96" s="50" t="s">
        <v>3849</v>
      </c>
    </row>
    <row r="97" spans="1:43" x14ac:dyDescent="0.2">
      <c r="A97" s="51">
        <v>1</v>
      </c>
      <c r="B97" s="52">
        <v>1</v>
      </c>
      <c r="C97" s="52">
        <v>1</v>
      </c>
      <c r="D97" s="52">
        <v>1</v>
      </c>
      <c r="E97" s="52">
        <v>1</v>
      </c>
      <c r="F97" s="52">
        <v>1</v>
      </c>
      <c r="G97" s="52">
        <v>1</v>
      </c>
      <c r="H97" s="52">
        <v>1</v>
      </c>
      <c r="I97" s="52">
        <v>1</v>
      </c>
      <c r="J97" s="52">
        <v>1</v>
      </c>
      <c r="N97" s="50">
        <v>10094</v>
      </c>
      <c r="O97" s="50">
        <v>1</v>
      </c>
      <c r="P97" s="50">
        <v>8</v>
      </c>
      <c r="Q97" s="50">
        <v>16</v>
      </c>
      <c r="R97" s="50" t="s">
        <v>3851</v>
      </c>
      <c r="S97" s="50">
        <v>95</v>
      </c>
      <c r="T97" s="50" t="s">
        <v>3644</v>
      </c>
      <c r="U97" s="50" t="s">
        <v>3824</v>
      </c>
      <c r="V97" s="50" t="s">
        <v>3825</v>
      </c>
      <c r="W97" s="50">
        <v>94</v>
      </c>
      <c r="X97" s="50">
        <v>10001</v>
      </c>
      <c r="Y97" s="50">
        <v>0</v>
      </c>
      <c r="Z97" s="50" t="str">
        <f>[1]关卡设计!X120</f>
        <v>100003|16450|10000;100002|331|10000;100006|564|10000</v>
      </c>
      <c r="AA97" s="50">
        <v>0</v>
      </c>
      <c r="AB97" s="50" t="s">
        <v>2800</v>
      </c>
      <c r="AC97" s="50" t="s">
        <v>3781</v>
      </c>
      <c r="AD97" s="50">
        <v>80001</v>
      </c>
      <c r="AE97" s="50">
        <v>0</v>
      </c>
      <c r="AF97" s="50">
        <v>180</v>
      </c>
      <c r="AG97" s="50" t="s">
        <v>3727</v>
      </c>
      <c r="AH97" s="50" t="s">
        <v>3677</v>
      </c>
      <c r="AI97" s="50">
        <v>100</v>
      </c>
      <c r="AJ97" s="50">
        <v>0</v>
      </c>
      <c r="AK97" s="50">
        <v>0</v>
      </c>
      <c r="AL97" s="50" t="s">
        <v>3666</v>
      </c>
      <c r="AM97" s="50">
        <v>0</v>
      </c>
      <c r="AN97" s="50" t="s">
        <v>3852</v>
      </c>
    </row>
    <row r="98" spans="1:43" x14ac:dyDescent="0.2">
      <c r="A98" s="51">
        <v>1</v>
      </c>
      <c r="B98" s="52">
        <v>1</v>
      </c>
      <c r="C98" s="52">
        <v>1</v>
      </c>
      <c r="D98" s="52">
        <v>1</v>
      </c>
      <c r="E98" s="52">
        <v>1</v>
      </c>
      <c r="F98" s="52">
        <v>1</v>
      </c>
      <c r="G98" s="52">
        <v>1</v>
      </c>
      <c r="H98" s="52">
        <v>1</v>
      </c>
      <c r="I98" s="52">
        <v>1</v>
      </c>
      <c r="J98" s="52">
        <v>1</v>
      </c>
      <c r="N98" s="50">
        <v>10095</v>
      </c>
      <c r="O98" s="50">
        <v>1</v>
      </c>
      <c r="P98" s="50">
        <v>8</v>
      </c>
      <c r="Q98" s="50">
        <v>17</v>
      </c>
      <c r="R98" s="50" t="s">
        <v>3853</v>
      </c>
      <c r="S98" s="50">
        <v>96</v>
      </c>
      <c r="T98" s="50" t="s">
        <v>3644</v>
      </c>
      <c r="U98" s="50" t="s">
        <v>3824</v>
      </c>
      <c r="V98" s="62">
        <v>10034</v>
      </c>
      <c r="W98" s="50">
        <v>95</v>
      </c>
      <c r="X98" s="50">
        <v>10001</v>
      </c>
      <c r="Y98" s="50">
        <v>0</v>
      </c>
      <c r="Z98" s="50" t="str">
        <f>[1]关卡设计!X121</f>
        <v>100003|16625|10000;100002|338|10000;100006|570|10000</v>
      </c>
      <c r="AA98" s="50" t="s">
        <v>3854</v>
      </c>
      <c r="AB98" s="50">
        <v>0</v>
      </c>
      <c r="AC98" s="50">
        <v>0</v>
      </c>
      <c r="AD98" s="50">
        <v>80001</v>
      </c>
      <c r="AE98" s="62">
        <v>80002</v>
      </c>
      <c r="AF98" s="50">
        <v>180</v>
      </c>
      <c r="AG98" s="50" t="s">
        <v>3727</v>
      </c>
      <c r="AH98" s="50" t="s">
        <v>3677</v>
      </c>
      <c r="AI98" s="50">
        <v>100</v>
      </c>
      <c r="AJ98" s="50">
        <v>0</v>
      </c>
      <c r="AK98" s="50">
        <v>0</v>
      </c>
      <c r="AL98" s="50" t="s">
        <v>3666</v>
      </c>
      <c r="AM98" s="50">
        <v>0</v>
      </c>
      <c r="AN98" s="50" t="s">
        <v>3852</v>
      </c>
    </row>
    <row r="99" spans="1:43" x14ac:dyDescent="0.2">
      <c r="A99" s="51">
        <v>1</v>
      </c>
      <c r="B99" s="52">
        <v>1</v>
      </c>
      <c r="C99" s="52">
        <v>1</v>
      </c>
      <c r="D99" s="52">
        <v>1</v>
      </c>
      <c r="E99" s="52">
        <v>1</v>
      </c>
      <c r="F99" s="52">
        <v>1</v>
      </c>
      <c r="G99" s="52">
        <v>1</v>
      </c>
      <c r="H99" s="52">
        <v>1</v>
      </c>
      <c r="I99" s="52">
        <v>1</v>
      </c>
      <c r="J99" s="52">
        <v>1</v>
      </c>
      <c r="N99" s="50">
        <v>10096</v>
      </c>
      <c r="O99" s="50">
        <v>1</v>
      </c>
      <c r="P99" s="50">
        <v>9</v>
      </c>
      <c r="Q99" s="50">
        <v>1</v>
      </c>
      <c r="R99" s="50" t="s">
        <v>3855</v>
      </c>
      <c r="S99" s="50">
        <v>97</v>
      </c>
      <c r="T99" s="50" t="s">
        <v>3644</v>
      </c>
      <c r="U99" s="50" t="s">
        <v>3856</v>
      </c>
      <c r="V99" s="50" t="s">
        <v>3857</v>
      </c>
      <c r="W99" s="50">
        <v>96</v>
      </c>
      <c r="X99" s="50">
        <v>10001</v>
      </c>
      <c r="Y99" s="50">
        <v>0</v>
      </c>
      <c r="Z99" s="50" t="str">
        <f>[1]关卡设计!X122</f>
        <v>100003|18000|10000;100002|345|10000;100006|588|10000</v>
      </c>
      <c r="AA99" s="50">
        <v>0</v>
      </c>
      <c r="AB99" s="50" t="s">
        <v>2800</v>
      </c>
      <c r="AC99" s="50" t="s">
        <v>3781</v>
      </c>
      <c r="AD99" s="50">
        <v>90001</v>
      </c>
      <c r="AE99" s="50">
        <v>0</v>
      </c>
      <c r="AF99" s="50">
        <v>180</v>
      </c>
      <c r="AG99" s="50" t="s">
        <v>3727</v>
      </c>
      <c r="AH99" s="50" t="s">
        <v>3677</v>
      </c>
      <c r="AI99" s="50">
        <v>100</v>
      </c>
      <c r="AJ99" s="50">
        <v>0</v>
      </c>
      <c r="AK99" s="50">
        <v>0</v>
      </c>
      <c r="AL99" s="50" t="s">
        <v>3666</v>
      </c>
      <c r="AM99" s="50">
        <v>0</v>
      </c>
      <c r="AN99" s="50" t="s">
        <v>3858</v>
      </c>
    </row>
    <row r="100" spans="1:43" x14ac:dyDescent="0.2">
      <c r="A100" s="51">
        <v>1</v>
      </c>
      <c r="B100" s="52">
        <v>1</v>
      </c>
      <c r="C100" s="52">
        <v>1</v>
      </c>
      <c r="D100" s="52">
        <v>1</v>
      </c>
      <c r="E100" s="52">
        <v>1</v>
      </c>
      <c r="F100" s="52">
        <v>1</v>
      </c>
      <c r="G100" s="52">
        <v>1</v>
      </c>
      <c r="H100" s="52">
        <v>1</v>
      </c>
      <c r="I100" s="52">
        <v>1</v>
      </c>
      <c r="J100" s="52">
        <v>1</v>
      </c>
      <c r="N100" s="50">
        <v>10097</v>
      </c>
      <c r="O100" s="50">
        <v>1</v>
      </c>
      <c r="P100" s="50">
        <v>9</v>
      </c>
      <c r="Q100" s="50">
        <v>2</v>
      </c>
      <c r="R100" s="50" t="s">
        <v>3859</v>
      </c>
      <c r="S100" s="50">
        <v>98</v>
      </c>
      <c r="T100" s="50" t="s">
        <v>3644</v>
      </c>
      <c r="U100" s="50" t="s">
        <v>3856</v>
      </c>
      <c r="V100" s="50" t="s">
        <v>3857</v>
      </c>
      <c r="W100" s="50">
        <v>97</v>
      </c>
      <c r="X100" s="50">
        <v>10001</v>
      </c>
      <c r="Y100" s="50">
        <v>0</v>
      </c>
      <c r="Z100" s="50" t="str">
        <f>[1]关卡设计!X123</f>
        <v>100003|18187|10000;100002|351|10000;100006|594|10000</v>
      </c>
      <c r="AA100" s="50">
        <v>0</v>
      </c>
      <c r="AB100" s="50" t="s">
        <v>2800</v>
      </c>
      <c r="AC100" s="50" t="s">
        <v>3781</v>
      </c>
      <c r="AD100" s="50">
        <v>90001</v>
      </c>
      <c r="AE100" s="50">
        <v>0</v>
      </c>
      <c r="AF100" s="50">
        <v>180</v>
      </c>
      <c r="AG100" s="50" t="s">
        <v>3727</v>
      </c>
      <c r="AH100" s="50" t="s">
        <v>3677</v>
      </c>
      <c r="AI100" s="50">
        <v>100</v>
      </c>
      <c r="AJ100" s="50">
        <v>0</v>
      </c>
      <c r="AK100" s="50">
        <v>0</v>
      </c>
      <c r="AL100" s="50" t="s">
        <v>3666</v>
      </c>
      <c r="AM100" s="50">
        <v>0</v>
      </c>
      <c r="AN100" s="50" t="s">
        <v>3858</v>
      </c>
    </row>
    <row r="101" spans="1:43" x14ac:dyDescent="0.2">
      <c r="A101" s="51">
        <v>1</v>
      </c>
      <c r="B101" s="52">
        <v>1</v>
      </c>
      <c r="C101" s="52">
        <v>1</v>
      </c>
      <c r="D101" s="52">
        <v>1</v>
      </c>
      <c r="E101" s="52">
        <v>1</v>
      </c>
      <c r="F101" s="52">
        <v>1</v>
      </c>
      <c r="G101" s="52">
        <v>1</v>
      </c>
      <c r="H101" s="52">
        <v>1</v>
      </c>
      <c r="I101" s="52">
        <v>1</v>
      </c>
      <c r="J101" s="52">
        <v>1</v>
      </c>
      <c r="N101" s="50">
        <v>10098</v>
      </c>
      <c r="O101" s="50">
        <v>1</v>
      </c>
      <c r="P101" s="50">
        <v>9</v>
      </c>
      <c r="Q101" s="50">
        <v>3</v>
      </c>
      <c r="R101" s="50" t="s">
        <v>3860</v>
      </c>
      <c r="S101" s="50">
        <v>99</v>
      </c>
      <c r="T101" s="50" t="s">
        <v>3644</v>
      </c>
      <c r="U101" s="50" t="s">
        <v>3856</v>
      </c>
      <c r="V101" s="50" t="s">
        <v>3857</v>
      </c>
      <c r="W101" s="50">
        <v>98</v>
      </c>
      <c r="X101" s="50">
        <v>10001</v>
      </c>
      <c r="Y101" s="50">
        <v>0</v>
      </c>
      <c r="Z101" s="50" t="str">
        <f>[1]关卡设计!X124</f>
        <v>100003|19600|10000;100002|358|10000;100006|612|10000</v>
      </c>
      <c r="AA101" s="50">
        <v>0</v>
      </c>
      <c r="AB101" s="50" t="s">
        <v>2800</v>
      </c>
      <c r="AC101" s="50" t="s">
        <v>3781</v>
      </c>
      <c r="AD101" s="50">
        <v>90001</v>
      </c>
      <c r="AE101" s="50">
        <v>0</v>
      </c>
      <c r="AF101" s="50">
        <v>180</v>
      </c>
      <c r="AG101" s="50" t="s">
        <v>3727</v>
      </c>
      <c r="AH101" s="50" t="s">
        <v>3677</v>
      </c>
      <c r="AI101" s="50">
        <v>100</v>
      </c>
      <c r="AJ101" s="50">
        <v>0</v>
      </c>
      <c r="AK101" s="50">
        <v>0</v>
      </c>
      <c r="AL101" s="50" t="s">
        <v>3666</v>
      </c>
      <c r="AM101" s="50">
        <v>0</v>
      </c>
      <c r="AN101" s="50" t="s">
        <v>3861</v>
      </c>
    </row>
    <row r="102" spans="1:43" s="62" customFormat="1" x14ac:dyDescent="0.2">
      <c r="A102" s="83">
        <v>1</v>
      </c>
      <c r="B102" s="83">
        <v>1</v>
      </c>
      <c r="C102" s="83">
        <v>1</v>
      </c>
      <c r="D102" s="83">
        <v>1</v>
      </c>
      <c r="E102" s="83">
        <v>1</v>
      </c>
      <c r="F102" s="83">
        <v>1</v>
      </c>
      <c r="G102" s="83">
        <v>1</v>
      </c>
      <c r="H102" s="83">
        <v>1</v>
      </c>
      <c r="I102" s="83">
        <v>1</v>
      </c>
      <c r="J102" s="83">
        <v>1</v>
      </c>
      <c r="N102" s="62">
        <v>10099</v>
      </c>
      <c r="O102" s="62">
        <v>1</v>
      </c>
      <c r="P102" s="62">
        <v>9</v>
      </c>
      <c r="Q102" s="62">
        <v>4</v>
      </c>
      <c r="R102" s="62" t="s">
        <v>3862</v>
      </c>
      <c r="S102" s="62">
        <v>103</v>
      </c>
      <c r="T102" s="62" t="s">
        <v>3644</v>
      </c>
      <c r="U102" s="50" t="s">
        <v>3856</v>
      </c>
      <c r="V102" s="50" t="s">
        <v>3857</v>
      </c>
      <c r="W102" s="62">
        <v>99</v>
      </c>
      <c r="X102" s="50">
        <v>10001</v>
      </c>
      <c r="Y102" s="50">
        <v>0</v>
      </c>
      <c r="Z102" s="50" t="str">
        <f>[1]关卡设计!X125</f>
        <v>100003|19800|10000;100002|365|10000;100006|618|10000</v>
      </c>
      <c r="AA102" s="50">
        <v>0</v>
      </c>
      <c r="AB102" s="50" t="s">
        <v>2800</v>
      </c>
      <c r="AC102" s="50" t="s">
        <v>3781</v>
      </c>
      <c r="AD102" s="50">
        <v>90001</v>
      </c>
      <c r="AE102" s="50">
        <v>0</v>
      </c>
      <c r="AF102" s="62">
        <v>180</v>
      </c>
      <c r="AG102" s="62" t="s">
        <v>3727</v>
      </c>
      <c r="AH102" s="62" t="s">
        <v>3677</v>
      </c>
      <c r="AI102" s="62">
        <v>100</v>
      </c>
      <c r="AJ102" s="50">
        <v>0</v>
      </c>
      <c r="AK102" s="50">
        <v>0</v>
      </c>
      <c r="AL102" s="62" t="s">
        <v>3666</v>
      </c>
      <c r="AM102" s="62">
        <v>0</v>
      </c>
      <c r="AN102" s="50" t="s">
        <v>3861</v>
      </c>
      <c r="AQ102" s="50"/>
    </row>
    <row r="103" spans="1:43" x14ac:dyDescent="0.2">
      <c r="A103" s="51">
        <v>1</v>
      </c>
      <c r="B103" s="52">
        <v>1</v>
      </c>
      <c r="C103" s="52">
        <v>1</v>
      </c>
      <c r="D103" s="52">
        <v>1</v>
      </c>
      <c r="E103" s="52">
        <v>1</v>
      </c>
      <c r="F103" s="52">
        <v>1</v>
      </c>
      <c r="G103" s="52">
        <v>1</v>
      </c>
      <c r="H103" s="52">
        <v>1</v>
      </c>
      <c r="I103" s="52">
        <v>1</v>
      </c>
      <c r="J103" s="52">
        <v>1</v>
      </c>
      <c r="N103" s="50">
        <v>10100</v>
      </c>
      <c r="O103" s="50">
        <v>1</v>
      </c>
      <c r="P103" s="50">
        <v>9</v>
      </c>
      <c r="Q103" s="50">
        <v>5</v>
      </c>
      <c r="R103" s="50" t="s">
        <v>3863</v>
      </c>
      <c r="S103" s="50">
        <v>101</v>
      </c>
      <c r="T103" s="50" t="s">
        <v>3644</v>
      </c>
      <c r="U103" s="50" t="s">
        <v>3856</v>
      </c>
      <c r="V103" s="50" t="s">
        <v>3857</v>
      </c>
      <c r="W103" s="50">
        <v>100</v>
      </c>
      <c r="X103" s="50">
        <v>10001</v>
      </c>
      <c r="Y103" s="50">
        <v>0</v>
      </c>
      <c r="Z103" s="50" t="str">
        <f>[1]关卡设计!X126</f>
        <v>100003|21250|10000;100002|371|10000;100006|637|10000</v>
      </c>
      <c r="AA103" s="50">
        <v>0</v>
      </c>
      <c r="AB103" s="50" t="s">
        <v>2800</v>
      </c>
      <c r="AC103" s="50" t="s">
        <v>3781</v>
      </c>
      <c r="AD103" s="50">
        <v>90001</v>
      </c>
      <c r="AE103" s="50">
        <v>0</v>
      </c>
      <c r="AF103" s="50">
        <v>180</v>
      </c>
      <c r="AG103" s="50" t="s">
        <v>3727</v>
      </c>
      <c r="AH103" s="50" t="s">
        <v>3677</v>
      </c>
      <c r="AI103" s="50">
        <v>100</v>
      </c>
      <c r="AJ103" s="50">
        <v>0</v>
      </c>
      <c r="AK103" s="50">
        <v>0</v>
      </c>
      <c r="AL103" s="50" t="s">
        <v>3666</v>
      </c>
      <c r="AM103" s="50">
        <v>0</v>
      </c>
      <c r="AN103" s="62" t="s">
        <v>3864</v>
      </c>
    </row>
    <row r="104" spans="1:43" x14ac:dyDescent="0.2">
      <c r="A104" s="51">
        <v>1</v>
      </c>
      <c r="B104" s="52">
        <v>1</v>
      </c>
      <c r="C104" s="52">
        <v>1</v>
      </c>
      <c r="D104" s="52">
        <v>1</v>
      </c>
      <c r="E104" s="52">
        <v>1</v>
      </c>
      <c r="F104" s="52">
        <v>1</v>
      </c>
      <c r="G104" s="52">
        <v>1</v>
      </c>
      <c r="H104" s="52">
        <v>1</v>
      </c>
      <c r="I104" s="52">
        <v>1</v>
      </c>
      <c r="J104" s="52">
        <v>1</v>
      </c>
      <c r="N104" s="50">
        <v>10101</v>
      </c>
      <c r="O104" s="50">
        <v>1</v>
      </c>
      <c r="P104" s="50">
        <v>9</v>
      </c>
      <c r="Q104" s="50">
        <v>6</v>
      </c>
      <c r="R104" s="50" t="s">
        <v>3865</v>
      </c>
      <c r="S104" s="50">
        <v>102</v>
      </c>
      <c r="T104" s="50" t="s">
        <v>3644</v>
      </c>
      <c r="U104" s="50" t="s">
        <v>3856</v>
      </c>
      <c r="V104" s="50" t="s">
        <v>3857</v>
      </c>
      <c r="W104" s="50">
        <v>101</v>
      </c>
      <c r="X104" s="50">
        <v>10001</v>
      </c>
      <c r="Y104" s="50">
        <v>0</v>
      </c>
      <c r="Z104" s="50" t="str">
        <f>[1]关卡设计!X127</f>
        <v>100003|21250|10000;100002|375|10000;100006|637|10000</v>
      </c>
      <c r="AA104" s="50">
        <v>0</v>
      </c>
      <c r="AB104" s="50" t="s">
        <v>2800</v>
      </c>
      <c r="AC104" s="50" t="s">
        <v>3781</v>
      </c>
      <c r="AD104" s="50">
        <v>90001</v>
      </c>
      <c r="AE104" s="50">
        <v>0</v>
      </c>
      <c r="AF104" s="50">
        <v>180</v>
      </c>
      <c r="AG104" s="50" t="s">
        <v>3727</v>
      </c>
      <c r="AH104" s="50" t="s">
        <v>3677</v>
      </c>
      <c r="AI104" s="50">
        <v>100</v>
      </c>
      <c r="AJ104" s="50">
        <v>0</v>
      </c>
      <c r="AK104" s="50">
        <v>0</v>
      </c>
      <c r="AL104" s="50" t="s">
        <v>3666</v>
      </c>
      <c r="AM104" s="50">
        <v>0</v>
      </c>
      <c r="AN104" s="50" t="s">
        <v>3864</v>
      </c>
    </row>
    <row r="105" spans="1:43" x14ac:dyDescent="0.2">
      <c r="A105" s="51">
        <v>1</v>
      </c>
      <c r="B105" s="52">
        <v>1</v>
      </c>
      <c r="C105" s="52">
        <v>1</v>
      </c>
      <c r="D105" s="52">
        <v>1</v>
      </c>
      <c r="E105" s="52">
        <v>1</v>
      </c>
      <c r="F105" s="52">
        <v>1</v>
      </c>
      <c r="G105" s="52">
        <v>1</v>
      </c>
      <c r="H105" s="52">
        <v>1</v>
      </c>
      <c r="I105" s="52">
        <v>1</v>
      </c>
      <c r="J105" s="52">
        <v>1</v>
      </c>
      <c r="N105" s="50">
        <v>10102</v>
      </c>
      <c r="O105" s="50">
        <v>1</v>
      </c>
      <c r="P105" s="50">
        <v>9</v>
      </c>
      <c r="Q105" s="50">
        <v>7</v>
      </c>
      <c r="R105" s="50" t="s">
        <v>3866</v>
      </c>
      <c r="S105" s="50">
        <v>103</v>
      </c>
      <c r="T105" s="50" t="s">
        <v>3644</v>
      </c>
      <c r="U105" s="50" t="s">
        <v>3856</v>
      </c>
      <c r="V105" s="50" t="s">
        <v>3857</v>
      </c>
      <c r="W105" s="50">
        <v>102</v>
      </c>
      <c r="X105" s="50">
        <v>10001</v>
      </c>
      <c r="Y105" s="50">
        <v>0</v>
      </c>
      <c r="Z105" s="50" t="str">
        <f>[1]关卡设计!X128</f>
        <v>100003|22500|10000;100002|378|10000;100006|650|10000</v>
      </c>
      <c r="AA105" s="50">
        <v>0</v>
      </c>
      <c r="AB105" s="50" t="s">
        <v>2800</v>
      </c>
      <c r="AC105" s="50" t="s">
        <v>3781</v>
      </c>
      <c r="AD105" s="50">
        <v>90001</v>
      </c>
      <c r="AE105" s="50">
        <v>0</v>
      </c>
      <c r="AF105" s="50">
        <v>180</v>
      </c>
      <c r="AG105" s="50" t="s">
        <v>3727</v>
      </c>
      <c r="AH105" s="50" t="s">
        <v>3677</v>
      </c>
      <c r="AI105" s="50">
        <v>100</v>
      </c>
      <c r="AJ105" s="50">
        <v>0</v>
      </c>
      <c r="AK105" s="50">
        <v>0</v>
      </c>
      <c r="AL105" s="50" t="s">
        <v>3666</v>
      </c>
      <c r="AM105" s="50">
        <v>0</v>
      </c>
      <c r="AN105" s="50" t="s">
        <v>3867</v>
      </c>
    </row>
    <row r="106" spans="1:43" x14ac:dyDescent="0.2">
      <c r="A106" s="51">
        <v>1</v>
      </c>
      <c r="B106" s="52">
        <v>1</v>
      </c>
      <c r="C106" s="52">
        <v>1</v>
      </c>
      <c r="D106" s="52">
        <v>1</v>
      </c>
      <c r="E106" s="52">
        <v>1</v>
      </c>
      <c r="F106" s="52">
        <v>1</v>
      </c>
      <c r="G106" s="52">
        <v>1</v>
      </c>
      <c r="H106" s="52">
        <v>1</v>
      </c>
      <c r="I106" s="52">
        <v>1</v>
      </c>
      <c r="J106" s="52">
        <v>1</v>
      </c>
      <c r="N106" s="50">
        <v>10103</v>
      </c>
      <c r="O106" s="50">
        <v>1</v>
      </c>
      <c r="P106" s="50">
        <v>9</v>
      </c>
      <c r="Q106" s="50">
        <v>8</v>
      </c>
      <c r="R106" s="50" t="s">
        <v>3683</v>
      </c>
      <c r="S106" s="50">
        <v>104</v>
      </c>
      <c r="T106" s="50" t="s">
        <v>3644</v>
      </c>
      <c r="U106" s="50" t="s">
        <v>3856</v>
      </c>
      <c r="V106" s="50" t="s">
        <v>3857</v>
      </c>
      <c r="W106" s="50">
        <v>103</v>
      </c>
      <c r="X106" s="50">
        <v>10001</v>
      </c>
      <c r="Y106" s="50">
        <v>0</v>
      </c>
      <c r="Z106" s="50" t="str">
        <f>[1]关卡设计!X129</f>
        <v>100003|23750|10000;100002|381|10000;100006|650|10000</v>
      </c>
      <c r="AA106" s="50">
        <v>0</v>
      </c>
      <c r="AB106" s="50" t="s">
        <v>2800</v>
      </c>
      <c r="AC106" s="50" t="s">
        <v>3781</v>
      </c>
      <c r="AD106" s="50">
        <v>90001</v>
      </c>
      <c r="AE106" s="50">
        <v>0</v>
      </c>
      <c r="AF106" s="50">
        <v>180</v>
      </c>
      <c r="AG106" s="50" t="s">
        <v>3727</v>
      </c>
      <c r="AH106" s="50" t="s">
        <v>3677</v>
      </c>
      <c r="AI106" s="50">
        <v>100</v>
      </c>
      <c r="AJ106" s="50">
        <v>0</v>
      </c>
      <c r="AK106" s="50">
        <v>0</v>
      </c>
      <c r="AL106" s="50" t="s">
        <v>3666</v>
      </c>
      <c r="AM106" s="50">
        <v>0</v>
      </c>
      <c r="AN106" s="50" t="s">
        <v>3868</v>
      </c>
    </row>
    <row r="107" spans="1:43" x14ac:dyDescent="0.2">
      <c r="A107" s="51">
        <v>1</v>
      </c>
      <c r="B107" s="52">
        <v>1</v>
      </c>
      <c r="C107" s="52">
        <v>1</v>
      </c>
      <c r="D107" s="52">
        <v>1</v>
      </c>
      <c r="E107" s="52">
        <v>1</v>
      </c>
      <c r="F107" s="52">
        <v>1</v>
      </c>
      <c r="G107" s="52">
        <v>1</v>
      </c>
      <c r="H107" s="52">
        <v>1</v>
      </c>
      <c r="I107" s="52">
        <v>1</v>
      </c>
      <c r="J107" s="52">
        <v>1</v>
      </c>
      <c r="N107" s="50">
        <v>10104</v>
      </c>
      <c r="O107" s="50">
        <v>1</v>
      </c>
      <c r="P107" s="50">
        <v>9</v>
      </c>
      <c r="Q107" s="50">
        <v>9</v>
      </c>
      <c r="R107" s="50" t="s">
        <v>3869</v>
      </c>
      <c r="S107" s="50">
        <v>105</v>
      </c>
      <c r="T107" s="50" t="s">
        <v>3644</v>
      </c>
      <c r="U107" s="50" t="s">
        <v>3856</v>
      </c>
      <c r="V107" s="50" t="s">
        <v>3857</v>
      </c>
      <c r="W107" s="50">
        <v>104</v>
      </c>
      <c r="X107" s="50">
        <v>10001</v>
      </c>
      <c r="Y107" s="50">
        <v>0</v>
      </c>
      <c r="Z107" s="50" t="str">
        <f>[1]关卡设计!X130</f>
        <v>100003|23750|10000;100002|384|10000;100006|662|10000</v>
      </c>
      <c r="AA107" s="50">
        <v>0</v>
      </c>
      <c r="AB107" s="50" t="s">
        <v>2800</v>
      </c>
      <c r="AC107" s="50" t="s">
        <v>3781</v>
      </c>
      <c r="AD107" s="50">
        <v>90001</v>
      </c>
      <c r="AE107" s="50">
        <v>0</v>
      </c>
      <c r="AF107" s="50">
        <v>180</v>
      </c>
      <c r="AG107" s="50" t="s">
        <v>3727</v>
      </c>
      <c r="AH107" s="50" t="s">
        <v>3677</v>
      </c>
      <c r="AI107" s="50">
        <v>100</v>
      </c>
      <c r="AJ107" s="50">
        <v>0</v>
      </c>
      <c r="AK107" s="50">
        <v>0</v>
      </c>
      <c r="AL107" s="50" t="s">
        <v>3666</v>
      </c>
      <c r="AM107" s="50">
        <v>0</v>
      </c>
      <c r="AN107" s="50" t="s">
        <v>3870</v>
      </c>
    </row>
    <row r="108" spans="1:43" x14ac:dyDescent="0.2">
      <c r="A108" s="51">
        <v>1</v>
      </c>
      <c r="B108" s="52">
        <v>1</v>
      </c>
      <c r="C108" s="52">
        <v>1</v>
      </c>
      <c r="D108" s="52">
        <v>1</v>
      </c>
      <c r="E108" s="52">
        <v>1</v>
      </c>
      <c r="F108" s="52">
        <v>1</v>
      </c>
      <c r="G108" s="52">
        <v>1</v>
      </c>
      <c r="H108" s="52">
        <v>1</v>
      </c>
      <c r="I108" s="52">
        <v>1</v>
      </c>
      <c r="J108" s="52">
        <v>1</v>
      </c>
      <c r="N108" s="50">
        <v>10105</v>
      </c>
      <c r="O108" s="50">
        <v>1</v>
      </c>
      <c r="P108" s="50">
        <v>9</v>
      </c>
      <c r="Q108" s="50">
        <v>10</v>
      </c>
      <c r="R108" s="50" t="s">
        <v>3705</v>
      </c>
      <c r="S108" s="50">
        <v>106</v>
      </c>
      <c r="T108" s="50" t="s">
        <v>3644</v>
      </c>
      <c r="U108" s="50" t="s">
        <v>3856</v>
      </c>
      <c r="V108" s="50" t="s">
        <v>3857</v>
      </c>
      <c r="W108" s="50">
        <v>105</v>
      </c>
      <c r="X108" s="50">
        <v>10001</v>
      </c>
      <c r="Y108" s="50">
        <v>0</v>
      </c>
      <c r="Z108" s="50" t="str">
        <f>[1]关卡设计!X131</f>
        <v>100003|25000|10000;100002|387|10000;100006|662|10000</v>
      </c>
      <c r="AA108" s="50">
        <v>0</v>
      </c>
      <c r="AB108" s="50" t="s">
        <v>2800</v>
      </c>
      <c r="AC108" s="50" t="s">
        <v>3781</v>
      </c>
      <c r="AD108" s="50">
        <v>90001</v>
      </c>
      <c r="AE108" s="50">
        <v>0</v>
      </c>
      <c r="AF108" s="50">
        <v>180</v>
      </c>
      <c r="AG108" s="50" t="s">
        <v>3727</v>
      </c>
      <c r="AH108" s="50" t="s">
        <v>3677</v>
      </c>
      <c r="AI108" s="50">
        <v>100</v>
      </c>
      <c r="AJ108" s="50">
        <v>0</v>
      </c>
      <c r="AK108" s="50">
        <v>0</v>
      </c>
      <c r="AL108" s="50" t="s">
        <v>3666</v>
      </c>
      <c r="AM108" s="50">
        <v>0</v>
      </c>
      <c r="AN108" s="50" t="s">
        <v>3871</v>
      </c>
    </row>
    <row r="109" spans="1:43" x14ac:dyDescent="0.2">
      <c r="A109" s="51">
        <v>1</v>
      </c>
      <c r="B109" s="52">
        <v>1</v>
      </c>
      <c r="C109" s="52">
        <v>1</v>
      </c>
      <c r="D109" s="52">
        <v>1</v>
      </c>
      <c r="E109" s="52">
        <v>1</v>
      </c>
      <c r="F109" s="52">
        <v>1</v>
      </c>
      <c r="G109" s="52">
        <v>1</v>
      </c>
      <c r="H109" s="52">
        <v>1</v>
      </c>
      <c r="I109" s="52">
        <v>1</v>
      </c>
      <c r="J109" s="52">
        <v>1</v>
      </c>
      <c r="N109" s="50">
        <v>10106</v>
      </c>
      <c r="O109" s="50">
        <v>1</v>
      </c>
      <c r="P109" s="50">
        <v>9</v>
      </c>
      <c r="Q109" s="50">
        <v>11</v>
      </c>
      <c r="R109" s="50" t="s">
        <v>3872</v>
      </c>
      <c r="S109" s="50">
        <v>107</v>
      </c>
      <c r="T109" s="50" t="s">
        <v>3644</v>
      </c>
      <c r="U109" s="50" t="s">
        <v>3856</v>
      </c>
      <c r="V109" s="50" t="s">
        <v>3857</v>
      </c>
      <c r="W109" s="50">
        <v>106</v>
      </c>
      <c r="X109" s="50">
        <v>10001</v>
      </c>
      <c r="Y109" s="50">
        <v>0</v>
      </c>
      <c r="Z109" s="50" t="str">
        <f>[1]关卡设计!X132</f>
        <v>100003|26250|10000;100002|390|10000;100006|675|10000</v>
      </c>
      <c r="AA109" s="50">
        <v>0</v>
      </c>
      <c r="AB109" s="50" t="s">
        <v>2800</v>
      </c>
      <c r="AC109" s="50" t="s">
        <v>3781</v>
      </c>
      <c r="AD109" s="50">
        <v>90001</v>
      </c>
      <c r="AE109" s="50">
        <v>0</v>
      </c>
      <c r="AF109" s="50">
        <v>180</v>
      </c>
      <c r="AG109" s="50" t="s">
        <v>3727</v>
      </c>
      <c r="AH109" s="50" t="s">
        <v>3677</v>
      </c>
      <c r="AI109" s="50">
        <v>100</v>
      </c>
      <c r="AJ109" s="50">
        <v>0</v>
      </c>
      <c r="AK109" s="50">
        <v>0</v>
      </c>
      <c r="AL109" s="50" t="s">
        <v>3666</v>
      </c>
      <c r="AM109" s="50">
        <v>0</v>
      </c>
      <c r="AN109" s="50" t="s">
        <v>3873</v>
      </c>
    </row>
    <row r="110" spans="1:43" x14ac:dyDescent="0.2">
      <c r="A110" s="51">
        <v>1</v>
      </c>
      <c r="B110" s="52">
        <v>1</v>
      </c>
      <c r="C110" s="52">
        <v>1</v>
      </c>
      <c r="D110" s="52">
        <v>1</v>
      </c>
      <c r="E110" s="52">
        <v>1</v>
      </c>
      <c r="F110" s="52">
        <v>1</v>
      </c>
      <c r="G110" s="52">
        <v>1</v>
      </c>
      <c r="H110" s="52">
        <v>1</v>
      </c>
      <c r="I110" s="52">
        <v>1</v>
      </c>
      <c r="J110" s="52">
        <v>1</v>
      </c>
      <c r="N110" s="50">
        <v>10107</v>
      </c>
      <c r="O110" s="50">
        <v>1</v>
      </c>
      <c r="P110" s="50">
        <v>9</v>
      </c>
      <c r="Q110" s="50">
        <v>12</v>
      </c>
      <c r="R110" s="50" t="s">
        <v>3874</v>
      </c>
      <c r="S110" s="50">
        <v>108</v>
      </c>
      <c r="T110" s="50" t="s">
        <v>3644</v>
      </c>
      <c r="U110" s="50" t="s">
        <v>3856</v>
      </c>
      <c r="V110" s="50" t="s">
        <v>3857</v>
      </c>
      <c r="W110" s="50">
        <v>107</v>
      </c>
      <c r="X110" s="50">
        <v>10001</v>
      </c>
      <c r="Y110" s="50">
        <v>0</v>
      </c>
      <c r="Z110" s="50" t="str">
        <f>[1]关卡设计!X133</f>
        <v>100003|27500|10000;100002|393|10000;100006|687|10000</v>
      </c>
      <c r="AA110" s="50">
        <v>0</v>
      </c>
      <c r="AB110" s="50" t="s">
        <v>2800</v>
      </c>
      <c r="AC110" s="50" t="s">
        <v>3781</v>
      </c>
      <c r="AD110" s="50">
        <v>90001</v>
      </c>
      <c r="AE110" s="50">
        <v>0</v>
      </c>
      <c r="AF110" s="50">
        <v>180</v>
      </c>
      <c r="AG110" s="50" t="s">
        <v>3727</v>
      </c>
      <c r="AH110" s="50" t="s">
        <v>3677</v>
      </c>
      <c r="AI110" s="50">
        <v>100</v>
      </c>
      <c r="AJ110" s="50">
        <v>0</v>
      </c>
      <c r="AK110" s="50">
        <v>0</v>
      </c>
      <c r="AL110" s="50" t="s">
        <v>3666</v>
      </c>
      <c r="AM110" s="50">
        <v>0</v>
      </c>
      <c r="AN110" s="50" t="s">
        <v>3875</v>
      </c>
    </row>
    <row r="111" spans="1:43" x14ac:dyDescent="0.2">
      <c r="A111" s="51">
        <v>1</v>
      </c>
      <c r="B111" s="52">
        <v>1</v>
      </c>
      <c r="C111" s="52">
        <v>1</v>
      </c>
      <c r="D111" s="52">
        <v>1</v>
      </c>
      <c r="E111" s="52">
        <v>1</v>
      </c>
      <c r="F111" s="52">
        <v>1</v>
      </c>
      <c r="G111" s="52">
        <v>1</v>
      </c>
      <c r="H111" s="52">
        <v>1</v>
      </c>
      <c r="I111" s="52">
        <v>1</v>
      </c>
      <c r="J111" s="52">
        <v>1</v>
      </c>
      <c r="N111" s="50">
        <v>10108</v>
      </c>
      <c r="O111" s="50">
        <v>1</v>
      </c>
      <c r="P111" s="50">
        <v>9</v>
      </c>
      <c r="Q111" s="50">
        <v>13</v>
      </c>
      <c r="R111" s="50" t="s">
        <v>3876</v>
      </c>
      <c r="S111" s="50">
        <v>109</v>
      </c>
      <c r="T111" s="50" t="s">
        <v>3644</v>
      </c>
      <c r="U111" s="50" t="s">
        <v>3856</v>
      </c>
      <c r="V111" s="50" t="s">
        <v>3857</v>
      </c>
      <c r="W111" s="50">
        <v>108</v>
      </c>
      <c r="X111" s="50">
        <v>10001</v>
      </c>
      <c r="Y111" s="50">
        <v>0</v>
      </c>
      <c r="Z111" s="50" t="str">
        <f>[1]关卡设计!X134</f>
        <v>100003|27500|10000;100002|396|10000;100006|687|10000</v>
      </c>
      <c r="AA111" s="50">
        <v>0</v>
      </c>
      <c r="AB111" s="50" t="s">
        <v>2800</v>
      </c>
      <c r="AC111" s="50" t="s">
        <v>3781</v>
      </c>
      <c r="AD111" s="50">
        <v>90001</v>
      </c>
      <c r="AE111" s="50">
        <v>0</v>
      </c>
      <c r="AF111" s="50">
        <v>180</v>
      </c>
      <c r="AG111" s="50" t="s">
        <v>3727</v>
      </c>
      <c r="AH111" s="50" t="s">
        <v>3677</v>
      </c>
      <c r="AI111" s="50">
        <v>100</v>
      </c>
      <c r="AJ111" s="50">
        <v>0</v>
      </c>
      <c r="AK111" s="50">
        <v>0</v>
      </c>
      <c r="AL111" s="50" t="s">
        <v>3666</v>
      </c>
      <c r="AM111" s="50">
        <v>0</v>
      </c>
      <c r="AN111" s="50" t="s">
        <v>3877</v>
      </c>
    </row>
    <row r="112" spans="1:43" x14ac:dyDescent="0.2">
      <c r="A112" s="51">
        <v>1</v>
      </c>
      <c r="B112" s="52">
        <v>1</v>
      </c>
      <c r="C112" s="52">
        <v>1</v>
      </c>
      <c r="D112" s="52">
        <v>1</v>
      </c>
      <c r="E112" s="52">
        <v>1</v>
      </c>
      <c r="F112" s="52">
        <v>1</v>
      </c>
      <c r="G112" s="52">
        <v>1</v>
      </c>
      <c r="H112" s="52">
        <v>1</v>
      </c>
      <c r="I112" s="52">
        <v>1</v>
      </c>
      <c r="J112" s="52">
        <v>1</v>
      </c>
      <c r="N112" s="50">
        <v>10109</v>
      </c>
      <c r="O112" s="50">
        <v>1</v>
      </c>
      <c r="P112" s="50">
        <v>9</v>
      </c>
      <c r="Q112" s="50">
        <v>14</v>
      </c>
      <c r="R112" s="50" t="s">
        <v>3878</v>
      </c>
      <c r="S112" s="50">
        <v>110</v>
      </c>
      <c r="T112" s="50" t="s">
        <v>3644</v>
      </c>
      <c r="U112" s="50" t="s">
        <v>3856</v>
      </c>
      <c r="V112" s="50" t="s">
        <v>3857</v>
      </c>
      <c r="W112" s="50">
        <v>109</v>
      </c>
      <c r="X112" s="50">
        <v>10001</v>
      </c>
      <c r="Y112" s="50">
        <v>0</v>
      </c>
      <c r="Z112" s="50" t="str">
        <f>[1]关卡设计!X135</f>
        <v>100003|28750|10000;100002|400|10000;100006|700|10000</v>
      </c>
      <c r="AA112" s="50">
        <v>0</v>
      </c>
      <c r="AB112" s="50" t="s">
        <v>2800</v>
      </c>
      <c r="AC112" s="50" t="s">
        <v>3781</v>
      </c>
      <c r="AD112" s="50">
        <v>90001</v>
      </c>
      <c r="AE112" s="50">
        <v>0</v>
      </c>
      <c r="AF112" s="50">
        <v>180</v>
      </c>
      <c r="AG112" s="50" t="s">
        <v>3727</v>
      </c>
      <c r="AH112" s="50" t="s">
        <v>3677</v>
      </c>
      <c r="AI112" s="50">
        <v>100</v>
      </c>
      <c r="AJ112" s="50">
        <v>0</v>
      </c>
      <c r="AK112" s="50">
        <v>0</v>
      </c>
      <c r="AL112" s="50" t="s">
        <v>3666</v>
      </c>
      <c r="AM112" s="50">
        <v>0</v>
      </c>
      <c r="AN112" s="50" t="s">
        <v>3879</v>
      </c>
    </row>
    <row r="113" spans="1:43" x14ac:dyDescent="0.2">
      <c r="A113" s="51">
        <v>1</v>
      </c>
      <c r="B113" s="52">
        <v>1</v>
      </c>
      <c r="C113" s="52">
        <v>1</v>
      </c>
      <c r="D113" s="52">
        <v>1</v>
      </c>
      <c r="E113" s="52">
        <v>1</v>
      </c>
      <c r="F113" s="52">
        <v>1</v>
      </c>
      <c r="G113" s="52">
        <v>1</v>
      </c>
      <c r="H113" s="52">
        <v>1</v>
      </c>
      <c r="I113" s="52">
        <v>1</v>
      </c>
      <c r="J113" s="52">
        <v>1</v>
      </c>
      <c r="N113" s="50">
        <v>10110</v>
      </c>
      <c r="O113" s="50">
        <v>1</v>
      </c>
      <c r="P113" s="50">
        <v>9</v>
      </c>
      <c r="Q113" s="50">
        <v>15</v>
      </c>
      <c r="R113" s="50" t="s">
        <v>3880</v>
      </c>
      <c r="S113" s="50">
        <v>111</v>
      </c>
      <c r="T113" s="50" t="s">
        <v>3644</v>
      </c>
      <c r="U113" s="50" t="s">
        <v>3856</v>
      </c>
      <c r="V113" s="50" t="s">
        <v>3857</v>
      </c>
      <c r="W113" s="50">
        <v>110</v>
      </c>
      <c r="X113" s="50">
        <v>10001</v>
      </c>
      <c r="Y113" s="50">
        <v>0</v>
      </c>
      <c r="Z113" s="50" t="str">
        <f>[1]关卡设计!X136</f>
        <v>100003|30000|10000;100002|403|10000;100006|700|10000</v>
      </c>
      <c r="AA113" s="50">
        <v>0</v>
      </c>
      <c r="AB113" s="50" t="s">
        <v>2800</v>
      </c>
      <c r="AC113" s="50" t="s">
        <v>3781</v>
      </c>
      <c r="AD113" s="50">
        <v>90001</v>
      </c>
      <c r="AE113" s="50">
        <v>0</v>
      </c>
      <c r="AF113" s="50">
        <v>180</v>
      </c>
      <c r="AG113" s="50" t="s">
        <v>3727</v>
      </c>
      <c r="AH113" s="50" t="s">
        <v>3677</v>
      </c>
      <c r="AI113" s="50">
        <v>100</v>
      </c>
      <c r="AJ113" s="50">
        <v>0</v>
      </c>
      <c r="AK113" s="50">
        <v>0</v>
      </c>
      <c r="AL113" s="50" t="s">
        <v>3666</v>
      </c>
      <c r="AM113" s="50">
        <v>0</v>
      </c>
      <c r="AN113" s="50" t="s">
        <v>3881</v>
      </c>
    </row>
    <row r="114" spans="1:43" x14ac:dyDescent="0.2">
      <c r="A114" s="51">
        <v>1</v>
      </c>
      <c r="B114" s="52">
        <v>1</v>
      </c>
      <c r="C114" s="52">
        <v>1</v>
      </c>
      <c r="D114" s="52">
        <v>1</v>
      </c>
      <c r="E114" s="52">
        <v>1</v>
      </c>
      <c r="F114" s="52">
        <v>1</v>
      </c>
      <c r="G114" s="52">
        <v>1</v>
      </c>
      <c r="H114" s="52">
        <v>1</v>
      </c>
      <c r="I114" s="52">
        <v>1</v>
      </c>
      <c r="J114" s="52">
        <v>1</v>
      </c>
      <c r="N114" s="50">
        <v>10111</v>
      </c>
      <c r="O114" s="50">
        <v>1</v>
      </c>
      <c r="P114" s="50">
        <v>9</v>
      </c>
      <c r="Q114" s="50">
        <v>16</v>
      </c>
      <c r="R114" s="50" t="s">
        <v>3882</v>
      </c>
      <c r="S114" s="50">
        <v>112</v>
      </c>
      <c r="T114" s="50" t="s">
        <v>3644</v>
      </c>
      <c r="U114" s="50" t="s">
        <v>3856</v>
      </c>
      <c r="V114" s="50" t="s">
        <v>3857</v>
      </c>
      <c r="W114" s="50">
        <v>111</v>
      </c>
      <c r="X114" s="50">
        <v>10001</v>
      </c>
      <c r="Y114" s="50">
        <v>0</v>
      </c>
      <c r="Z114" s="50" t="str">
        <f>[1]关卡设计!X137</f>
        <v>100003|31250|10000;100002|406|10000;100006|712|10000</v>
      </c>
      <c r="AA114" s="50">
        <v>0</v>
      </c>
      <c r="AB114" s="50" t="s">
        <v>2800</v>
      </c>
      <c r="AC114" s="50" t="s">
        <v>3781</v>
      </c>
      <c r="AD114" s="50">
        <v>90001</v>
      </c>
      <c r="AE114" s="50">
        <v>0</v>
      </c>
      <c r="AF114" s="50">
        <v>180</v>
      </c>
      <c r="AG114" s="50" t="s">
        <v>3727</v>
      </c>
      <c r="AH114" s="50" t="s">
        <v>3677</v>
      </c>
      <c r="AI114" s="50">
        <v>100</v>
      </c>
      <c r="AJ114" s="50">
        <v>0</v>
      </c>
      <c r="AK114" s="50">
        <v>0</v>
      </c>
      <c r="AL114" s="50" t="s">
        <v>3666</v>
      </c>
      <c r="AM114" s="50">
        <v>0</v>
      </c>
      <c r="AN114" s="50" t="s">
        <v>3883</v>
      </c>
    </row>
    <row r="115" spans="1:43" x14ac:dyDescent="0.2">
      <c r="A115" s="51">
        <v>1</v>
      </c>
      <c r="B115" s="52">
        <v>1</v>
      </c>
      <c r="C115" s="52">
        <v>1</v>
      </c>
      <c r="D115" s="52">
        <v>1</v>
      </c>
      <c r="E115" s="52">
        <v>1</v>
      </c>
      <c r="F115" s="52">
        <v>1</v>
      </c>
      <c r="G115" s="52">
        <v>1</v>
      </c>
      <c r="H115" s="52">
        <v>1</v>
      </c>
      <c r="I115" s="52">
        <v>1</v>
      </c>
      <c r="J115" s="52">
        <v>1</v>
      </c>
      <c r="N115" s="50">
        <v>10112</v>
      </c>
      <c r="O115" s="50">
        <v>1</v>
      </c>
      <c r="P115" s="50">
        <v>9</v>
      </c>
      <c r="Q115" s="50">
        <v>17</v>
      </c>
      <c r="R115" s="50" t="s">
        <v>3884</v>
      </c>
      <c r="S115" s="50">
        <v>113</v>
      </c>
      <c r="T115" s="50" t="s">
        <v>3644</v>
      </c>
      <c r="U115" s="50" t="s">
        <v>3856</v>
      </c>
      <c r="V115" s="50" t="s">
        <v>3857</v>
      </c>
      <c r="W115" s="50">
        <v>112</v>
      </c>
      <c r="X115" s="50">
        <v>10001</v>
      </c>
      <c r="Y115" s="50">
        <v>0</v>
      </c>
      <c r="Z115" s="50" t="str">
        <f>[1]关卡设计!X138</f>
        <v>100003|32500|10000;100002|409|10000;100006|712|10000</v>
      </c>
      <c r="AA115" s="50">
        <v>0</v>
      </c>
      <c r="AB115" s="50" t="s">
        <v>2800</v>
      </c>
      <c r="AC115" s="50" t="s">
        <v>3781</v>
      </c>
      <c r="AD115" s="50">
        <v>90001</v>
      </c>
      <c r="AE115" s="50">
        <v>0</v>
      </c>
      <c r="AF115" s="50">
        <v>180</v>
      </c>
      <c r="AG115" s="50" t="s">
        <v>3727</v>
      </c>
      <c r="AH115" s="50" t="s">
        <v>3677</v>
      </c>
      <c r="AI115" s="50">
        <v>100</v>
      </c>
      <c r="AJ115" s="50">
        <v>0</v>
      </c>
      <c r="AK115" s="50">
        <v>0</v>
      </c>
      <c r="AL115" s="50" t="s">
        <v>3666</v>
      </c>
      <c r="AM115" s="50">
        <v>0</v>
      </c>
      <c r="AN115" s="50" t="s">
        <v>3885</v>
      </c>
    </row>
    <row r="116" spans="1:43" x14ac:dyDescent="0.2">
      <c r="A116" s="51">
        <v>1</v>
      </c>
      <c r="B116" s="52">
        <v>1</v>
      </c>
      <c r="C116" s="52">
        <v>1</v>
      </c>
      <c r="D116" s="52">
        <v>1</v>
      </c>
      <c r="E116" s="52">
        <v>1</v>
      </c>
      <c r="F116" s="52">
        <v>1</v>
      </c>
      <c r="G116" s="52">
        <v>1</v>
      </c>
      <c r="H116" s="52">
        <v>1</v>
      </c>
      <c r="I116" s="52">
        <v>1</v>
      </c>
      <c r="J116" s="52">
        <v>1</v>
      </c>
      <c r="N116" s="50">
        <v>10113</v>
      </c>
      <c r="O116" s="50">
        <v>1</v>
      </c>
      <c r="P116" s="50">
        <v>9</v>
      </c>
      <c r="Q116" s="50">
        <v>18</v>
      </c>
      <c r="R116" s="50" t="s">
        <v>3886</v>
      </c>
      <c r="S116" s="50">
        <v>114</v>
      </c>
      <c r="T116" s="50" t="s">
        <v>3644</v>
      </c>
      <c r="U116" s="50" t="s">
        <v>3856</v>
      </c>
      <c r="V116" s="62">
        <v>10038</v>
      </c>
      <c r="W116" s="50">
        <v>113</v>
      </c>
      <c r="X116" s="50">
        <v>10001</v>
      </c>
      <c r="Y116" s="50">
        <v>0</v>
      </c>
      <c r="Z116" s="50" t="str">
        <f>[1]关卡设计!X139</f>
        <v>100003|33750|10000;100002|412|10000;100006|725|10000</v>
      </c>
      <c r="AA116" s="50" t="s">
        <v>3887</v>
      </c>
      <c r="AB116" s="50">
        <v>0</v>
      </c>
      <c r="AC116" s="50">
        <v>0</v>
      </c>
      <c r="AD116" s="50">
        <v>90001</v>
      </c>
      <c r="AE116" s="62">
        <v>90002</v>
      </c>
      <c r="AF116" s="50">
        <v>180</v>
      </c>
      <c r="AG116" s="50" t="s">
        <v>3727</v>
      </c>
      <c r="AH116" s="50" t="s">
        <v>3677</v>
      </c>
      <c r="AI116" s="50">
        <v>100</v>
      </c>
      <c r="AJ116" s="50">
        <v>0</v>
      </c>
      <c r="AK116" s="50">
        <v>0</v>
      </c>
      <c r="AL116" s="50" t="s">
        <v>3666</v>
      </c>
      <c r="AM116" s="50">
        <v>0</v>
      </c>
      <c r="AN116" s="50" t="s">
        <v>3888</v>
      </c>
    </row>
    <row r="117" spans="1:43" x14ac:dyDescent="0.2">
      <c r="A117" s="51">
        <v>1</v>
      </c>
      <c r="B117" s="52">
        <v>1</v>
      </c>
      <c r="C117" s="52">
        <v>1</v>
      </c>
      <c r="D117" s="52">
        <v>1</v>
      </c>
      <c r="E117" s="52">
        <v>1</v>
      </c>
      <c r="F117" s="52">
        <v>1</v>
      </c>
      <c r="G117" s="52">
        <v>1</v>
      </c>
      <c r="H117" s="52">
        <v>1</v>
      </c>
      <c r="I117" s="52">
        <v>1</v>
      </c>
      <c r="J117" s="52">
        <v>1</v>
      </c>
      <c r="N117" s="50">
        <v>10114</v>
      </c>
      <c r="O117" s="50">
        <v>1</v>
      </c>
      <c r="P117" s="50">
        <v>10</v>
      </c>
      <c r="Q117" s="50">
        <v>1</v>
      </c>
      <c r="R117" s="50" t="s">
        <v>3889</v>
      </c>
      <c r="S117" s="50">
        <v>115</v>
      </c>
      <c r="T117" s="50" t="s">
        <v>3644</v>
      </c>
      <c r="U117" s="50" t="s">
        <v>3890</v>
      </c>
      <c r="V117" s="50" t="s">
        <v>3891</v>
      </c>
      <c r="W117" s="50">
        <v>114</v>
      </c>
      <c r="X117" s="50">
        <v>10001</v>
      </c>
      <c r="Y117" s="50">
        <v>0</v>
      </c>
      <c r="Z117" s="50" t="str">
        <f>[1]关卡设计!X140</f>
        <v>100003|35000|10000;100002|415|10000;100006|725|10000</v>
      </c>
      <c r="AA117" s="50">
        <v>0</v>
      </c>
      <c r="AB117" s="50" t="s">
        <v>2800</v>
      </c>
      <c r="AC117" s="50" t="s">
        <v>3781</v>
      </c>
      <c r="AD117" s="50">
        <v>100003</v>
      </c>
      <c r="AE117" s="50">
        <v>0</v>
      </c>
      <c r="AF117" s="50">
        <v>180</v>
      </c>
      <c r="AG117" s="50" t="s">
        <v>3727</v>
      </c>
      <c r="AH117" s="50" t="s">
        <v>3677</v>
      </c>
      <c r="AI117" s="50">
        <v>100</v>
      </c>
      <c r="AJ117" s="50">
        <v>0</v>
      </c>
      <c r="AK117" s="50">
        <v>0</v>
      </c>
      <c r="AL117" s="50" t="s">
        <v>3666</v>
      </c>
      <c r="AM117" s="50">
        <v>0</v>
      </c>
      <c r="AN117" s="50" t="s">
        <v>3892</v>
      </c>
    </row>
    <row r="118" spans="1:43" x14ac:dyDescent="0.2">
      <c r="A118" s="51">
        <v>1</v>
      </c>
      <c r="B118" s="52">
        <v>1</v>
      </c>
      <c r="C118" s="52">
        <v>1</v>
      </c>
      <c r="D118" s="52">
        <v>1</v>
      </c>
      <c r="E118" s="52">
        <v>1</v>
      </c>
      <c r="F118" s="52">
        <v>1</v>
      </c>
      <c r="G118" s="52">
        <v>1</v>
      </c>
      <c r="H118" s="52">
        <v>1</v>
      </c>
      <c r="I118" s="52">
        <v>1</v>
      </c>
      <c r="J118" s="52">
        <v>1</v>
      </c>
      <c r="N118" s="50">
        <v>10115</v>
      </c>
      <c r="O118" s="50">
        <v>1</v>
      </c>
      <c r="P118" s="50">
        <v>10</v>
      </c>
      <c r="Q118" s="50">
        <v>2</v>
      </c>
      <c r="R118" s="50" t="s">
        <v>3893</v>
      </c>
      <c r="S118" s="50">
        <v>116</v>
      </c>
      <c r="T118" s="50" t="s">
        <v>3644</v>
      </c>
      <c r="U118" s="50" t="s">
        <v>3890</v>
      </c>
      <c r="V118" s="50" t="s">
        <v>3891</v>
      </c>
      <c r="W118" s="50">
        <v>115</v>
      </c>
      <c r="X118" s="50">
        <v>10001</v>
      </c>
      <c r="Y118" s="50">
        <v>0</v>
      </c>
      <c r="Z118" s="50" t="str">
        <f>[1]关卡设计!X141</f>
        <v>100003|35000|10000;100002|418|10000;100006|737|10000</v>
      </c>
      <c r="AA118" s="50">
        <v>0</v>
      </c>
      <c r="AB118" s="50" t="s">
        <v>2800</v>
      </c>
      <c r="AC118" s="50" t="s">
        <v>3781</v>
      </c>
      <c r="AD118" s="50">
        <v>100003</v>
      </c>
      <c r="AE118" s="50">
        <v>0</v>
      </c>
      <c r="AF118" s="50">
        <v>180</v>
      </c>
      <c r="AG118" s="50" t="s">
        <v>3727</v>
      </c>
      <c r="AH118" s="50" t="s">
        <v>3677</v>
      </c>
      <c r="AI118" s="50">
        <v>100</v>
      </c>
      <c r="AJ118" s="50">
        <v>0</v>
      </c>
      <c r="AK118" s="50">
        <v>0</v>
      </c>
      <c r="AL118" s="50" t="s">
        <v>3666</v>
      </c>
      <c r="AM118" s="50">
        <v>0</v>
      </c>
      <c r="AN118" s="50" t="s">
        <v>3892</v>
      </c>
    </row>
    <row r="119" spans="1:43" x14ac:dyDescent="0.2">
      <c r="A119" s="51">
        <v>1</v>
      </c>
      <c r="B119" s="52">
        <v>1</v>
      </c>
      <c r="C119" s="52">
        <v>1</v>
      </c>
      <c r="D119" s="52">
        <v>1</v>
      </c>
      <c r="E119" s="52">
        <v>1</v>
      </c>
      <c r="F119" s="52">
        <v>1</v>
      </c>
      <c r="G119" s="52">
        <v>1</v>
      </c>
      <c r="H119" s="52">
        <v>1</v>
      </c>
      <c r="I119" s="52">
        <v>1</v>
      </c>
      <c r="J119" s="52">
        <v>1</v>
      </c>
      <c r="N119" s="50">
        <v>10116</v>
      </c>
      <c r="O119" s="50">
        <v>1</v>
      </c>
      <c r="P119" s="50">
        <v>10</v>
      </c>
      <c r="Q119" s="50">
        <v>3</v>
      </c>
      <c r="R119" s="50" t="s">
        <v>3886</v>
      </c>
      <c r="S119" s="50">
        <v>117</v>
      </c>
      <c r="T119" s="50" t="s">
        <v>3644</v>
      </c>
      <c r="U119" s="50" t="s">
        <v>3890</v>
      </c>
      <c r="V119" s="50" t="s">
        <v>3891</v>
      </c>
      <c r="W119" s="50">
        <v>116</v>
      </c>
      <c r="X119" s="50">
        <v>10001</v>
      </c>
      <c r="Y119" s="50">
        <v>0</v>
      </c>
      <c r="Z119" s="50" t="str">
        <f>[1]关卡设计!X142</f>
        <v>100003|36250|10000;100002|421|10000;100006|737|10000</v>
      </c>
      <c r="AA119" s="50">
        <v>0</v>
      </c>
      <c r="AB119" s="50" t="s">
        <v>2800</v>
      </c>
      <c r="AC119" s="50" t="s">
        <v>3781</v>
      </c>
      <c r="AD119" s="50">
        <v>100001</v>
      </c>
      <c r="AE119" s="50">
        <v>0</v>
      </c>
      <c r="AF119" s="50">
        <v>180</v>
      </c>
      <c r="AG119" s="50" t="s">
        <v>3727</v>
      </c>
      <c r="AH119" s="50" t="s">
        <v>3677</v>
      </c>
      <c r="AI119" s="50">
        <v>100</v>
      </c>
      <c r="AJ119" s="50">
        <v>0</v>
      </c>
      <c r="AK119" s="50">
        <v>0</v>
      </c>
      <c r="AL119" s="50" t="s">
        <v>3666</v>
      </c>
      <c r="AM119" s="50">
        <v>0</v>
      </c>
      <c r="AN119" s="50" t="s">
        <v>3894</v>
      </c>
    </row>
    <row r="120" spans="1:43" s="62" customFormat="1" x14ac:dyDescent="0.2">
      <c r="A120" s="83">
        <v>1</v>
      </c>
      <c r="B120" s="83">
        <v>1</v>
      </c>
      <c r="C120" s="83">
        <v>1</v>
      </c>
      <c r="D120" s="83">
        <v>1</v>
      </c>
      <c r="E120" s="83">
        <v>1</v>
      </c>
      <c r="F120" s="83">
        <v>1</v>
      </c>
      <c r="G120" s="83">
        <v>1</v>
      </c>
      <c r="H120" s="83">
        <v>1</v>
      </c>
      <c r="I120" s="83">
        <v>1</v>
      </c>
      <c r="J120" s="83">
        <v>1</v>
      </c>
      <c r="N120" s="62">
        <v>10117</v>
      </c>
      <c r="O120" s="62">
        <v>1</v>
      </c>
      <c r="P120" s="62">
        <v>10</v>
      </c>
      <c r="Q120" s="62">
        <v>4</v>
      </c>
      <c r="R120" s="62" t="s">
        <v>3895</v>
      </c>
      <c r="S120" s="62">
        <v>121</v>
      </c>
      <c r="T120" s="62" t="s">
        <v>3644</v>
      </c>
      <c r="U120" s="50" t="s">
        <v>3890</v>
      </c>
      <c r="V120" s="50" t="s">
        <v>3891</v>
      </c>
      <c r="W120" s="62">
        <v>117</v>
      </c>
      <c r="X120" s="50">
        <v>10001</v>
      </c>
      <c r="Y120" s="50">
        <v>0</v>
      </c>
      <c r="Z120" s="50" t="str">
        <f>[1]关卡设计!X143</f>
        <v>100003|38750|10000;100002|425|10000;100006|750|10000</v>
      </c>
      <c r="AA120" s="50">
        <v>0</v>
      </c>
      <c r="AB120" s="50" t="s">
        <v>2800</v>
      </c>
      <c r="AC120" s="50" t="s">
        <v>3781</v>
      </c>
      <c r="AD120" s="50">
        <v>100001</v>
      </c>
      <c r="AE120" s="50">
        <v>0</v>
      </c>
      <c r="AF120" s="62">
        <v>180</v>
      </c>
      <c r="AG120" s="62" t="s">
        <v>3727</v>
      </c>
      <c r="AH120" s="62" t="s">
        <v>3677</v>
      </c>
      <c r="AI120" s="62">
        <v>100</v>
      </c>
      <c r="AJ120" s="50">
        <v>0</v>
      </c>
      <c r="AK120" s="50">
        <v>0</v>
      </c>
      <c r="AL120" s="62" t="s">
        <v>3666</v>
      </c>
      <c r="AM120" s="62">
        <v>0</v>
      </c>
      <c r="AN120" s="50" t="s">
        <v>3896</v>
      </c>
      <c r="AQ120" s="50"/>
    </row>
    <row r="121" spans="1:43" x14ac:dyDescent="0.2">
      <c r="A121" s="51">
        <v>1</v>
      </c>
      <c r="B121" s="52">
        <v>1</v>
      </c>
      <c r="C121" s="52">
        <v>1</v>
      </c>
      <c r="D121" s="52">
        <v>1</v>
      </c>
      <c r="E121" s="52">
        <v>1</v>
      </c>
      <c r="F121" s="52">
        <v>1</v>
      </c>
      <c r="G121" s="52">
        <v>1</v>
      </c>
      <c r="H121" s="52">
        <v>1</v>
      </c>
      <c r="I121" s="52">
        <v>1</v>
      </c>
      <c r="J121" s="52">
        <v>1</v>
      </c>
      <c r="N121" s="50">
        <v>10118</v>
      </c>
      <c r="O121" s="50">
        <v>1</v>
      </c>
      <c r="P121" s="50">
        <v>10</v>
      </c>
      <c r="Q121" s="50">
        <v>5</v>
      </c>
      <c r="R121" s="50" t="s">
        <v>3658</v>
      </c>
      <c r="S121" s="50">
        <v>119</v>
      </c>
      <c r="T121" s="50" t="s">
        <v>3644</v>
      </c>
      <c r="U121" s="50" t="s">
        <v>3890</v>
      </c>
      <c r="V121" s="50" t="s">
        <v>3891</v>
      </c>
      <c r="W121" s="50">
        <v>118</v>
      </c>
      <c r="X121" s="50">
        <v>10001</v>
      </c>
      <c r="Y121" s="50">
        <v>0</v>
      </c>
      <c r="Z121" s="50" t="str">
        <f>[1]关卡设计!X144</f>
        <v>100003|40000|10000;100002|428|10000;100006|762|10000</v>
      </c>
      <c r="AA121" s="50">
        <v>0</v>
      </c>
      <c r="AB121" s="50" t="s">
        <v>2800</v>
      </c>
      <c r="AC121" s="50" t="s">
        <v>3781</v>
      </c>
      <c r="AD121" s="50">
        <v>100001</v>
      </c>
      <c r="AE121" s="50">
        <v>0</v>
      </c>
      <c r="AF121" s="50">
        <v>180</v>
      </c>
      <c r="AG121" s="50" t="s">
        <v>3727</v>
      </c>
      <c r="AH121" s="50" t="s">
        <v>3677</v>
      </c>
      <c r="AI121" s="50">
        <v>100</v>
      </c>
      <c r="AJ121" s="50">
        <v>0</v>
      </c>
      <c r="AK121" s="50">
        <v>0</v>
      </c>
      <c r="AL121" s="50" t="s">
        <v>3666</v>
      </c>
      <c r="AM121" s="50">
        <v>0</v>
      </c>
      <c r="AN121" s="62" t="s">
        <v>3897</v>
      </c>
    </row>
    <row r="122" spans="1:43" x14ac:dyDescent="0.2">
      <c r="A122" s="51">
        <v>1</v>
      </c>
      <c r="B122" s="52">
        <v>1</v>
      </c>
      <c r="C122" s="52">
        <v>1</v>
      </c>
      <c r="D122" s="52">
        <v>1</v>
      </c>
      <c r="E122" s="52">
        <v>1</v>
      </c>
      <c r="F122" s="52">
        <v>1</v>
      </c>
      <c r="G122" s="52">
        <v>1</v>
      </c>
      <c r="H122" s="52">
        <v>1</v>
      </c>
      <c r="I122" s="52">
        <v>1</v>
      </c>
      <c r="J122" s="52">
        <v>1</v>
      </c>
      <c r="N122" s="50">
        <v>10119</v>
      </c>
      <c r="O122" s="50">
        <v>1</v>
      </c>
      <c r="P122" s="50">
        <v>10</v>
      </c>
      <c r="Q122" s="50">
        <v>6</v>
      </c>
      <c r="R122" s="50" t="s">
        <v>3898</v>
      </c>
      <c r="S122" s="50">
        <v>120</v>
      </c>
      <c r="T122" s="50" t="s">
        <v>3644</v>
      </c>
      <c r="U122" s="50" t="s">
        <v>3890</v>
      </c>
      <c r="V122" s="50" t="s">
        <v>3891</v>
      </c>
      <c r="W122" s="50">
        <v>119</v>
      </c>
      <c r="X122" s="50">
        <v>10001</v>
      </c>
      <c r="Y122" s="50">
        <v>0</v>
      </c>
      <c r="Z122" s="50" t="str">
        <f>[1]关卡设计!X145</f>
        <v>100003|41250|10000;100002|431|10000;100006|762|10000</v>
      </c>
      <c r="AA122" s="50">
        <v>0</v>
      </c>
      <c r="AB122" s="50" t="s">
        <v>2800</v>
      </c>
      <c r="AC122" s="50" t="s">
        <v>3781</v>
      </c>
      <c r="AD122" s="50">
        <v>100001</v>
      </c>
      <c r="AE122" s="50">
        <v>0</v>
      </c>
      <c r="AF122" s="50">
        <v>180</v>
      </c>
      <c r="AG122" s="50" t="s">
        <v>3727</v>
      </c>
      <c r="AH122" s="50" t="s">
        <v>3677</v>
      </c>
      <c r="AI122" s="50">
        <v>100</v>
      </c>
      <c r="AJ122" s="50">
        <v>0</v>
      </c>
      <c r="AK122" s="50">
        <v>0</v>
      </c>
      <c r="AL122" s="50" t="s">
        <v>3666</v>
      </c>
      <c r="AM122" s="50">
        <v>0</v>
      </c>
      <c r="AN122" s="50" t="s">
        <v>3899</v>
      </c>
    </row>
    <row r="123" spans="1:43" x14ac:dyDescent="0.2">
      <c r="A123" s="51">
        <v>1</v>
      </c>
      <c r="B123" s="52">
        <v>1</v>
      </c>
      <c r="C123" s="52">
        <v>1</v>
      </c>
      <c r="D123" s="52">
        <v>1</v>
      </c>
      <c r="E123" s="52">
        <v>1</v>
      </c>
      <c r="F123" s="52">
        <v>1</v>
      </c>
      <c r="G123" s="52">
        <v>1</v>
      </c>
      <c r="H123" s="52">
        <v>1</v>
      </c>
      <c r="I123" s="52">
        <v>1</v>
      </c>
      <c r="J123" s="52">
        <v>1</v>
      </c>
      <c r="N123" s="50">
        <v>10120</v>
      </c>
      <c r="O123" s="50">
        <v>1</v>
      </c>
      <c r="P123" s="50">
        <v>10</v>
      </c>
      <c r="Q123" s="50">
        <v>7</v>
      </c>
      <c r="R123" s="50" t="s">
        <v>3900</v>
      </c>
      <c r="S123" s="50">
        <v>121</v>
      </c>
      <c r="T123" s="50" t="s">
        <v>3644</v>
      </c>
      <c r="U123" s="50" t="s">
        <v>3890</v>
      </c>
      <c r="V123" s="50" t="s">
        <v>3891</v>
      </c>
      <c r="W123" s="50">
        <v>120</v>
      </c>
      <c r="X123" s="50">
        <v>10001</v>
      </c>
      <c r="Y123" s="50">
        <v>0</v>
      </c>
      <c r="Z123" s="50" t="str">
        <f>[1]关卡设计!X146</f>
        <v>100003|42500|10000;100002|434|10000;100006|775|10000</v>
      </c>
      <c r="AA123" s="50">
        <v>0</v>
      </c>
      <c r="AB123" s="50" t="s">
        <v>2800</v>
      </c>
      <c r="AC123" s="50" t="s">
        <v>3781</v>
      </c>
      <c r="AD123" s="50">
        <v>100001</v>
      </c>
      <c r="AE123" s="50">
        <v>0</v>
      </c>
      <c r="AF123" s="50">
        <v>180</v>
      </c>
      <c r="AG123" s="50" t="s">
        <v>3727</v>
      </c>
      <c r="AH123" s="50" t="s">
        <v>3677</v>
      </c>
      <c r="AI123" s="50">
        <v>100</v>
      </c>
      <c r="AJ123" s="50">
        <v>0</v>
      </c>
      <c r="AK123" s="50">
        <v>0</v>
      </c>
      <c r="AL123" s="50" t="s">
        <v>3666</v>
      </c>
      <c r="AM123" s="50">
        <v>0</v>
      </c>
      <c r="AN123" s="50" t="s">
        <v>3901</v>
      </c>
    </row>
    <row r="124" spans="1:43" x14ac:dyDescent="0.2">
      <c r="A124" s="51">
        <v>1</v>
      </c>
      <c r="B124" s="52">
        <v>1</v>
      </c>
      <c r="C124" s="52">
        <v>1</v>
      </c>
      <c r="D124" s="52">
        <v>1</v>
      </c>
      <c r="E124" s="52">
        <v>1</v>
      </c>
      <c r="F124" s="52">
        <v>1</v>
      </c>
      <c r="G124" s="52">
        <v>1</v>
      </c>
      <c r="H124" s="52">
        <v>1</v>
      </c>
      <c r="I124" s="52">
        <v>1</v>
      </c>
      <c r="J124" s="52">
        <v>1</v>
      </c>
      <c r="N124" s="50">
        <v>10121</v>
      </c>
      <c r="O124" s="50">
        <v>1</v>
      </c>
      <c r="P124" s="50">
        <v>10</v>
      </c>
      <c r="Q124" s="50">
        <v>8</v>
      </c>
      <c r="R124" s="50" t="s">
        <v>3902</v>
      </c>
      <c r="S124" s="50">
        <v>122</v>
      </c>
      <c r="T124" s="50" t="s">
        <v>3644</v>
      </c>
      <c r="U124" s="50" t="s">
        <v>3890</v>
      </c>
      <c r="V124" s="50" t="s">
        <v>3891</v>
      </c>
      <c r="W124" s="50">
        <v>121</v>
      </c>
      <c r="X124" s="50">
        <v>10001</v>
      </c>
      <c r="Y124" s="50">
        <v>0</v>
      </c>
      <c r="Z124" s="50" t="str">
        <f>[1]关卡设计!X147</f>
        <v>100003|43750|10000;100002|437|10000;100006|775|10000</v>
      </c>
      <c r="AA124" s="50">
        <v>0</v>
      </c>
      <c r="AB124" s="50" t="s">
        <v>2800</v>
      </c>
      <c r="AC124" s="50" t="s">
        <v>3781</v>
      </c>
      <c r="AD124" s="50">
        <v>100001</v>
      </c>
      <c r="AE124" s="50">
        <v>0</v>
      </c>
      <c r="AF124" s="50">
        <v>180</v>
      </c>
      <c r="AG124" s="50" t="s">
        <v>3727</v>
      </c>
      <c r="AH124" s="50" t="s">
        <v>3677</v>
      </c>
      <c r="AI124" s="50">
        <v>100</v>
      </c>
      <c r="AJ124" s="50">
        <v>0</v>
      </c>
      <c r="AK124" s="50">
        <v>0</v>
      </c>
      <c r="AL124" s="50" t="s">
        <v>3666</v>
      </c>
      <c r="AM124" s="50">
        <v>0</v>
      </c>
      <c r="AN124" s="50" t="s">
        <v>3903</v>
      </c>
    </row>
    <row r="125" spans="1:43" x14ac:dyDescent="0.2">
      <c r="A125" s="51">
        <v>1</v>
      </c>
      <c r="B125" s="52">
        <v>1</v>
      </c>
      <c r="C125" s="52">
        <v>1</v>
      </c>
      <c r="D125" s="52">
        <v>1</v>
      </c>
      <c r="E125" s="52">
        <v>1</v>
      </c>
      <c r="F125" s="52">
        <v>1</v>
      </c>
      <c r="G125" s="52">
        <v>1</v>
      </c>
      <c r="H125" s="52">
        <v>1</v>
      </c>
      <c r="I125" s="52">
        <v>1</v>
      </c>
      <c r="J125" s="52">
        <v>1</v>
      </c>
      <c r="N125" s="50">
        <v>10122</v>
      </c>
      <c r="O125" s="50">
        <v>1</v>
      </c>
      <c r="P125" s="50">
        <v>10</v>
      </c>
      <c r="Q125" s="50">
        <v>9</v>
      </c>
      <c r="R125" s="50" t="s">
        <v>3904</v>
      </c>
      <c r="S125" s="50">
        <v>123</v>
      </c>
      <c r="T125" s="50" t="s">
        <v>3644</v>
      </c>
      <c r="U125" s="50" t="s">
        <v>3890</v>
      </c>
      <c r="V125" s="50" t="s">
        <v>3891</v>
      </c>
      <c r="W125" s="50">
        <v>122</v>
      </c>
      <c r="X125" s="50">
        <v>10001</v>
      </c>
      <c r="Y125" s="50">
        <v>0</v>
      </c>
      <c r="Z125" s="50" t="str">
        <f>[1]关卡设计!X148</f>
        <v>100003|45000|10000;100002|440|10000;100006|787|10000</v>
      </c>
      <c r="AA125" s="50">
        <v>0</v>
      </c>
      <c r="AB125" s="50" t="s">
        <v>2800</v>
      </c>
      <c r="AC125" s="50" t="s">
        <v>3781</v>
      </c>
      <c r="AD125" s="50">
        <v>100001</v>
      </c>
      <c r="AE125" s="50">
        <v>0</v>
      </c>
      <c r="AF125" s="50">
        <v>180</v>
      </c>
      <c r="AG125" s="50" t="s">
        <v>3727</v>
      </c>
      <c r="AH125" s="50" t="s">
        <v>3677</v>
      </c>
      <c r="AI125" s="50">
        <v>100</v>
      </c>
      <c r="AJ125" s="50">
        <v>0</v>
      </c>
      <c r="AK125" s="50">
        <v>0</v>
      </c>
      <c r="AL125" s="50" t="s">
        <v>3666</v>
      </c>
      <c r="AM125" s="50">
        <v>0</v>
      </c>
      <c r="AN125" s="50" t="s">
        <v>3905</v>
      </c>
    </row>
    <row r="126" spans="1:43" x14ac:dyDescent="0.2">
      <c r="A126" s="51">
        <v>1</v>
      </c>
      <c r="B126" s="52">
        <v>1</v>
      </c>
      <c r="C126" s="52">
        <v>1</v>
      </c>
      <c r="D126" s="52">
        <v>1</v>
      </c>
      <c r="E126" s="52">
        <v>1</v>
      </c>
      <c r="F126" s="52">
        <v>1</v>
      </c>
      <c r="G126" s="52">
        <v>1</v>
      </c>
      <c r="H126" s="52">
        <v>1</v>
      </c>
      <c r="I126" s="52">
        <v>1</v>
      </c>
      <c r="J126" s="52">
        <v>1</v>
      </c>
      <c r="N126" s="50">
        <v>10123</v>
      </c>
      <c r="O126" s="50">
        <v>1</v>
      </c>
      <c r="P126" s="50">
        <v>10</v>
      </c>
      <c r="Q126" s="50">
        <v>10</v>
      </c>
      <c r="R126" s="50" t="s">
        <v>3906</v>
      </c>
      <c r="S126" s="50">
        <v>124</v>
      </c>
      <c r="T126" s="50" t="s">
        <v>3644</v>
      </c>
      <c r="U126" s="50" t="s">
        <v>3890</v>
      </c>
      <c r="V126" s="50" t="s">
        <v>3891</v>
      </c>
      <c r="W126" s="50">
        <v>123</v>
      </c>
      <c r="X126" s="50">
        <v>10001</v>
      </c>
      <c r="Y126" s="50">
        <v>0</v>
      </c>
      <c r="Z126" s="50" t="str">
        <f>[1]关卡设计!X149</f>
        <v>100003|46250|10000;100002|443|10000;100006|787|10000</v>
      </c>
      <c r="AA126" s="50">
        <v>0</v>
      </c>
      <c r="AB126" s="50" t="s">
        <v>2800</v>
      </c>
      <c r="AC126" s="50" t="s">
        <v>3781</v>
      </c>
      <c r="AD126" s="50">
        <v>100001</v>
      </c>
      <c r="AE126" s="50">
        <v>0</v>
      </c>
      <c r="AF126" s="50">
        <v>180</v>
      </c>
      <c r="AG126" s="50" t="s">
        <v>3727</v>
      </c>
      <c r="AH126" s="50" t="s">
        <v>3677</v>
      </c>
      <c r="AI126" s="50">
        <v>100</v>
      </c>
      <c r="AJ126" s="50">
        <v>0</v>
      </c>
      <c r="AK126" s="50">
        <v>0</v>
      </c>
      <c r="AL126" s="50" t="s">
        <v>3666</v>
      </c>
      <c r="AM126" s="50">
        <v>0</v>
      </c>
      <c r="AN126" s="50" t="s">
        <v>3907</v>
      </c>
    </row>
    <row r="127" spans="1:43" x14ac:dyDescent="0.2">
      <c r="A127" s="51">
        <v>1</v>
      </c>
      <c r="B127" s="52">
        <v>1</v>
      </c>
      <c r="C127" s="52">
        <v>1</v>
      </c>
      <c r="D127" s="52">
        <v>1</v>
      </c>
      <c r="E127" s="52">
        <v>1</v>
      </c>
      <c r="F127" s="52">
        <v>1</v>
      </c>
      <c r="G127" s="52">
        <v>1</v>
      </c>
      <c r="H127" s="52">
        <v>1</v>
      </c>
      <c r="I127" s="52">
        <v>1</v>
      </c>
      <c r="J127" s="52">
        <v>1</v>
      </c>
      <c r="N127" s="50">
        <v>10124</v>
      </c>
      <c r="O127" s="50">
        <v>1</v>
      </c>
      <c r="P127" s="50">
        <v>10</v>
      </c>
      <c r="Q127" s="50">
        <v>11</v>
      </c>
      <c r="R127" s="50" t="s">
        <v>3908</v>
      </c>
      <c r="S127" s="50">
        <v>125</v>
      </c>
      <c r="T127" s="50" t="s">
        <v>3644</v>
      </c>
      <c r="U127" s="50" t="s">
        <v>3890</v>
      </c>
      <c r="V127" s="50" t="s">
        <v>3891</v>
      </c>
      <c r="W127" s="50">
        <v>124</v>
      </c>
      <c r="X127" s="50">
        <v>10001</v>
      </c>
      <c r="Y127" s="50">
        <v>0</v>
      </c>
      <c r="Z127" s="50" t="str">
        <f>[1]关卡设计!X150</f>
        <v>100003|48750|10000;100002|446|10000;100006|800|10000</v>
      </c>
      <c r="AA127" s="50">
        <v>0</v>
      </c>
      <c r="AB127" s="50" t="s">
        <v>2800</v>
      </c>
      <c r="AC127" s="50" t="s">
        <v>3781</v>
      </c>
      <c r="AD127" s="50">
        <v>100003</v>
      </c>
      <c r="AE127" s="50">
        <v>0</v>
      </c>
      <c r="AF127" s="50">
        <v>180</v>
      </c>
      <c r="AG127" s="50" t="s">
        <v>3727</v>
      </c>
      <c r="AH127" s="50" t="s">
        <v>3677</v>
      </c>
      <c r="AI127" s="50">
        <v>100</v>
      </c>
      <c r="AJ127" s="50">
        <v>0</v>
      </c>
      <c r="AK127" s="50">
        <v>0</v>
      </c>
      <c r="AL127" s="50" t="s">
        <v>3666</v>
      </c>
      <c r="AM127" s="50">
        <v>0</v>
      </c>
      <c r="AN127" s="50" t="s">
        <v>3909</v>
      </c>
    </row>
    <row r="128" spans="1:43" x14ac:dyDescent="0.2">
      <c r="A128" s="51">
        <v>1</v>
      </c>
      <c r="B128" s="52">
        <v>1</v>
      </c>
      <c r="C128" s="52">
        <v>1</v>
      </c>
      <c r="D128" s="52">
        <v>1</v>
      </c>
      <c r="E128" s="52">
        <v>1</v>
      </c>
      <c r="F128" s="52">
        <v>1</v>
      </c>
      <c r="G128" s="52">
        <v>1</v>
      </c>
      <c r="H128" s="52">
        <v>1</v>
      </c>
      <c r="I128" s="52">
        <v>1</v>
      </c>
      <c r="J128" s="52">
        <v>1</v>
      </c>
      <c r="N128" s="50">
        <v>10125</v>
      </c>
      <c r="O128" s="50">
        <v>1</v>
      </c>
      <c r="P128" s="50">
        <v>10</v>
      </c>
      <c r="Q128" s="50">
        <v>12</v>
      </c>
      <c r="R128" s="50" t="s">
        <v>3910</v>
      </c>
      <c r="S128" s="50">
        <v>126</v>
      </c>
      <c r="T128" s="50" t="s">
        <v>3644</v>
      </c>
      <c r="U128" s="50" t="s">
        <v>3890</v>
      </c>
      <c r="V128" s="50" t="s">
        <v>3891</v>
      </c>
      <c r="W128" s="50">
        <v>125</v>
      </c>
      <c r="X128" s="50">
        <v>10001</v>
      </c>
      <c r="Y128" s="50">
        <v>0</v>
      </c>
      <c r="Z128" s="50" t="str">
        <f>[1]关卡设计!X151</f>
        <v>100003|50000|10000;100002|450|10000;100006|812|10000</v>
      </c>
      <c r="AA128" s="50">
        <v>0</v>
      </c>
      <c r="AB128" s="50" t="s">
        <v>2800</v>
      </c>
      <c r="AC128" s="50" t="s">
        <v>3781</v>
      </c>
      <c r="AD128" s="50">
        <v>100003</v>
      </c>
      <c r="AE128" s="50">
        <v>0</v>
      </c>
      <c r="AF128" s="50">
        <v>180</v>
      </c>
      <c r="AG128" s="50" t="s">
        <v>3727</v>
      </c>
      <c r="AH128" s="50" t="s">
        <v>3677</v>
      </c>
      <c r="AI128" s="50">
        <v>100</v>
      </c>
      <c r="AJ128" s="50">
        <v>0</v>
      </c>
      <c r="AK128" s="50">
        <v>0</v>
      </c>
      <c r="AL128" s="50" t="s">
        <v>3666</v>
      </c>
      <c r="AM128" s="50">
        <v>0</v>
      </c>
      <c r="AN128" s="50" t="s">
        <v>3911</v>
      </c>
    </row>
    <row r="129" spans="1:43" x14ac:dyDescent="0.2">
      <c r="A129" s="51">
        <v>1</v>
      </c>
      <c r="B129" s="52">
        <v>1</v>
      </c>
      <c r="C129" s="52">
        <v>1</v>
      </c>
      <c r="D129" s="52">
        <v>1</v>
      </c>
      <c r="E129" s="52">
        <v>1</v>
      </c>
      <c r="F129" s="52">
        <v>1</v>
      </c>
      <c r="G129" s="52">
        <v>1</v>
      </c>
      <c r="H129" s="52">
        <v>1</v>
      </c>
      <c r="I129" s="52">
        <v>1</v>
      </c>
      <c r="J129" s="52">
        <v>1</v>
      </c>
      <c r="N129" s="50">
        <v>10126</v>
      </c>
      <c r="O129" s="50">
        <v>1</v>
      </c>
      <c r="P129" s="50">
        <v>10</v>
      </c>
      <c r="Q129" s="50">
        <v>13</v>
      </c>
      <c r="R129" s="50" t="s">
        <v>3912</v>
      </c>
      <c r="S129" s="50">
        <v>127</v>
      </c>
      <c r="T129" s="50" t="s">
        <v>3644</v>
      </c>
      <c r="U129" s="50" t="s">
        <v>3890</v>
      </c>
      <c r="V129" s="50" t="s">
        <v>3891</v>
      </c>
      <c r="W129" s="50">
        <v>126</v>
      </c>
      <c r="X129" s="50">
        <v>10001</v>
      </c>
      <c r="Y129" s="50">
        <v>0</v>
      </c>
      <c r="Z129" s="50" t="str">
        <f>[1]关卡设计!X152</f>
        <v>100003|52500|10000;100002|453|10000;100006|812|10000</v>
      </c>
      <c r="AA129" s="50">
        <v>0</v>
      </c>
      <c r="AB129" s="50" t="s">
        <v>2800</v>
      </c>
      <c r="AC129" s="50" t="s">
        <v>3781</v>
      </c>
      <c r="AD129" s="50">
        <v>100003</v>
      </c>
      <c r="AE129" s="50">
        <v>0</v>
      </c>
      <c r="AF129" s="50">
        <v>180</v>
      </c>
      <c r="AG129" s="50" t="s">
        <v>3727</v>
      </c>
      <c r="AH129" s="50" t="s">
        <v>3677</v>
      </c>
      <c r="AI129" s="50">
        <v>100</v>
      </c>
      <c r="AJ129" s="50">
        <v>0</v>
      </c>
      <c r="AK129" s="50">
        <v>0</v>
      </c>
      <c r="AL129" s="50" t="s">
        <v>3666</v>
      </c>
      <c r="AM129" s="50">
        <v>0</v>
      </c>
      <c r="AN129" s="50" t="s">
        <v>3913</v>
      </c>
    </row>
    <row r="130" spans="1:43" x14ac:dyDescent="0.2">
      <c r="A130" s="51">
        <v>1</v>
      </c>
      <c r="B130" s="52">
        <v>1</v>
      </c>
      <c r="C130" s="52">
        <v>1</v>
      </c>
      <c r="D130" s="52">
        <v>1</v>
      </c>
      <c r="E130" s="52">
        <v>1</v>
      </c>
      <c r="F130" s="52">
        <v>1</v>
      </c>
      <c r="G130" s="52">
        <v>1</v>
      </c>
      <c r="H130" s="52">
        <v>1</v>
      </c>
      <c r="I130" s="52">
        <v>1</v>
      </c>
      <c r="J130" s="52">
        <v>1</v>
      </c>
      <c r="N130" s="50">
        <v>10127</v>
      </c>
      <c r="O130" s="50">
        <v>1</v>
      </c>
      <c r="P130" s="50">
        <v>10</v>
      </c>
      <c r="Q130" s="50">
        <v>14</v>
      </c>
      <c r="R130" s="50" t="s">
        <v>3914</v>
      </c>
      <c r="S130" s="50">
        <v>128</v>
      </c>
      <c r="T130" s="50" t="s">
        <v>3644</v>
      </c>
      <c r="U130" s="50" t="s">
        <v>3890</v>
      </c>
      <c r="V130" s="50" t="s">
        <v>3891</v>
      </c>
      <c r="W130" s="50">
        <v>127</v>
      </c>
      <c r="X130" s="50">
        <v>10001</v>
      </c>
      <c r="Y130" s="50">
        <v>0</v>
      </c>
      <c r="Z130" s="50" t="str">
        <f>[1]关卡设计!X153</f>
        <v>100003|53750|10000;100002|456|10000;100006|825|10000</v>
      </c>
      <c r="AA130" s="50">
        <v>0</v>
      </c>
      <c r="AB130" s="50" t="s">
        <v>2800</v>
      </c>
      <c r="AC130" s="50" t="s">
        <v>3781</v>
      </c>
      <c r="AD130" s="50">
        <v>100003</v>
      </c>
      <c r="AE130" s="50">
        <v>0</v>
      </c>
      <c r="AF130" s="50">
        <v>180</v>
      </c>
      <c r="AG130" s="50" t="s">
        <v>3727</v>
      </c>
      <c r="AH130" s="50" t="s">
        <v>3677</v>
      </c>
      <c r="AI130" s="50">
        <v>100</v>
      </c>
      <c r="AJ130" s="50">
        <v>0</v>
      </c>
      <c r="AK130" s="50">
        <v>0</v>
      </c>
      <c r="AL130" s="50" t="s">
        <v>3666</v>
      </c>
      <c r="AM130" s="50">
        <v>0</v>
      </c>
      <c r="AN130" s="50" t="s">
        <v>3915</v>
      </c>
    </row>
    <row r="131" spans="1:43" x14ac:dyDescent="0.2">
      <c r="A131" s="51">
        <v>1</v>
      </c>
      <c r="B131" s="52">
        <v>1</v>
      </c>
      <c r="C131" s="52">
        <v>1</v>
      </c>
      <c r="D131" s="52">
        <v>1</v>
      </c>
      <c r="E131" s="52">
        <v>1</v>
      </c>
      <c r="F131" s="52">
        <v>1</v>
      </c>
      <c r="G131" s="52">
        <v>1</v>
      </c>
      <c r="H131" s="52">
        <v>1</v>
      </c>
      <c r="I131" s="52">
        <v>1</v>
      </c>
      <c r="J131" s="52">
        <v>1</v>
      </c>
      <c r="N131" s="50">
        <v>10128</v>
      </c>
      <c r="O131" s="50">
        <v>1</v>
      </c>
      <c r="P131" s="50">
        <v>10</v>
      </c>
      <c r="Q131" s="50">
        <v>15</v>
      </c>
      <c r="R131" s="50" t="s">
        <v>3916</v>
      </c>
      <c r="S131" s="50">
        <v>129</v>
      </c>
      <c r="T131" s="50" t="s">
        <v>3644</v>
      </c>
      <c r="U131" s="50" t="s">
        <v>3890</v>
      </c>
      <c r="V131" s="50" t="s">
        <v>3891</v>
      </c>
      <c r="W131" s="50">
        <v>128</v>
      </c>
      <c r="X131" s="50">
        <v>10001</v>
      </c>
      <c r="Y131" s="50">
        <v>0</v>
      </c>
      <c r="Z131" s="50" t="str">
        <f>[1]关卡设计!X154</f>
        <v>100003|55000|10000;100002|459|10000;100006|825|10000</v>
      </c>
      <c r="AA131" s="50">
        <v>0</v>
      </c>
      <c r="AB131" s="50" t="s">
        <v>2800</v>
      </c>
      <c r="AC131" s="50" t="s">
        <v>3781</v>
      </c>
      <c r="AD131" s="50">
        <v>100003</v>
      </c>
      <c r="AE131" s="50">
        <v>0</v>
      </c>
      <c r="AF131" s="50">
        <v>180</v>
      </c>
      <c r="AG131" s="50" t="s">
        <v>3727</v>
      </c>
      <c r="AH131" s="50" t="s">
        <v>3677</v>
      </c>
      <c r="AI131" s="50">
        <v>100</v>
      </c>
      <c r="AJ131" s="50">
        <v>0</v>
      </c>
      <c r="AK131" s="50">
        <v>0</v>
      </c>
      <c r="AL131" s="50" t="s">
        <v>3666</v>
      </c>
      <c r="AM131" s="50">
        <v>0</v>
      </c>
      <c r="AN131" s="50" t="s">
        <v>3917</v>
      </c>
    </row>
    <row r="132" spans="1:43" x14ac:dyDescent="0.2">
      <c r="A132" s="51">
        <v>1</v>
      </c>
      <c r="B132" s="52">
        <v>1</v>
      </c>
      <c r="C132" s="52">
        <v>1</v>
      </c>
      <c r="D132" s="52">
        <v>1</v>
      </c>
      <c r="E132" s="52">
        <v>1</v>
      </c>
      <c r="F132" s="52">
        <v>1</v>
      </c>
      <c r="G132" s="52">
        <v>1</v>
      </c>
      <c r="H132" s="52">
        <v>1</v>
      </c>
      <c r="I132" s="52">
        <v>1</v>
      </c>
      <c r="J132" s="52">
        <v>1</v>
      </c>
      <c r="N132" s="50">
        <v>10129</v>
      </c>
      <c r="O132" s="50">
        <v>1</v>
      </c>
      <c r="P132" s="50">
        <v>10</v>
      </c>
      <c r="Q132" s="50">
        <v>16</v>
      </c>
      <c r="R132" s="50" t="s">
        <v>3918</v>
      </c>
      <c r="S132" s="50">
        <v>130</v>
      </c>
      <c r="T132" s="50" t="s">
        <v>3644</v>
      </c>
      <c r="U132" s="50" t="s">
        <v>3890</v>
      </c>
      <c r="V132" s="50" t="s">
        <v>3891</v>
      </c>
      <c r="W132" s="50">
        <v>129</v>
      </c>
      <c r="X132" s="50">
        <v>10001</v>
      </c>
      <c r="Y132" s="50">
        <v>0</v>
      </c>
      <c r="Z132" s="50" t="str">
        <f>[1]关卡设计!X155</f>
        <v>100003|57500|10000;100002|462|10000;100006|837|10000</v>
      </c>
      <c r="AA132" s="50">
        <v>0</v>
      </c>
      <c r="AB132" s="50" t="s">
        <v>2800</v>
      </c>
      <c r="AC132" s="50" t="s">
        <v>3781</v>
      </c>
      <c r="AD132" s="50">
        <v>100003</v>
      </c>
      <c r="AE132" s="50">
        <v>0</v>
      </c>
      <c r="AF132" s="50">
        <v>180</v>
      </c>
      <c r="AG132" s="50" t="s">
        <v>3727</v>
      </c>
      <c r="AH132" s="50" t="s">
        <v>3677</v>
      </c>
      <c r="AI132" s="50">
        <v>100</v>
      </c>
      <c r="AJ132" s="50">
        <v>0</v>
      </c>
      <c r="AK132" s="50">
        <v>0</v>
      </c>
      <c r="AL132" s="50" t="s">
        <v>3666</v>
      </c>
      <c r="AM132" s="50">
        <v>0</v>
      </c>
      <c r="AN132" s="50" t="s">
        <v>3919</v>
      </c>
    </row>
    <row r="133" spans="1:43" x14ac:dyDescent="0.2">
      <c r="A133" s="51">
        <v>1</v>
      </c>
      <c r="B133" s="52">
        <v>1</v>
      </c>
      <c r="C133" s="52">
        <v>1</v>
      </c>
      <c r="D133" s="52">
        <v>1</v>
      </c>
      <c r="E133" s="52">
        <v>1</v>
      </c>
      <c r="F133" s="52">
        <v>1</v>
      </c>
      <c r="G133" s="52">
        <v>1</v>
      </c>
      <c r="H133" s="52">
        <v>1</v>
      </c>
      <c r="I133" s="52">
        <v>1</v>
      </c>
      <c r="J133" s="52">
        <v>1</v>
      </c>
      <c r="N133" s="50">
        <v>10130</v>
      </c>
      <c r="O133" s="50">
        <v>1</v>
      </c>
      <c r="P133" s="50">
        <v>10</v>
      </c>
      <c r="Q133" s="50">
        <v>17</v>
      </c>
      <c r="R133" s="50" t="s">
        <v>3920</v>
      </c>
      <c r="S133" s="50">
        <v>131</v>
      </c>
      <c r="T133" s="50" t="s">
        <v>3644</v>
      </c>
      <c r="U133" s="50" t="s">
        <v>3890</v>
      </c>
      <c r="V133" s="50" t="s">
        <v>3891</v>
      </c>
      <c r="W133" s="50">
        <v>130</v>
      </c>
      <c r="X133" s="50">
        <v>10001</v>
      </c>
      <c r="Y133" s="50">
        <v>0</v>
      </c>
      <c r="Z133" s="50" t="str">
        <f>[1]关卡设计!X156</f>
        <v>100003|60000|10000;100002|465|10000;100006|837|10000</v>
      </c>
      <c r="AA133" s="50">
        <v>0</v>
      </c>
      <c r="AB133" s="50" t="s">
        <v>2800</v>
      </c>
      <c r="AC133" s="50" t="s">
        <v>3781</v>
      </c>
      <c r="AD133" s="50">
        <v>100003</v>
      </c>
      <c r="AE133" s="50">
        <v>0</v>
      </c>
      <c r="AF133" s="50">
        <v>180</v>
      </c>
      <c r="AG133" s="50" t="s">
        <v>3727</v>
      </c>
      <c r="AH133" s="50" t="s">
        <v>3677</v>
      </c>
      <c r="AI133" s="50">
        <v>100</v>
      </c>
      <c r="AJ133" s="50">
        <v>0</v>
      </c>
      <c r="AK133" s="50">
        <v>0</v>
      </c>
      <c r="AL133" s="50" t="s">
        <v>3666</v>
      </c>
      <c r="AM133" s="50">
        <v>0</v>
      </c>
      <c r="AN133" s="50" t="s">
        <v>3921</v>
      </c>
    </row>
    <row r="134" spans="1:43" x14ac:dyDescent="0.2">
      <c r="A134" s="51">
        <v>1</v>
      </c>
      <c r="B134" s="52">
        <v>1</v>
      </c>
      <c r="C134" s="52">
        <v>1</v>
      </c>
      <c r="D134" s="52">
        <v>1</v>
      </c>
      <c r="E134" s="52">
        <v>1</v>
      </c>
      <c r="F134" s="52">
        <v>1</v>
      </c>
      <c r="G134" s="52">
        <v>1</v>
      </c>
      <c r="H134" s="52">
        <v>1</v>
      </c>
      <c r="I134" s="52">
        <v>1</v>
      </c>
      <c r="J134" s="52">
        <v>1</v>
      </c>
      <c r="N134" s="50">
        <v>10131</v>
      </c>
      <c r="O134" s="50">
        <v>1</v>
      </c>
      <c r="P134" s="50">
        <v>10</v>
      </c>
      <c r="Q134" s="50">
        <v>18</v>
      </c>
      <c r="R134" s="50" t="s">
        <v>3922</v>
      </c>
      <c r="S134" s="50">
        <v>132</v>
      </c>
      <c r="T134" s="50" t="s">
        <v>3644</v>
      </c>
      <c r="U134" s="50" t="s">
        <v>3890</v>
      </c>
      <c r="V134" s="50" t="s">
        <v>3891</v>
      </c>
      <c r="W134" s="50">
        <v>131</v>
      </c>
      <c r="X134" s="50">
        <v>10001</v>
      </c>
      <c r="Y134" s="50">
        <v>0</v>
      </c>
      <c r="Z134" s="50" t="str">
        <f>[1]关卡设计!X157</f>
        <v>100003|61250|10000;100002|468|10000;100006|850|10000</v>
      </c>
      <c r="AA134" s="50">
        <v>0</v>
      </c>
      <c r="AB134" s="50" t="s">
        <v>2800</v>
      </c>
      <c r="AC134" s="50" t="s">
        <v>3781</v>
      </c>
      <c r="AD134" s="50">
        <v>100003</v>
      </c>
      <c r="AE134" s="50">
        <v>0</v>
      </c>
      <c r="AF134" s="50">
        <v>180</v>
      </c>
      <c r="AG134" s="50" t="s">
        <v>3727</v>
      </c>
      <c r="AH134" s="50" t="s">
        <v>3677</v>
      </c>
      <c r="AI134" s="50">
        <v>100</v>
      </c>
      <c r="AJ134" s="50">
        <v>0</v>
      </c>
      <c r="AK134" s="50">
        <v>0</v>
      </c>
      <c r="AL134" s="50" t="s">
        <v>3666</v>
      </c>
      <c r="AM134" s="50">
        <v>0</v>
      </c>
      <c r="AN134" s="50" t="s">
        <v>3923</v>
      </c>
    </row>
    <row r="135" spans="1:43" x14ac:dyDescent="0.2">
      <c r="A135" s="51">
        <v>1</v>
      </c>
      <c r="B135" s="52">
        <v>1</v>
      </c>
      <c r="C135" s="52">
        <v>1</v>
      </c>
      <c r="D135" s="52">
        <v>1</v>
      </c>
      <c r="E135" s="52">
        <v>1</v>
      </c>
      <c r="F135" s="52">
        <v>1</v>
      </c>
      <c r="G135" s="52">
        <v>1</v>
      </c>
      <c r="H135" s="52">
        <v>1</v>
      </c>
      <c r="I135" s="52">
        <v>1</v>
      </c>
      <c r="J135" s="52">
        <v>1</v>
      </c>
      <c r="N135" s="50">
        <v>10132</v>
      </c>
      <c r="O135" s="50">
        <v>1</v>
      </c>
      <c r="P135" s="50">
        <v>10</v>
      </c>
      <c r="Q135" s="50">
        <v>19</v>
      </c>
      <c r="R135" s="50" t="s">
        <v>3924</v>
      </c>
      <c r="S135" s="50">
        <v>133</v>
      </c>
      <c r="T135" s="50" t="s">
        <v>3644</v>
      </c>
      <c r="U135" s="50" t="s">
        <v>3890</v>
      </c>
      <c r="V135" s="50" t="s">
        <v>3891</v>
      </c>
      <c r="W135" s="50">
        <v>132</v>
      </c>
      <c r="X135" s="50">
        <v>10001</v>
      </c>
      <c r="Y135" s="50">
        <v>0</v>
      </c>
      <c r="Z135" s="50" t="str">
        <f>[1]关卡设计!X158</f>
        <v>100003|63750|10000;100002|471|10000;100006|862|10000</v>
      </c>
      <c r="AA135" s="50">
        <v>0</v>
      </c>
      <c r="AB135" s="50" t="s">
        <v>2800</v>
      </c>
      <c r="AC135" s="50" t="s">
        <v>3781</v>
      </c>
      <c r="AD135" s="50">
        <v>100003</v>
      </c>
      <c r="AE135" s="50">
        <v>0</v>
      </c>
      <c r="AF135" s="50">
        <v>180</v>
      </c>
      <c r="AG135" s="50" t="s">
        <v>3727</v>
      </c>
      <c r="AH135" s="50" t="s">
        <v>3677</v>
      </c>
      <c r="AI135" s="50">
        <v>100</v>
      </c>
      <c r="AJ135" s="50">
        <v>0</v>
      </c>
      <c r="AK135" s="50">
        <v>0</v>
      </c>
      <c r="AL135" s="50" t="s">
        <v>3666</v>
      </c>
      <c r="AM135" s="50">
        <v>0</v>
      </c>
      <c r="AN135" s="50" t="s">
        <v>3925</v>
      </c>
    </row>
    <row r="136" spans="1:43" x14ac:dyDescent="0.2">
      <c r="A136" s="51">
        <v>1</v>
      </c>
      <c r="B136" s="52">
        <v>1</v>
      </c>
      <c r="C136" s="52">
        <v>1</v>
      </c>
      <c r="D136" s="52">
        <v>1</v>
      </c>
      <c r="E136" s="52">
        <v>1</v>
      </c>
      <c r="F136" s="52">
        <v>1</v>
      </c>
      <c r="G136" s="52">
        <v>1</v>
      </c>
      <c r="H136" s="52">
        <v>1</v>
      </c>
      <c r="I136" s="52">
        <v>1</v>
      </c>
      <c r="J136" s="52">
        <v>1</v>
      </c>
      <c r="N136" s="50">
        <v>10133</v>
      </c>
      <c r="O136" s="50">
        <v>1</v>
      </c>
      <c r="P136" s="50">
        <v>10</v>
      </c>
      <c r="Q136" s="50">
        <v>20</v>
      </c>
      <c r="R136" s="50" t="s">
        <v>3926</v>
      </c>
      <c r="S136" s="50">
        <v>134</v>
      </c>
      <c r="T136" s="50" t="s">
        <v>3644</v>
      </c>
      <c r="U136" s="50" t="s">
        <v>3890</v>
      </c>
      <c r="V136" s="62">
        <v>10039</v>
      </c>
      <c r="W136" s="50">
        <v>133</v>
      </c>
      <c r="X136" s="50">
        <v>10001</v>
      </c>
      <c r="Y136" s="50">
        <v>0</v>
      </c>
      <c r="Z136" s="50" t="str">
        <f>[1]关卡设计!X159</f>
        <v>100003|66250|10000;100002|475|10000;100006|862|10000</v>
      </c>
      <c r="AA136" s="50" t="s">
        <v>3927</v>
      </c>
      <c r="AB136" s="50" t="s">
        <v>2800</v>
      </c>
      <c r="AC136" s="50" t="s">
        <v>3781</v>
      </c>
      <c r="AD136" s="50">
        <v>100003</v>
      </c>
      <c r="AE136" s="50">
        <v>100002</v>
      </c>
      <c r="AF136" s="50">
        <v>180</v>
      </c>
      <c r="AG136" s="50" t="s">
        <v>3727</v>
      </c>
      <c r="AH136" s="50" t="s">
        <v>3677</v>
      </c>
      <c r="AI136" s="50">
        <v>100</v>
      </c>
      <c r="AJ136" s="50">
        <v>0</v>
      </c>
      <c r="AK136" s="50">
        <v>0</v>
      </c>
      <c r="AL136" s="50" t="s">
        <v>3666</v>
      </c>
      <c r="AM136" s="50">
        <v>0</v>
      </c>
      <c r="AN136" s="50" t="s">
        <v>3928</v>
      </c>
    </row>
    <row r="137" spans="1:43" s="62" customFormat="1" x14ac:dyDescent="0.2">
      <c r="A137" s="51">
        <v>1</v>
      </c>
      <c r="B137" s="52">
        <v>1</v>
      </c>
      <c r="C137" s="52">
        <v>1</v>
      </c>
      <c r="D137" s="52">
        <v>1</v>
      </c>
      <c r="E137" s="52">
        <v>1</v>
      </c>
      <c r="F137" s="52">
        <v>1</v>
      </c>
      <c r="G137" s="52">
        <v>1</v>
      </c>
      <c r="H137" s="52">
        <v>1</v>
      </c>
      <c r="I137" s="52">
        <v>1</v>
      </c>
      <c r="J137" s="52">
        <v>1</v>
      </c>
      <c r="N137" s="50">
        <v>10134</v>
      </c>
      <c r="O137" s="62">
        <v>1</v>
      </c>
      <c r="P137" s="62">
        <v>11</v>
      </c>
      <c r="Q137" s="62">
        <v>0</v>
      </c>
      <c r="R137" s="62" t="s">
        <v>3929</v>
      </c>
      <c r="S137" s="62">
        <v>135</v>
      </c>
      <c r="T137" s="62" t="s">
        <v>3639</v>
      </c>
      <c r="U137" s="62">
        <v>0</v>
      </c>
      <c r="V137" s="62">
        <v>10059</v>
      </c>
      <c r="W137" s="62">
        <v>134</v>
      </c>
      <c r="X137" s="50">
        <v>10001</v>
      </c>
      <c r="Y137" s="50">
        <v>0</v>
      </c>
      <c r="Z137" s="50">
        <v>0</v>
      </c>
      <c r="AA137" s="50">
        <v>0</v>
      </c>
      <c r="AB137" s="62">
        <v>0</v>
      </c>
      <c r="AC137" s="62">
        <v>0</v>
      </c>
      <c r="AD137" s="62">
        <v>11</v>
      </c>
      <c r="AE137" s="62">
        <v>0</v>
      </c>
      <c r="AF137" s="62">
        <v>0</v>
      </c>
      <c r="AG137" s="62" t="s">
        <v>3640</v>
      </c>
      <c r="AH137" s="62" t="s">
        <v>3641</v>
      </c>
      <c r="AI137" s="62">
        <v>0</v>
      </c>
      <c r="AJ137" s="50">
        <v>0</v>
      </c>
      <c r="AK137" s="50">
        <v>0</v>
      </c>
      <c r="AL137" s="62" t="s">
        <v>3666</v>
      </c>
      <c r="AM137" s="62">
        <v>0</v>
      </c>
      <c r="AN137" s="50" t="s">
        <v>3930</v>
      </c>
      <c r="AQ137" s="50"/>
    </row>
    <row r="138" spans="1:43" x14ac:dyDescent="0.2">
      <c r="A138" s="51">
        <v>1</v>
      </c>
      <c r="B138" s="52">
        <v>1</v>
      </c>
      <c r="C138" s="52">
        <v>1</v>
      </c>
      <c r="D138" s="52"/>
      <c r="E138" s="52">
        <v>1</v>
      </c>
      <c r="F138" s="52">
        <v>1</v>
      </c>
      <c r="G138" s="52">
        <v>1</v>
      </c>
      <c r="H138" s="52">
        <v>1</v>
      </c>
      <c r="I138" s="52">
        <v>1</v>
      </c>
      <c r="J138" s="52">
        <v>1</v>
      </c>
      <c r="N138" s="50">
        <v>20001</v>
      </c>
      <c r="O138" s="50">
        <v>2</v>
      </c>
      <c r="P138" s="50">
        <v>1</v>
      </c>
      <c r="Q138" s="50">
        <v>1</v>
      </c>
      <c r="R138" s="50" t="s">
        <v>3931</v>
      </c>
      <c r="S138" s="50">
        <v>0</v>
      </c>
      <c r="T138" s="50" t="s">
        <v>3644</v>
      </c>
      <c r="U138" s="50">
        <v>0</v>
      </c>
      <c r="V138" s="50">
        <v>0</v>
      </c>
      <c r="W138" s="50">
        <v>0</v>
      </c>
      <c r="X138" s="50">
        <v>10001</v>
      </c>
      <c r="Y138" s="50">
        <v>0</v>
      </c>
      <c r="Z138" s="50">
        <v>0</v>
      </c>
      <c r="AA138" s="50">
        <v>0</v>
      </c>
      <c r="AB138" s="50">
        <v>0</v>
      </c>
      <c r="AC138" s="50">
        <v>0</v>
      </c>
      <c r="AD138" s="50">
        <v>0</v>
      </c>
      <c r="AE138" s="50">
        <v>0</v>
      </c>
      <c r="AF138" s="50">
        <v>180</v>
      </c>
      <c r="AG138" s="50" t="s">
        <v>3727</v>
      </c>
      <c r="AH138" s="50" t="s">
        <v>3677</v>
      </c>
      <c r="AI138" s="50">
        <v>100</v>
      </c>
      <c r="AJ138" s="50">
        <v>0</v>
      </c>
      <c r="AK138" s="50">
        <v>0</v>
      </c>
      <c r="AL138" s="50" t="s">
        <v>3666</v>
      </c>
      <c r="AM138" s="50" t="s">
        <v>3932</v>
      </c>
      <c r="AN138" s="50">
        <v>0</v>
      </c>
    </row>
    <row r="139" spans="1:43" x14ac:dyDescent="0.2">
      <c r="A139" s="51">
        <v>1</v>
      </c>
      <c r="B139" s="52">
        <v>1</v>
      </c>
      <c r="C139" s="52">
        <v>1</v>
      </c>
      <c r="D139" s="52"/>
      <c r="E139" s="52">
        <v>1</v>
      </c>
      <c r="F139" s="52">
        <v>1</v>
      </c>
      <c r="G139" s="52">
        <v>1</v>
      </c>
      <c r="H139" s="52">
        <v>1</v>
      </c>
      <c r="I139" s="52">
        <v>1</v>
      </c>
      <c r="J139" s="52">
        <v>1</v>
      </c>
      <c r="N139" s="50">
        <v>20002</v>
      </c>
      <c r="O139" s="50">
        <v>2</v>
      </c>
      <c r="P139" s="50">
        <v>1</v>
      </c>
      <c r="Q139" s="50">
        <v>2</v>
      </c>
      <c r="R139" s="50" t="s">
        <v>2048</v>
      </c>
      <c r="S139" s="50">
        <v>0</v>
      </c>
      <c r="T139" s="50" t="s">
        <v>3644</v>
      </c>
      <c r="U139" s="50">
        <v>0</v>
      </c>
      <c r="V139" s="50">
        <v>0</v>
      </c>
      <c r="W139" s="50">
        <v>0</v>
      </c>
      <c r="X139" s="50">
        <v>10001</v>
      </c>
      <c r="Y139" s="50">
        <v>0</v>
      </c>
      <c r="Z139" s="50">
        <v>0</v>
      </c>
      <c r="AA139" s="50">
        <v>0</v>
      </c>
      <c r="AB139" s="50">
        <v>0</v>
      </c>
      <c r="AC139" s="50">
        <v>0</v>
      </c>
      <c r="AD139" s="50">
        <v>0</v>
      </c>
      <c r="AE139" s="50">
        <v>0</v>
      </c>
      <c r="AF139" s="50">
        <v>180</v>
      </c>
      <c r="AG139" s="50" t="s">
        <v>3727</v>
      </c>
      <c r="AH139" s="50" t="s">
        <v>3677</v>
      </c>
      <c r="AI139" s="50">
        <v>100</v>
      </c>
      <c r="AJ139" s="50">
        <v>0</v>
      </c>
      <c r="AK139" s="50">
        <v>0</v>
      </c>
      <c r="AL139" s="50" t="s">
        <v>3666</v>
      </c>
      <c r="AM139" s="50" t="s">
        <v>3933</v>
      </c>
      <c r="AN139" s="50">
        <v>0</v>
      </c>
    </row>
    <row r="140" spans="1:43" x14ac:dyDescent="0.2">
      <c r="A140" s="51">
        <v>1</v>
      </c>
      <c r="B140" s="52">
        <v>1</v>
      </c>
      <c r="C140" s="52">
        <v>1</v>
      </c>
      <c r="D140" s="52"/>
      <c r="E140" s="52">
        <v>1</v>
      </c>
      <c r="F140" s="52">
        <v>1</v>
      </c>
      <c r="G140" s="52">
        <v>1</v>
      </c>
      <c r="H140" s="52">
        <v>1</v>
      </c>
      <c r="I140" s="52">
        <v>1</v>
      </c>
      <c r="J140" s="52">
        <v>1</v>
      </c>
      <c r="N140" s="50">
        <v>20003</v>
      </c>
      <c r="O140" s="50">
        <v>2</v>
      </c>
      <c r="P140" s="50">
        <v>1</v>
      </c>
      <c r="Q140" s="50">
        <v>3</v>
      </c>
      <c r="R140" s="50" t="s">
        <v>2050</v>
      </c>
      <c r="S140" s="50">
        <v>0</v>
      </c>
      <c r="T140" s="50" t="s">
        <v>3644</v>
      </c>
      <c r="U140" s="50">
        <v>0</v>
      </c>
      <c r="V140" s="50">
        <v>0</v>
      </c>
      <c r="W140" s="50">
        <v>0</v>
      </c>
      <c r="X140" s="50">
        <v>10001</v>
      </c>
      <c r="Y140" s="50">
        <v>0</v>
      </c>
      <c r="Z140" s="50">
        <v>0</v>
      </c>
      <c r="AA140" s="50">
        <v>0</v>
      </c>
      <c r="AB140" s="50">
        <v>0</v>
      </c>
      <c r="AC140" s="50">
        <v>0</v>
      </c>
      <c r="AD140" s="50">
        <v>0</v>
      </c>
      <c r="AE140" s="50">
        <v>0</v>
      </c>
      <c r="AF140" s="50">
        <v>180</v>
      </c>
      <c r="AG140" s="50" t="s">
        <v>3727</v>
      </c>
      <c r="AH140" s="50" t="s">
        <v>3677</v>
      </c>
      <c r="AI140" s="50">
        <v>100</v>
      </c>
      <c r="AJ140" s="50">
        <v>0</v>
      </c>
      <c r="AK140" s="50">
        <v>0</v>
      </c>
      <c r="AL140" s="50" t="s">
        <v>3666</v>
      </c>
      <c r="AM140" s="50" t="s">
        <v>3934</v>
      </c>
      <c r="AN140" s="50">
        <v>0</v>
      </c>
    </row>
    <row r="141" spans="1:43" x14ac:dyDescent="0.2">
      <c r="A141" s="51">
        <v>1</v>
      </c>
      <c r="B141" s="52">
        <v>1</v>
      </c>
      <c r="C141" s="52">
        <v>1</v>
      </c>
      <c r="D141" s="52"/>
      <c r="E141" s="52">
        <v>1</v>
      </c>
      <c r="F141" s="52">
        <v>1</v>
      </c>
      <c r="G141" s="52">
        <v>1</v>
      </c>
      <c r="H141" s="52">
        <v>1</v>
      </c>
      <c r="I141" s="52">
        <v>1</v>
      </c>
      <c r="J141" s="52">
        <v>1</v>
      </c>
      <c r="N141" s="50">
        <v>20004</v>
      </c>
      <c r="O141" s="50">
        <v>2</v>
      </c>
      <c r="P141" s="50">
        <v>4</v>
      </c>
      <c r="Q141" s="50">
        <v>4</v>
      </c>
      <c r="R141" s="50" t="s">
        <v>3935</v>
      </c>
      <c r="S141" s="50">
        <v>0</v>
      </c>
      <c r="T141" s="50" t="s">
        <v>3644</v>
      </c>
      <c r="U141" s="50" t="s">
        <v>3936</v>
      </c>
      <c r="V141" s="50" t="s">
        <v>3937</v>
      </c>
      <c r="W141" s="50">
        <v>0</v>
      </c>
      <c r="X141" s="50">
        <v>10001</v>
      </c>
      <c r="Y141" s="50">
        <v>0</v>
      </c>
      <c r="Z141" s="50">
        <v>0</v>
      </c>
      <c r="AA141" s="50">
        <v>0</v>
      </c>
      <c r="AB141" s="50">
        <v>0</v>
      </c>
      <c r="AC141" s="50">
        <v>0</v>
      </c>
      <c r="AD141" s="50">
        <v>9</v>
      </c>
      <c r="AE141" s="50">
        <v>0</v>
      </c>
      <c r="AF141" s="50">
        <v>180</v>
      </c>
      <c r="AG141" s="50" t="s">
        <v>3727</v>
      </c>
      <c r="AH141" s="50" t="s">
        <v>3677</v>
      </c>
      <c r="AI141" s="50">
        <v>30</v>
      </c>
      <c r="AJ141" s="50">
        <v>0</v>
      </c>
      <c r="AK141" s="50">
        <v>0</v>
      </c>
      <c r="AL141" s="50" t="s">
        <v>3666</v>
      </c>
      <c r="AM141" s="50" t="s">
        <v>3938</v>
      </c>
      <c r="AN141" s="50">
        <v>0</v>
      </c>
    </row>
    <row r="142" spans="1:43" x14ac:dyDescent="0.2">
      <c r="A142" s="51">
        <v>1</v>
      </c>
      <c r="B142" s="52">
        <v>1</v>
      </c>
      <c r="C142" s="52">
        <v>1</v>
      </c>
      <c r="D142" s="52"/>
      <c r="E142" s="52">
        <v>1</v>
      </c>
      <c r="F142" s="52">
        <v>1</v>
      </c>
      <c r="G142" s="52">
        <v>1</v>
      </c>
      <c r="H142" s="52">
        <v>1</v>
      </c>
      <c r="I142" s="52">
        <v>1</v>
      </c>
      <c r="J142" s="52">
        <v>1</v>
      </c>
      <c r="N142" s="50">
        <v>20005</v>
      </c>
      <c r="O142" s="50">
        <v>2</v>
      </c>
      <c r="P142" s="50">
        <v>2</v>
      </c>
      <c r="Q142" s="50">
        <v>5</v>
      </c>
      <c r="R142" s="50" t="s">
        <v>2054</v>
      </c>
      <c r="S142" s="50">
        <v>0</v>
      </c>
      <c r="T142" s="50" t="s">
        <v>3939</v>
      </c>
      <c r="U142" s="50">
        <v>0</v>
      </c>
      <c r="V142" s="50">
        <v>10045</v>
      </c>
      <c r="W142" s="50">
        <v>0</v>
      </c>
      <c r="X142" s="50">
        <v>10001</v>
      </c>
      <c r="Y142" s="50">
        <v>0</v>
      </c>
      <c r="Z142" s="50">
        <v>0</v>
      </c>
      <c r="AA142" s="50">
        <v>0</v>
      </c>
      <c r="AB142" s="50">
        <v>0</v>
      </c>
      <c r="AC142" s="50">
        <v>0</v>
      </c>
      <c r="AD142" s="50">
        <v>13</v>
      </c>
      <c r="AE142" s="50">
        <v>0</v>
      </c>
      <c r="AF142" s="50">
        <v>180</v>
      </c>
      <c r="AG142" s="50" t="s">
        <v>3727</v>
      </c>
      <c r="AH142" s="50" t="s">
        <v>3677</v>
      </c>
      <c r="AI142" s="50">
        <v>100</v>
      </c>
      <c r="AJ142" s="50">
        <v>0</v>
      </c>
      <c r="AK142" s="50">
        <v>0</v>
      </c>
      <c r="AL142" s="50" t="s">
        <v>3642</v>
      </c>
      <c r="AM142" s="50" t="s">
        <v>3940</v>
      </c>
      <c r="AN142" s="50">
        <v>0</v>
      </c>
    </row>
    <row r="143" spans="1:43" x14ac:dyDescent="0.2">
      <c r="A143" s="51">
        <v>1</v>
      </c>
      <c r="B143" s="52">
        <v>1</v>
      </c>
      <c r="C143" s="52">
        <v>1</v>
      </c>
      <c r="D143" s="52"/>
      <c r="E143" s="52">
        <v>1</v>
      </c>
      <c r="F143" s="52">
        <v>1</v>
      </c>
      <c r="G143" s="52">
        <v>1</v>
      </c>
      <c r="H143" s="52">
        <v>1</v>
      </c>
      <c r="I143" s="52">
        <v>1</v>
      </c>
      <c r="J143" s="52">
        <v>1</v>
      </c>
      <c r="N143" s="50">
        <v>20006</v>
      </c>
      <c r="O143" s="50">
        <v>2</v>
      </c>
      <c r="P143" s="50">
        <v>2</v>
      </c>
      <c r="Q143" s="50">
        <v>6</v>
      </c>
      <c r="R143" s="50" t="s">
        <v>3941</v>
      </c>
      <c r="S143" s="50">
        <v>0</v>
      </c>
      <c r="T143" s="50" t="s">
        <v>3939</v>
      </c>
      <c r="U143" s="50">
        <v>0</v>
      </c>
      <c r="V143" s="50">
        <v>10044</v>
      </c>
      <c r="W143" s="50">
        <v>0</v>
      </c>
      <c r="X143" s="50">
        <v>10001</v>
      </c>
      <c r="Y143" s="50">
        <v>0</v>
      </c>
      <c r="Z143" s="50">
        <v>0</v>
      </c>
      <c r="AA143" s="50">
        <v>0</v>
      </c>
      <c r="AB143" s="50">
        <v>0</v>
      </c>
      <c r="AC143" s="50">
        <v>0</v>
      </c>
      <c r="AD143" s="50">
        <v>13</v>
      </c>
      <c r="AE143" s="50">
        <v>0</v>
      </c>
      <c r="AF143" s="50">
        <v>180</v>
      </c>
      <c r="AG143" s="50" t="s">
        <v>3727</v>
      </c>
      <c r="AH143" s="50" t="s">
        <v>3677</v>
      </c>
      <c r="AI143" s="50">
        <v>100</v>
      </c>
      <c r="AJ143" s="50">
        <v>0</v>
      </c>
      <c r="AK143" s="50">
        <v>0</v>
      </c>
      <c r="AL143" s="50" t="s">
        <v>3642</v>
      </c>
      <c r="AM143" s="50" t="s">
        <v>3942</v>
      </c>
      <c r="AN143" s="50">
        <v>0</v>
      </c>
    </row>
    <row r="144" spans="1:43" x14ac:dyDescent="0.2">
      <c r="A144" s="51">
        <v>1</v>
      </c>
      <c r="B144" s="52">
        <v>1</v>
      </c>
      <c r="C144" s="52">
        <v>1</v>
      </c>
      <c r="D144" s="52"/>
      <c r="E144" s="52">
        <v>1</v>
      </c>
      <c r="F144" s="52">
        <v>1</v>
      </c>
      <c r="G144" s="52">
        <v>1</v>
      </c>
      <c r="H144" s="52">
        <v>1</v>
      </c>
      <c r="I144" s="52">
        <v>1</v>
      </c>
      <c r="J144" s="52">
        <v>1</v>
      </c>
      <c r="N144" s="50">
        <v>20009</v>
      </c>
      <c r="O144" s="50">
        <v>2</v>
      </c>
      <c r="P144" s="50">
        <v>5</v>
      </c>
      <c r="Q144" s="50">
        <v>9</v>
      </c>
      <c r="R144" s="50" t="s">
        <v>3943</v>
      </c>
      <c r="S144" s="50">
        <v>0</v>
      </c>
      <c r="T144" s="50" t="s">
        <v>3939</v>
      </c>
      <c r="U144" s="61">
        <v>10042</v>
      </c>
      <c r="V144" s="50">
        <v>0</v>
      </c>
      <c r="W144" s="50">
        <v>0</v>
      </c>
      <c r="X144" s="50">
        <v>10001</v>
      </c>
      <c r="Y144" s="50">
        <v>0</v>
      </c>
      <c r="Z144" s="50">
        <v>0</v>
      </c>
      <c r="AA144" s="50">
        <v>0</v>
      </c>
      <c r="AB144" s="50">
        <v>0</v>
      </c>
      <c r="AC144" s="50">
        <v>0</v>
      </c>
      <c r="AD144" s="50">
        <v>4</v>
      </c>
      <c r="AE144" s="50">
        <v>0</v>
      </c>
      <c r="AF144" s="50">
        <v>180</v>
      </c>
      <c r="AG144" s="50" t="s">
        <v>3727</v>
      </c>
      <c r="AH144" s="50" t="s">
        <v>3727</v>
      </c>
      <c r="AI144" s="50">
        <v>100</v>
      </c>
      <c r="AJ144" s="50">
        <v>0</v>
      </c>
      <c r="AK144" s="50">
        <v>0</v>
      </c>
      <c r="AL144" s="50" t="s">
        <v>3666</v>
      </c>
      <c r="AM144" s="62" t="s">
        <v>3944</v>
      </c>
      <c r="AN144" s="50">
        <v>0</v>
      </c>
    </row>
    <row r="145" spans="1:40" x14ac:dyDescent="0.2">
      <c r="A145" s="51">
        <v>1</v>
      </c>
      <c r="B145" s="52">
        <v>1</v>
      </c>
      <c r="C145" s="52">
        <v>1</v>
      </c>
      <c r="D145" s="52"/>
      <c r="E145" s="52">
        <v>1</v>
      </c>
      <c r="F145" s="52">
        <v>1</v>
      </c>
      <c r="G145" s="52">
        <v>1</v>
      </c>
      <c r="H145" s="52">
        <v>1</v>
      </c>
      <c r="I145" s="52">
        <v>1</v>
      </c>
      <c r="J145" s="52">
        <v>1</v>
      </c>
      <c r="N145" s="50">
        <v>20010</v>
      </c>
      <c r="O145" s="50">
        <v>2</v>
      </c>
      <c r="P145" s="50">
        <v>6</v>
      </c>
      <c r="Q145" s="50">
        <v>10</v>
      </c>
      <c r="R145" s="50" t="s">
        <v>3945</v>
      </c>
      <c r="S145" s="50">
        <v>0</v>
      </c>
      <c r="T145" s="50" t="s">
        <v>3939</v>
      </c>
      <c r="U145" s="50" t="s">
        <v>3856</v>
      </c>
      <c r="V145" s="50" t="s">
        <v>3937</v>
      </c>
      <c r="W145" s="50">
        <v>0</v>
      </c>
      <c r="X145" s="50">
        <v>10001</v>
      </c>
      <c r="Y145" s="50">
        <v>0</v>
      </c>
      <c r="Z145" s="50">
        <v>0</v>
      </c>
      <c r="AA145" s="50">
        <v>0</v>
      </c>
      <c r="AB145" s="50">
        <v>0</v>
      </c>
      <c r="AC145" s="50">
        <v>0</v>
      </c>
      <c r="AD145" s="50">
        <v>6</v>
      </c>
      <c r="AE145" s="50">
        <v>0</v>
      </c>
      <c r="AF145" s="50">
        <v>180</v>
      </c>
      <c r="AG145" s="50" t="s">
        <v>3727</v>
      </c>
      <c r="AH145" s="50" t="s">
        <v>3677</v>
      </c>
      <c r="AI145" s="50">
        <v>100</v>
      </c>
      <c r="AJ145" s="50">
        <v>0</v>
      </c>
      <c r="AK145" s="50">
        <v>0</v>
      </c>
      <c r="AL145" s="50" t="s">
        <v>3666</v>
      </c>
      <c r="AM145" s="62" t="s">
        <v>3946</v>
      </c>
      <c r="AN145" s="50">
        <v>0</v>
      </c>
    </row>
    <row r="146" spans="1:40" x14ac:dyDescent="0.2">
      <c r="A146" s="51">
        <v>1</v>
      </c>
      <c r="B146" s="52">
        <v>1</v>
      </c>
      <c r="C146" s="52">
        <v>1</v>
      </c>
      <c r="D146" s="52">
        <v>1</v>
      </c>
      <c r="E146" s="52">
        <v>1</v>
      </c>
      <c r="F146" s="52">
        <v>1</v>
      </c>
      <c r="G146" s="52">
        <v>1</v>
      </c>
      <c r="H146" s="52">
        <v>1</v>
      </c>
      <c r="I146" s="52">
        <v>1</v>
      </c>
      <c r="J146" s="52">
        <v>1</v>
      </c>
      <c r="N146" s="50">
        <v>40001</v>
      </c>
      <c r="O146" s="50">
        <v>4</v>
      </c>
      <c r="P146" s="50">
        <v>1</v>
      </c>
      <c r="Q146" s="50">
        <v>1</v>
      </c>
      <c r="R146" s="50" t="s">
        <v>3947</v>
      </c>
      <c r="S146" s="50">
        <v>0</v>
      </c>
      <c r="T146" s="50" t="s">
        <v>3644</v>
      </c>
      <c r="U146" s="50">
        <v>0</v>
      </c>
      <c r="V146" s="50" t="s">
        <v>3948</v>
      </c>
      <c r="W146" s="50">
        <v>0</v>
      </c>
      <c r="X146" s="50">
        <v>10001</v>
      </c>
      <c r="Y146" s="50">
        <v>0</v>
      </c>
      <c r="Z146" s="50">
        <v>0</v>
      </c>
      <c r="AA146" s="50">
        <v>0</v>
      </c>
      <c r="AB146" s="50">
        <v>0</v>
      </c>
      <c r="AC146" s="50">
        <v>0</v>
      </c>
      <c r="AD146" s="50">
        <v>12</v>
      </c>
      <c r="AE146" s="50">
        <v>0</v>
      </c>
      <c r="AF146" s="50">
        <v>180</v>
      </c>
      <c r="AG146" s="50" t="s">
        <v>3727</v>
      </c>
      <c r="AH146" s="50">
        <v>0</v>
      </c>
      <c r="AI146" s="50">
        <v>0</v>
      </c>
      <c r="AJ146" s="50">
        <v>0</v>
      </c>
      <c r="AK146" s="50">
        <v>0</v>
      </c>
      <c r="AL146" s="50">
        <v>0</v>
      </c>
      <c r="AM146" s="50">
        <v>0</v>
      </c>
      <c r="AN146" s="50">
        <v>0</v>
      </c>
    </row>
    <row r="147" spans="1:40" x14ac:dyDescent="0.2">
      <c r="A147" s="51">
        <v>1</v>
      </c>
      <c r="B147" s="52">
        <v>1</v>
      </c>
      <c r="C147" s="52">
        <v>1</v>
      </c>
      <c r="D147" s="52">
        <v>1</v>
      </c>
      <c r="E147" s="52">
        <v>1</v>
      </c>
      <c r="F147" s="52">
        <v>1</v>
      </c>
      <c r="G147" s="52">
        <v>1</v>
      </c>
      <c r="H147" s="52">
        <v>1</v>
      </c>
      <c r="I147" s="52">
        <v>1</v>
      </c>
      <c r="J147" s="52">
        <v>1</v>
      </c>
      <c r="N147" s="50">
        <v>50001</v>
      </c>
      <c r="O147" s="50">
        <v>5</v>
      </c>
      <c r="P147" s="50">
        <v>1</v>
      </c>
      <c r="Q147" s="50">
        <v>1</v>
      </c>
      <c r="R147" s="50" t="s">
        <v>3949</v>
      </c>
      <c r="S147" s="50">
        <v>0</v>
      </c>
      <c r="T147" s="50" t="s">
        <v>3644</v>
      </c>
      <c r="U147" s="50" t="s">
        <v>3856</v>
      </c>
      <c r="V147" s="50" t="s">
        <v>3699</v>
      </c>
      <c r="W147" s="50">
        <v>0</v>
      </c>
      <c r="X147" s="50">
        <v>10001</v>
      </c>
      <c r="Y147" s="50">
        <v>0</v>
      </c>
      <c r="Z147" s="50">
        <v>0</v>
      </c>
      <c r="AA147" s="50">
        <v>0</v>
      </c>
      <c r="AB147" s="50">
        <v>0</v>
      </c>
      <c r="AC147" s="50">
        <v>0</v>
      </c>
      <c r="AD147" s="50">
        <v>16</v>
      </c>
      <c r="AE147" s="50">
        <v>17</v>
      </c>
      <c r="AF147" s="50">
        <v>180</v>
      </c>
      <c r="AG147" s="50" t="s">
        <v>3727</v>
      </c>
      <c r="AH147" s="50">
        <v>0</v>
      </c>
      <c r="AI147" s="50">
        <v>0</v>
      </c>
      <c r="AJ147" s="50">
        <v>0</v>
      </c>
      <c r="AK147" s="50">
        <v>0</v>
      </c>
      <c r="AL147" s="50">
        <v>0</v>
      </c>
      <c r="AM147" s="69" t="s">
        <v>3950</v>
      </c>
      <c r="AN147" s="50">
        <v>0</v>
      </c>
    </row>
    <row r="148" spans="1:40" x14ac:dyDescent="0.2">
      <c r="A148" s="51"/>
      <c r="B148" s="52"/>
      <c r="C148" s="52"/>
      <c r="D148" s="52"/>
      <c r="E148" s="52"/>
      <c r="F148" s="52"/>
      <c r="G148" s="52"/>
      <c r="H148" s="52"/>
      <c r="I148" s="52"/>
      <c r="J148" s="52"/>
      <c r="AK148" s="50"/>
    </row>
    <row r="149" spans="1:40" x14ac:dyDescent="0.2">
      <c r="A149" s="51"/>
      <c r="B149" s="52"/>
      <c r="C149" s="52"/>
      <c r="D149" s="52"/>
      <c r="E149" s="52"/>
      <c r="F149" s="52"/>
      <c r="G149" s="52"/>
      <c r="H149" s="52"/>
      <c r="I149" s="52"/>
      <c r="J149" s="52"/>
      <c r="AK149" s="50"/>
    </row>
    <row r="156" spans="1:40" x14ac:dyDescent="0.2">
      <c r="X156" s="64"/>
      <c r="Y156" s="64"/>
    </row>
  </sheetData>
  <autoFilter ref="M1:AM146" xr:uid="{8D9BFD5E-D230-4714-BD12-D56D07908B02}"/>
  <phoneticPr fontId="2" type="noConversion"/>
  <conditionalFormatting sqref="N1:N1048576">
    <cfRule type="duplicateValues" dxfId="78" priority="1"/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9CA41-375F-4A46-923E-F50C11F0E98A}">
  <sheetPr codeName="Sheet14">
    <tabColor rgb="FF92D050"/>
  </sheetPr>
  <dimension ref="A1:X739"/>
  <sheetViews>
    <sheetView topLeftCell="A676" workbookViewId="0">
      <selection activeCell="T690" sqref="T690:T693"/>
    </sheetView>
  </sheetViews>
  <sheetFormatPr defaultRowHeight="14.25" x14ac:dyDescent="0.2"/>
  <cols>
    <col min="14" max="14" width="10.875" bestFit="1" customWidth="1"/>
    <col min="15" max="15" width="13" bestFit="1" customWidth="1"/>
    <col min="16" max="16" width="18.875" bestFit="1" customWidth="1"/>
    <col min="20" max="20" width="12.75" bestFit="1" customWidth="1"/>
    <col min="21" max="21" width="11.625" bestFit="1" customWidth="1"/>
    <col min="23" max="23" width="13" bestFit="1" customWidth="1"/>
    <col min="24" max="24" width="18.625" bestFit="1" customWidth="1"/>
    <col min="25" max="25" width="11" bestFit="1" customWidth="1"/>
    <col min="28" max="29" width="13" bestFit="1" customWidth="1"/>
  </cols>
  <sheetData>
    <row r="1" spans="1:22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L1" s="52" t="s">
        <v>250</v>
      </c>
      <c r="M1" s="52" t="s">
        <v>2349</v>
      </c>
      <c r="N1" s="52" t="s">
        <v>3951</v>
      </c>
      <c r="O1" s="50" t="s">
        <v>3952</v>
      </c>
      <c r="P1" s="59" t="s">
        <v>3953</v>
      </c>
    </row>
    <row r="2" spans="1:22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L2" s="50"/>
      <c r="M2" s="52" t="s">
        <v>3954</v>
      </c>
      <c r="N2" s="52" t="s">
        <v>3955</v>
      </c>
      <c r="O2" s="52" t="s">
        <v>3956</v>
      </c>
      <c r="P2" s="184" t="s">
        <v>3957</v>
      </c>
    </row>
    <row r="3" spans="1:22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L3" s="50"/>
      <c r="M3" s="52">
        <v>1</v>
      </c>
      <c r="N3" s="52">
        <v>1000</v>
      </c>
      <c r="O3" s="49">
        <v>1</v>
      </c>
      <c r="P3" s="186" t="s">
        <v>3958</v>
      </c>
      <c r="R3" t="s">
        <v>3959</v>
      </c>
      <c r="T3">
        <f>[1]玩家模型!AO11</f>
        <v>5</v>
      </c>
      <c r="U3">
        <f t="shared" ref="U3:U48" si="0">INT(T3*V3)</f>
        <v>5</v>
      </c>
      <c r="V3" s="104">
        <v>1</v>
      </c>
    </row>
    <row r="4" spans="1:22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L4" s="50"/>
      <c r="M4" s="52">
        <v>2</v>
      </c>
      <c r="N4" s="52">
        <v>1000</v>
      </c>
      <c r="O4" s="49">
        <v>2</v>
      </c>
      <c r="P4" s="186" t="s">
        <v>3960</v>
      </c>
      <c r="R4" t="s">
        <v>3959</v>
      </c>
      <c r="T4">
        <f ca="1">[1]玩家模型!AO12</f>
        <v>8</v>
      </c>
      <c r="U4">
        <f t="shared" ca="1" si="0"/>
        <v>8</v>
      </c>
      <c r="V4" s="104">
        <v>1</v>
      </c>
    </row>
    <row r="5" spans="1:22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L5" s="50"/>
      <c r="M5" s="52">
        <v>3</v>
      </c>
      <c r="N5" s="52">
        <v>1000</v>
      </c>
      <c r="O5" s="49">
        <v>3</v>
      </c>
      <c r="P5" s="185" t="s">
        <v>3961</v>
      </c>
      <c r="R5" t="s">
        <v>3959</v>
      </c>
      <c r="T5">
        <f ca="1">[1]玩家模型!AO13</f>
        <v>9</v>
      </c>
      <c r="U5">
        <f t="shared" ca="1" si="0"/>
        <v>9</v>
      </c>
      <c r="V5" s="104">
        <v>1</v>
      </c>
    </row>
    <row r="6" spans="1:22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L6" s="50"/>
      <c r="M6" s="52">
        <v>4</v>
      </c>
      <c r="N6" s="52">
        <v>1000</v>
      </c>
      <c r="O6" s="49">
        <v>4</v>
      </c>
      <c r="P6" s="128" t="s">
        <v>3962</v>
      </c>
      <c r="R6" t="s">
        <v>3959</v>
      </c>
      <c r="T6">
        <f ca="1">[1]玩家模型!AO14</f>
        <v>13</v>
      </c>
      <c r="U6">
        <f t="shared" ca="1" si="0"/>
        <v>13</v>
      </c>
      <c r="V6" s="104">
        <v>1</v>
      </c>
    </row>
    <row r="7" spans="1:22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L7" s="50"/>
      <c r="M7" s="52">
        <v>5</v>
      </c>
      <c r="N7" s="52">
        <v>1000</v>
      </c>
      <c r="O7" s="49">
        <v>5</v>
      </c>
      <c r="P7" s="128" t="s">
        <v>3963</v>
      </c>
      <c r="R7" t="s">
        <v>3959</v>
      </c>
      <c r="T7">
        <f ca="1">[1]玩家模型!AO15</f>
        <v>17</v>
      </c>
      <c r="U7">
        <f t="shared" ca="1" si="0"/>
        <v>17</v>
      </c>
      <c r="V7" s="104">
        <v>1</v>
      </c>
    </row>
    <row r="8" spans="1:22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L8" s="50"/>
      <c r="M8" s="52">
        <v>6</v>
      </c>
      <c r="N8" s="52">
        <v>1000</v>
      </c>
      <c r="O8" s="49">
        <v>6</v>
      </c>
      <c r="P8" s="128" t="s">
        <v>3964</v>
      </c>
      <c r="R8" t="s">
        <v>3959</v>
      </c>
      <c r="T8">
        <f ca="1">[1]玩家模型!AO16</f>
        <v>22</v>
      </c>
      <c r="U8">
        <f t="shared" ca="1" si="0"/>
        <v>22</v>
      </c>
      <c r="V8" s="104">
        <v>1</v>
      </c>
    </row>
    <row r="9" spans="1:22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L9" s="50"/>
      <c r="M9" s="52">
        <v>7</v>
      </c>
      <c r="N9" s="52">
        <v>1000</v>
      </c>
      <c r="O9" s="49">
        <v>7</v>
      </c>
      <c r="P9" s="128" t="s">
        <v>3965</v>
      </c>
      <c r="R9" t="s">
        <v>3959</v>
      </c>
      <c r="T9">
        <f ca="1">[1]玩家模型!AO17</f>
        <v>27</v>
      </c>
      <c r="U9">
        <f t="shared" ca="1" si="0"/>
        <v>27</v>
      </c>
      <c r="V9" s="104">
        <v>1</v>
      </c>
    </row>
    <row r="10" spans="1:22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L10" s="50"/>
      <c r="M10" s="52">
        <v>8</v>
      </c>
      <c r="N10" s="52">
        <v>1000</v>
      </c>
      <c r="O10" s="49">
        <v>8</v>
      </c>
      <c r="P10" s="128" t="s">
        <v>3966</v>
      </c>
      <c r="R10" t="s">
        <v>3959</v>
      </c>
      <c r="T10">
        <f ca="1">[1]玩家模型!AO18</f>
        <v>33</v>
      </c>
      <c r="U10">
        <f t="shared" ca="1" si="0"/>
        <v>33</v>
      </c>
      <c r="V10" s="104">
        <v>1</v>
      </c>
    </row>
    <row r="11" spans="1:22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L11" s="50"/>
      <c r="M11" s="52">
        <v>9</v>
      </c>
      <c r="N11" s="52">
        <v>1000</v>
      </c>
      <c r="O11" s="49">
        <v>9</v>
      </c>
      <c r="P11" s="128" t="s">
        <v>3967</v>
      </c>
      <c r="R11" t="s">
        <v>3959</v>
      </c>
      <c r="T11">
        <f ca="1">[1]玩家模型!AO19</f>
        <v>48</v>
      </c>
      <c r="U11">
        <f t="shared" ca="1" si="0"/>
        <v>48</v>
      </c>
      <c r="V11" s="104">
        <v>1</v>
      </c>
    </row>
    <row r="12" spans="1:22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L12" s="50"/>
      <c r="M12" s="52">
        <v>10</v>
      </c>
      <c r="N12" s="52">
        <v>1000</v>
      </c>
      <c r="O12" s="49">
        <v>10</v>
      </c>
      <c r="P12" s="128" t="s">
        <v>3968</v>
      </c>
      <c r="R12" t="s">
        <v>3959</v>
      </c>
      <c r="T12">
        <f ca="1">[1]玩家模型!AO20</f>
        <v>53</v>
      </c>
      <c r="U12">
        <f t="shared" ca="1" si="0"/>
        <v>53</v>
      </c>
      <c r="V12" s="104">
        <v>1</v>
      </c>
    </row>
    <row r="13" spans="1:22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L13" s="50"/>
      <c r="M13" s="52">
        <v>11</v>
      </c>
      <c r="N13" s="52">
        <v>1000</v>
      </c>
      <c r="O13" s="49">
        <v>11</v>
      </c>
      <c r="P13" s="128" t="s">
        <v>3969</v>
      </c>
      <c r="R13" t="s">
        <v>3959</v>
      </c>
      <c r="T13">
        <f ca="1">[1]玩家模型!AO21</f>
        <v>60</v>
      </c>
      <c r="U13">
        <f t="shared" ca="1" si="0"/>
        <v>60</v>
      </c>
      <c r="V13" s="104">
        <v>1</v>
      </c>
    </row>
    <row r="14" spans="1:22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L14" s="50"/>
      <c r="M14" s="52">
        <v>12</v>
      </c>
      <c r="N14" s="52">
        <v>1000</v>
      </c>
      <c r="O14" s="49">
        <v>12</v>
      </c>
      <c r="P14" s="128" t="s">
        <v>3970</v>
      </c>
      <c r="R14" t="s">
        <v>3959</v>
      </c>
      <c r="T14">
        <f ca="1">[1]玩家模型!AO22</f>
        <v>66</v>
      </c>
      <c r="U14">
        <f t="shared" ca="1" si="0"/>
        <v>66</v>
      </c>
      <c r="V14" s="104">
        <v>1</v>
      </c>
    </row>
    <row r="15" spans="1:22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L15" s="50"/>
      <c r="M15" s="52">
        <v>13</v>
      </c>
      <c r="N15" s="52">
        <v>1000</v>
      </c>
      <c r="O15" s="49">
        <v>13</v>
      </c>
      <c r="P15" s="128" t="s">
        <v>3971</v>
      </c>
      <c r="R15" t="s">
        <v>3959</v>
      </c>
      <c r="T15">
        <f ca="1">[1]玩家模型!AO23</f>
        <v>118</v>
      </c>
      <c r="U15">
        <f t="shared" ca="1" si="0"/>
        <v>118</v>
      </c>
      <c r="V15" s="104">
        <v>1</v>
      </c>
    </row>
    <row r="16" spans="1:22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L16" s="50"/>
      <c r="M16" s="52">
        <v>14</v>
      </c>
      <c r="N16" s="52">
        <v>1000</v>
      </c>
      <c r="O16" s="49">
        <v>14</v>
      </c>
      <c r="P16" s="128" t="s">
        <v>3972</v>
      </c>
      <c r="R16" t="s">
        <v>3959</v>
      </c>
      <c r="T16">
        <f ca="1">[1]玩家模型!AO24</f>
        <v>125</v>
      </c>
      <c r="U16">
        <f t="shared" ca="1" si="0"/>
        <v>125</v>
      </c>
      <c r="V16" s="104">
        <v>1</v>
      </c>
    </row>
    <row r="17" spans="1:22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L17" s="50"/>
      <c r="M17" s="52">
        <v>15</v>
      </c>
      <c r="N17" s="52">
        <v>1000</v>
      </c>
      <c r="O17" s="49">
        <v>15</v>
      </c>
      <c r="P17" s="128" t="s">
        <v>3973</v>
      </c>
      <c r="R17" t="s">
        <v>3959</v>
      </c>
      <c r="T17">
        <f ca="1">[1]玩家模型!AO25</f>
        <v>133</v>
      </c>
      <c r="U17">
        <f t="shared" ca="1" si="0"/>
        <v>133</v>
      </c>
      <c r="V17" s="105">
        <f t="shared" ref="V17:V48" si="1">V16+0%</f>
        <v>1</v>
      </c>
    </row>
    <row r="18" spans="1:22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L18" s="50"/>
      <c r="M18" s="52">
        <v>16</v>
      </c>
      <c r="N18" s="52">
        <v>1000</v>
      </c>
      <c r="O18" s="49">
        <v>16</v>
      </c>
      <c r="P18" s="128" t="s">
        <v>3974</v>
      </c>
      <c r="R18" t="s">
        <v>3959</v>
      </c>
      <c r="T18">
        <f ca="1">[1]玩家模型!AO26</f>
        <v>148</v>
      </c>
      <c r="U18">
        <f t="shared" ca="1" si="0"/>
        <v>148</v>
      </c>
      <c r="V18" s="105">
        <f t="shared" si="1"/>
        <v>1</v>
      </c>
    </row>
    <row r="19" spans="1:22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L19" s="50"/>
      <c r="M19" s="52">
        <v>17</v>
      </c>
      <c r="N19" s="52">
        <v>1000</v>
      </c>
      <c r="O19" s="49">
        <v>17</v>
      </c>
      <c r="P19" s="128" t="s">
        <v>3975</v>
      </c>
      <c r="R19" t="s">
        <v>3959</v>
      </c>
      <c r="T19">
        <f ca="1">[1]玩家模型!AO27</f>
        <v>163</v>
      </c>
      <c r="U19">
        <f t="shared" ca="1" si="0"/>
        <v>163</v>
      </c>
      <c r="V19" s="105">
        <f t="shared" si="1"/>
        <v>1</v>
      </c>
    </row>
    <row r="20" spans="1:22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L20" s="50"/>
      <c r="M20" s="52">
        <v>18</v>
      </c>
      <c r="N20" s="52">
        <v>1000</v>
      </c>
      <c r="O20" s="49">
        <v>18</v>
      </c>
      <c r="P20" s="128" t="s">
        <v>3976</v>
      </c>
      <c r="R20" t="s">
        <v>3959</v>
      </c>
      <c r="T20">
        <f ca="1">[1]玩家模型!AO28</f>
        <v>176</v>
      </c>
      <c r="U20">
        <f t="shared" ca="1" si="0"/>
        <v>176</v>
      </c>
      <c r="V20" s="105">
        <f t="shared" si="1"/>
        <v>1</v>
      </c>
    </row>
    <row r="21" spans="1:22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L21" s="50"/>
      <c r="M21" s="52">
        <v>19</v>
      </c>
      <c r="N21" s="52">
        <v>1000</v>
      </c>
      <c r="O21" s="49">
        <v>19</v>
      </c>
      <c r="P21" s="128" t="s">
        <v>3977</v>
      </c>
      <c r="R21" t="s">
        <v>3959</v>
      </c>
      <c r="T21">
        <f ca="1">[1]玩家模型!AO29</f>
        <v>190</v>
      </c>
      <c r="U21">
        <f t="shared" ca="1" si="0"/>
        <v>190</v>
      </c>
      <c r="V21" s="105">
        <f t="shared" si="1"/>
        <v>1</v>
      </c>
    </row>
    <row r="22" spans="1:22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L22" s="50"/>
      <c r="M22" s="52">
        <v>20</v>
      </c>
      <c r="N22" s="52">
        <v>1000</v>
      </c>
      <c r="O22" s="49">
        <v>20</v>
      </c>
      <c r="P22" s="128" t="s">
        <v>3978</v>
      </c>
      <c r="R22" t="s">
        <v>3959</v>
      </c>
      <c r="T22">
        <f ca="1">[1]玩家模型!AO30</f>
        <v>210</v>
      </c>
      <c r="U22">
        <f t="shared" ca="1" si="0"/>
        <v>210</v>
      </c>
      <c r="V22" s="105">
        <f t="shared" si="1"/>
        <v>1</v>
      </c>
    </row>
    <row r="23" spans="1:22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L23" s="50"/>
      <c r="M23" s="52">
        <v>21</v>
      </c>
      <c r="N23" s="52">
        <v>1000</v>
      </c>
      <c r="O23" s="49">
        <v>21</v>
      </c>
      <c r="P23" s="128" t="s">
        <v>3979</v>
      </c>
      <c r="R23" t="s">
        <v>3959</v>
      </c>
      <c r="T23">
        <f ca="1">[1]玩家模型!AO31</f>
        <v>231</v>
      </c>
      <c r="U23">
        <f t="shared" ca="1" si="0"/>
        <v>231</v>
      </c>
      <c r="V23" s="105">
        <f t="shared" si="1"/>
        <v>1</v>
      </c>
    </row>
    <row r="24" spans="1:22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L24" s="50"/>
      <c r="M24" s="52">
        <v>22</v>
      </c>
      <c r="N24" s="52">
        <v>1000</v>
      </c>
      <c r="O24" s="49">
        <v>22</v>
      </c>
      <c r="P24" s="128" t="s">
        <v>3980</v>
      </c>
      <c r="R24" t="s">
        <v>3959</v>
      </c>
      <c r="T24">
        <f ca="1">[1]玩家模型!AO32</f>
        <v>251</v>
      </c>
      <c r="U24">
        <f t="shared" ca="1" si="0"/>
        <v>251</v>
      </c>
      <c r="V24" s="105">
        <f t="shared" si="1"/>
        <v>1</v>
      </c>
    </row>
    <row r="25" spans="1:22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L25" s="50"/>
      <c r="M25" s="52">
        <v>23</v>
      </c>
      <c r="N25" s="52">
        <v>1000</v>
      </c>
      <c r="O25" s="49">
        <v>23</v>
      </c>
      <c r="P25" s="128" t="s">
        <v>3981</v>
      </c>
      <c r="R25" t="s">
        <v>3959</v>
      </c>
      <c r="T25">
        <f ca="1">[1]玩家模型!AO33</f>
        <v>269</v>
      </c>
      <c r="U25">
        <f t="shared" ca="1" si="0"/>
        <v>269</v>
      </c>
      <c r="V25" s="105">
        <f t="shared" si="1"/>
        <v>1</v>
      </c>
    </row>
    <row r="26" spans="1:22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L26" s="50"/>
      <c r="M26" s="52">
        <v>24</v>
      </c>
      <c r="N26" s="52">
        <v>1000</v>
      </c>
      <c r="O26" s="49">
        <v>24</v>
      </c>
      <c r="P26" s="128" t="s">
        <v>3982</v>
      </c>
      <c r="R26" t="s">
        <v>3959</v>
      </c>
      <c r="T26">
        <f ca="1">[1]玩家模型!AO34</f>
        <v>287</v>
      </c>
      <c r="U26">
        <f t="shared" ca="1" si="0"/>
        <v>287</v>
      </c>
      <c r="V26" s="105">
        <f t="shared" si="1"/>
        <v>1</v>
      </c>
    </row>
    <row r="27" spans="1:22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L27" s="50"/>
      <c r="M27" s="52">
        <v>25</v>
      </c>
      <c r="N27" s="52">
        <v>1000</v>
      </c>
      <c r="O27" s="49">
        <v>25</v>
      </c>
      <c r="P27" s="128" t="s">
        <v>3983</v>
      </c>
      <c r="R27" t="s">
        <v>3959</v>
      </c>
      <c r="T27">
        <f ca="1">[1]玩家模型!AO35</f>
        <v>302</v>
      </c>
      <c r="U27">
        <f t="shared" ca="1" si="0"/>
        <v>302</v>
      </c>
      <c r="V27" s="105">
        <f t="shared" si="1"/>
        <v>1</v>
      </c>
    </row>
    <row r="28" spans="1:22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L28" s="50"/>
      <c r="M28" s="52">
        <v>26</v>
      </c>
      <c r="N28" s="52">
        <v>1000</v>
      </c>
      <c r="O28" s="49">
        <v>26</v>
      </c>
      <c r="P28" s="128" t="s">
        <v>3984</v>
      </c>
      <c r="R28" t="s">
        <v>3959</v>
      </c>
      <c r="T28">
        <f ca="1">[1]玩家模型!AO36</f>
        <v>315</v>
      </c>
      <c r="U28">
        <f t="shared" ca="1" si="0"/>
        <v>315</v>
      </c>
      <c r="V28" s="105">
        <f t="shared" si="1"/>
        <v>1</v>
      </c>
    </row>
    <row r="29" spans="1:22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L29" s="50"/>
      <c r="M29" s="52">
        <v>27</v>
      </c>
      <c r="N29" s="52">
        <v>1000</v>
      </c>
      <c r="O29" s="49">
        <v>27</v>
      </c>
      <c r="P29" s="128" t="s">
        <v>3985</v>
      </c>
      <c r="R29" t="s">
        <v>3959</v>
      </c>
      <c r="T29">
        <f ca="1">[1]玩家模型!AO37</f>
        <v>328</v>
      </c>
      <c r="U29">
        <f t="shared" ca="1" si="0"/>
        <v>328</v>
      </c>
      <c r="V29" s="105">
        <f t="shared" si="1"/>
        <v>1</v>
      </c>
    </row>
    <row r="30" spans="1:22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L30" s="50"/>
      <c r="M30" s="52">
        <v>28</v>
      </c>
      <c r="N30" s="52">
        <v>1000</v>
      </c>
      <c r="O30" s="49">
        <v>28</v>
      </c>
      <c r="P30" s="128" t="s">
        <v>3986</v>
      </c>
      <c r="R30" t="s">
        <v>3959</v>
      </c>
      <c r="T30">
        <f ca="1">[1]玩家模型!AO38</f>
        <v>341</v>
      </c>
      <c r="U30">
        <f t="shared" ca="1" si="0"/>
        <v>341</v>
      </c>
      <c r="V30" s="105">
        <f t="shared" si="1"/>
        <v>1</v>
      </c>
    </row>
    <row r="31" spans="1:22" x14ac:dyDescent="0.2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L31" s="50"/>
      <c r="M31" s="52">
        <v>29</v>
      </c>
      <c r="N31" s="52">
        <v>1000</v>
      </c>
      <c r="O31" s="49">
        <v>29</v>
      </c>
      <c r="P31" s="128" t="s">
        <v>3987</v>
      </c>
      <c r="R31" t="s">
        <v>3959</v>
      </c>
      <c r="T31">
        <f ca="1">[1]玩家模型!AO39</f>
        <v>353</v>
      </c>
      <c r="U31">
        <f t="shared" ca="1" si="0"/>
        <v>353</v>
      </c>
      <c r="V31" s="105">
        <f t="shared" si="1"/>
        <v>1</v>
      </c>
    </row>
    <row r="32" spans="1:22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L32" s="50"/>
      <c r="M32" s="52">
        <v>30</v>
      </c>
      <c r="N32" s="52">
        <v>1000</v>
      </c>
      <c r="O32" s="49">
        <v>30</v>
      </c>
      <c r="P32" s="128" t="s">
        <v>3988</v>
      </c>
      <c r="R32" t="s">
        <v>3959</v>
      </c>
      <c r="T32">
        <f ca="1">[1]玩家模型!AO40</f>
        <v>367</v>
      </c>
      <c r="U32">
        <f t="shared" ca="1" si="0"/>
        <v>367</v>
      </c>
      <c r="V32" s="105">
        <f t="shared" si="1"/>
        <v>1</v>
      </c>
    </row>
    <row r="33" spans="1:22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L33" s="50"/>
      <c r="M33" s="52">
        <v>31</v>
      </c>
      <c r="N33" s="52">
        <v>1000</v>
      </c>
      <c r="O33" s="49">
        <v>31</v>
      </c>
      <c r="P33" s="128" t="s">
        <v>3989</v>
      </c>
      <c r="R33" t="s">
        <v>3959</v>
      </c>
      <c r="T33">
        <f ca="1">[1]玩家模型!AO41</f>
        <v>390</v>
      </c>
      <c r="U33">
        <f t="shared" ca="1" si="0"/>
        <v>390</v>
      </c>
      <c r="V33" s="105">
        <f t="shared" si="1"/>
        <v>1</v>
      </c>
    </row>
    <row r="34" spans="1:22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L34" s="50"/>
      <c r="M34" s="52">
        <v>32</v>
      </c>
      <c r="N34" s="52">
        <v>1000</v>
      </c>
      <c r="O34" s="49">
        <v>32</v>
      </c>
      <c r="P34" s="128" t="s">
        <v>3990</v>
      </c>
      <c r="R34" t="s">
        <v>3959</v>
      </c>
      <c r="T34">
        <f ca="1">[1]玩家模型!AO42</f>
        <v>411</v>
      </c>
      <c r="U34">
        <f t="shared" ca="1" si="0"/>
        <v>411</v>
      </c>
      <c r="V34" s="105">
        <f t="shared" si="1"/>
        <v>1</v>
      </c>
    </row>
    <row r="35" spans="1:22" x14ac:dyDescent="0.2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L35" s="50"/>
      <c r="M35" s="52">
        <v>33</v>
      </c>
      <c r="N35" s="52">
        <v>1000</v>
      </c>
      <c r="O35" s="49">
        <v>33</v>
      </c>
      <c r="P35" s="128" t="s">
        <v>3991</v>
      </c>
      <c r="R35" t="s">
        <v>3959</v>
      </c>
      <c r="T35">
        <f ca="1">[1]玩家模型!AO43</f>
        <v>431</v>
      </c>
      <c r="U35">
        <f t="shared" ca="1" si="0"/>
        <v>431</v>
      </c>
      <c r="V35" s="105">
        <f t="shared" si="1"/>
        <v>1</v>
      </c>
    </row>
    <row r="36" spans="1:22" x14ac:dyDescent="0.2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L36" s="50"/>
      <c r="M36" s="52">
        <v>34</v>
      </c>
      <c r="N36" s="52">
        <v>1000</v>
      </c>
      <c r="O36" s="49">
        <v>34</v>
      </c>
      <c r="P36" s="128" t="s">
        <v>3992</v>
      </c>
      <c r="R36" t="s">
        <v>3959</v>
      </c>
      <c r="T36">
        <f ca="1">[1]玩家模型!AO44</f>
        <v>452</v>
      </c>
      <c r="U36">
        <f t="shared" ca="1" si="0"/>
        <v>452</v>
      </c>
      <c r="V36" s="105">
        <f t="shared" si="1"/>
        <v>1</v>
      </c>
    </row>
    <row r="37" spans="1:22" x14ac:dyDescent="0.2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L37" s="50"/>
      <c r="M37" s="52">
        <v>35</v>
      </c>
      <c r="N37" s="52">
        <v>1000</v>
      </c>
      <c r="O37" s="49">
        <v>35</v>
      </c>
      <c r="P37" s="128" t="s">
        <v>3993</v>
      </c>
      <c r="R37" t="s">
        <v>3959</v>
      </c>
      <c r="T37">
        <f ca="1">[1]玩家模型!AO45</f>
        <v>474</v>
      </c>
      <c r="U37">
        <f t="shared" ca="1" si="0"/>
        <v>474</v>
      </c>
      <c r="V37" s="105">
        <f t="shared" si="1"/>
        <v>1</v>
      </c>
    </row>
    <row r="38" spans="1:22" x14ac:dyDescent="0.2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L38" s="50"/>
      <c r="M38" s="52">
        <v>36</v>
      </c>
      <c r="N38" s="52">
        <v>1000</v>
      </c>
      <c r="O38" s="49">
        <v>36</v>
      </c>
      <c r="P38" s="128" t="s">
        <v>3994</v>
      </c>
      <c r="R38" t="s">
        <v>3959</v>
      </c>
      <c r="T38">
        <f ca="1">[1]玩家模型!AO46</f>
        <v>496</v>
      </c>
      <c r="U38">
        <f t="shared" ca="1" si="0"/>
        <v>496</v>
      </c>
      <c r="V38" s="105">
        <f t="shared" si="1"/>
        <v>1</v>
      </c>
    </row>
    <row r="39" spans="1:22" x14ac:dyDescent="0.2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L39" s="50"/>
      <c r="M39" s="52">
        <v>37</v>
      </c>
      <c r="N39" s="52">
        <v>1000</v>
      </c>
      <c r="O39" s="49">
        <v>37</v>
      </c>
      <c r="P39" s="128" t="s">
        <v>3995</v>
      </c>
      <c r="R39" t="s">
        <v>3959</v>
      </c>
      <c r="T39">
        <f ca="1">[1]玩家模型!AO47</f>
        <v>517</v>
      </c>
      <c r="U39">
        <f t="shared" ca="1" si="0"/>
        <v>517</v>
      </c>
      <c r="V39" s="105">
        <f t="shared" si="1"/>
        <v>1</v>
      </c>
    </row>
    <row r="40" spans="1:22" x14ac:dyDescent="0.2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L40" s="50"/>
      <c r="M40" s="52">
        <v>38</v>
      </c>
      <c r="N40" s="52">
        <v>1000</v>
      </c>
      <c r="O40" s="49">
        <v>38</v>
      </c>
      <c r="P40" s="128" t="s">
        <v>3996</v>
      </c>
      <c r="R40" t="s">
        <v>3959</v>
      </c>
      <c r="T40">
        <f ca="1">[1]玩家模型!AO48</f>
        <v>541</v>
      </c>
      <c r="U40">
        <f t="shared" ca="1" si="0"/>
        <v>541</v>
      </c>
      <c r="V40" s="105">
        <f t="shared" si="1"/>
        <v>1</v>
      </c>
    </row>
    <row r="41" spans="1:22" x14ac:dyDescent="0.2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L41" s="50"/>
      <c r="M41" s="52">
        <v>39</v>
      </c>
      <c r="N41" s="52">
        <v>1000</v>
      </c>
      <c r="O41" s="49">
        <v>39</v>
      </c>
      <c r="P41" s="128" t="s">
        <v>3997</v>
      </c>
      <c r="R41" t="s">
        <v>3959</v>
      </c>
      <c r="T41">
        <f ca="1">[1]玩家模型!AO49</f>
        <v>563</v>
      </c>
      <c r="U41">
        <f t="shared" ca="1" si="0"/>
        <v>563</v>
      </c>
      <c r="V41" s="105">
        <f t="shared" si="1"/>
        <v>1</v>
      </c>
    </row>
    <row r="42" spans="1:22" x14ac:dyDescent="0.2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L42" s="50"/>
      <c r="M42" s="52">
        <v>40</v>
      </c>
      <c r="N42" s="52">
        <v>1000</v>
      </c>
      <c r="O42" s="49">
        <v>40</v>
      </c>
      <c r="P42" s="128" t="s">
        <v>3998</v>
      </c>
      <c r="R42" t="s">
        <v>3959</v>
      </c>
      <c r="T42">
        <f ca="1">[1]玩家模型!AO50</f>
        <v>587</v>
      </c>
      <c r="U42">
        <f t="shared" ca="1" si="0"/>
        <v>587</v>
      </c>
      <c r="V42" s="105">
        <f t="shared" si="1"/>
        <v>1</v>
      </c>
    </row>
    <row r="43" spans="1:22" x14ac:dyDescent="0.2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L43" s="50"/>
      <c r="M43" s="52">
        <v>41</v>
      </c>
      <c r="N43" s="52">
        <v>1000</v>
      </c>
      <c r="O43" s="49">
        <v>41</v>
      </c>
      <c r="P43" s="128" t="s">
        <v>3999</v>
      </c>
      <c r="R43" t="s">
        <v>3959</v>
      </c>
      <c r="T43">
        <f ca="1">[1]玩家模型!AO51</f>
        <v>610</v>
      </c>
      <c r="U43">
        <f t="shared" ca="1" si="0"/>
        <v>610</v>
      </c>
      <c r="V43" s="105">
        <f t="shared" si="1"/>
        <v>1</v>
      </c>
    </row>
    <row r="44" spans="1:22" x14ac:dyDescent="0.2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L44" s="50"/>
      <c r="M44" s="52">
        <v>42</v>
      </c>
      <c r="N44" s="52">
        <v>1000</v>
      </c>
      <c r="O44" s="49">
        <v>42</v>
      </c>
      <c r="P44" s="128" t="s">
        <v>4000</v>
      </c>
      <c r="R44" t="s">
        <v>3959</v>
      </c>
      <c r="T44">
        <f ca="1">[1]玩家模型!AO52</f>
        <v>634</v>
      </c>
      <c r="U44">
        <f t="shared" ca="1" si="0"/>
        <v>634</v>
      </c>
      <c r="V44" s="105">
        <f t="shared" si="1"/>
        <v>1</v>
      </c>
    </row>
    <row r="45" spans="1:22" x14ac:dyDescent="0.2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L45" s="50"/>
      <c r="M45" s="52">
        <v>43</v>
      </c>
      <c r="N45" s="52">
        <v>1000</v>
      </c>
      <c r="O45" s="49">
        <v>43</v>
      </c>
      <c r="P45" s="128" t="s">
        <v>4001</v>
      </c>
      <c r="R45" t="s">
        <v>3959</v>
      </c>
      <c r="T45">
        <f ca="1">[1]玩家模型!AO53</f>
        <v>657</v>
      </c>
      <c r="U45">
        <f t="shared" ca="1" si="0"/>
        <v>657</v>
      </c>
      <c r="V45" s="105">
        <f t="shared" si="1"/>
        <v>1</v>
      </c>
    </row>
    <row r="46" spans="1:22" x14ac:dyDescent="0.2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L46" s="50"/>
      <c r="M46" s="52">
        <v>44</v>
      </c>
      <c r="N46" s="52">
        <v>1000</v>
      </c>
      <c r="O46" s="49">
        <v>44</v>
      </c>
      <c r="P46" s="128" t="s">
        <v>4002</v>
      </c>
      <c r="R46" t="s">
        <v>3959</v>
      </c>
      <c r="T46">
        <f ca="1">[1]玩家模型!AO54</f>
        <v>681</v>
      </c>
      <c r="U46">
        <f t="shared" ca="1" si="0"/>
        <v>681</v>
      </c>
      <c r="V46" s="105">
        <f t="shared" si="1"/>
        <v>1</v>
      </c>
    </row>
    <row r="47" spans="1:22" x14ac:dyDescent="0.2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L47" s="50"/>
      <c r="M47" s="52">
        <v>45</v>
      </c>
      <c r="N47" s="52">
        <v>1000</v>
      </c>
      <c r="O47" s="49">
        <v>45</v>
      </c>
      <c r="P47" s="128" t="s">
        <v>4003</v>
      </c>
      <c r="R47" t="s">
        <v>3959</v>
      </c>
      <c r="T47">
        <f ca="1">[1]玩家模型!AO55</f>
        <v>706</v>
      </c>
      <c r="U47">
        <f t="shared" ca="1" si="0"/>
        <v>706</v>
      </c>
      <c r="V47" s="105">
        <f t="shared" si="1"/>
        <v>1</v>
      </c>
    </row>
    <row r="48" spans="1:22" x14ac:dyDescent="0.2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L48" s="50"/>
      <c r="M48" s="52">
        <v>46</v>
      </c>
      <c r="N48" s="52">
        <v>1000</v>
      </c>
      <c r="O48" s="49">
        <v>46</v>
      </c>
      <c r="P48" s="128" t="s">
        <v>4004</v>
      </c>
      <c r="R48" t="s">
        <v>3959</v>
      </c>
      <c r="T48">
        <f ca="1">[1]玩家模型!AO56</f>
        <v>739</v>
      </c>
      <c r="U48">
        <f t="shared" ca="1" si="0"/>
        <v>739</v>
      </c>
      <c r="V48" s="105">
        <f t="shared" si="1"/>
        <v>1</v>
      </c>
    </row>
    <row r="49" spans="1:21" x14ac:dyDescent="0.2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L49" s="50"/>
      <c r="M49" s="52">
        <v>47</v>
      </c>
      <c r="N49" s="52">
        <v>1000</v>
      </c>
      <c r="O49" s="49">
        <v>47</v>
      </c>
      <c r="P49" s="128" t="s">
        <v>4005</v>
      </c>
      <c r="R49" t="s">
        <v>3959</v>
      </c>
      <c r="T49">
        <f ca="1">[1]玩家模型!AO57</f>
        <v>862</v>
      </c>
      <c r="U49">
        <f t="shared" ref="U49:U80" ca="1" si="2">INT(T49)</f>
        <v>862</v>
      </c>
    </row>
    <row r="50" spans="1:21" x14ac:dyDescent="0.2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L50" s="50"/>
      <c r="M50" s="52">
        <v>48</v>
      </c>
      <c r="N50" s="52">
        <v>1000</v>
      </c>
      <c r="O50" s="49">
        <v>48</v>
      </c>
      <c r="P50" s="128" t="s">
        <v>4006</v>
      </c>
      <c r="R50" t="s">
        <v>3959</v>
      </c>
      <c r="T50">
        <f ca="1">[1]玩家模型!AO58</f>
        <v>899</v>
      </c>
      <c r="U50">
        <f t="shared" ca="1" si="2"/>
        <v>899</v>
      </c>
    </row>
    <row r="51" spans="1:21" x14ac:dyDescent="0.2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L51" s="50"/>
      <c r="M51" s="52">
        <v>49</v>
      </c>
      <c r="N51" s="52">
        <v>1000</v>
      </c>
      <c r="O51" s="49">
        <v>49</v>
      </c>
      <c r="P51" s="128" t="s">
        <v>4007</v>
      </c>
      <c r="R51" t="s">
        <v>3959</v>
      </c>
      <c r="T51">
        <f ca="1">[1]玩家模型!AO59</f>
        <v>931</v>
      </c>
      <c r="U51">
        <f t="shared" ca="1" si="2"/>
        <v>931</v>
      </c>
    </row>
    <row r="52" spans="1:21" x14ac:dyDescent="0.2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L52" s="50"/>
      <c r="M52" s="52">
        <v>50</v>
      </c>
      <c r="N52" s="52">
        <v>1000</v>
      </c>
      <c r="O52" s="49">
        <v>50</v>
      </c>
      <c r="P52" s="128" t="s">
        <v>4008</v>
      </c>
      <c r="R52" t="s">
        <v>3959</v>
      </c>
      <c r="T52">
        <f ca="1">[1]玩家模型!AO60</f>
        <v>968</v>
      </c>
      <c r="U52">
        <f t="shared" ca="1" si="2"/>
        <v>968</v>
      </c>
    </row>
    <row r="53" spans="1:21" x14ac:dyDescent="0.2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L53" s="50"/>
      <c r="M53" s="52">
        <v>51</v>
      </c>
      <c r="N53" s="52">
        <v>1000</v>
      </c>
      <c r="O53" s="49">
        <v>51</v>
      </c>
      <c r="P53" s="128" t="s">
        <v>4009</v>
      </c>
      <c r="R53" t="s">
        <v>3959</v>
      </c>
      <c r="T53">
        <f ca="1">[1]玩家模型!AO61</f>
        <v>1006</v>
      </c>
      <c r="U53">
        <f t="shared" ca="1" si="2"/>
        <v>1006</v>
      </c>
    </row>
    <row r="54" spans="1:21" x14ac:dyDescent="0.2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L54" s="50"/>
      <c r="M54" s="52">
        <v>52</v>
      </c>
      <c r="N54" s="52">
        <v>1000</v>
      </c>
      <c r="O54" s="49">
        <v>52</v>
      </c>
      <c r="P54" s="128" t="s">
        <v>4010</v>
      </c>
      <c r="R54" t="s">
        <v>3959</v>
      </c>
      <c r="T54">
        <f ca="1">[1]玩家模型!AO62</f>
        <v>1044</v>
      </c>
      <c r="U54">
        <f t="shared" ca="1" si="2"/>
        <v>1044</v>
      </c>
    </row>
    <row r="55" spans="1:21" x14ac:dyDescent="0.2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L55" s="50"/>
      <c r="M55" s="52">
        <v>53</v>
      </c>
      <c r="N55" s="52">
        <v>1000</v>
      </c>
      <c r="O55" s="49">
        <v>53</v>
      </c>
      <c r="P55" s="128" t="s">
        <v>4011</v>
      </c>
      <c r="R55" t="s">
        <v>3959</v>
      </c>
      <c r="T55">
        <f ca="1">[1]玩家模型!AO63</f>
        <v>1076</v>
      </c>
      <c r="U55">
        <f t="shared" ca="1" si="2"/>
        <v>1076</v>
      </c>
    </row>
    <row r="56" spans="1:21" x14ac:dyDescent="0.2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L56" s="50"/>
      <c r="M56" s="52">
        <v>54</v>
      </c>
      <c r="N56" s="52">
        <v>1000</v>
      </c>
      <c r="O56" s="49">
        <v>54</v>
      </c>
      <c r="P56" s="128" t="s">
        <v>4012</v>
      </c>
      <c r="R56" t="s">
        <v>3959</v>
      </c>
      <c r="T56">
        <f ca="1">[1]玩家模型!AO64</f>
        <v>1116</v>
      </c>
      <c r="U56">
        <f t="shared" ca="1" si="2"/>
        <v>1116</v>
      </c>
    </row>
    <row r="57" spans="1:21" x14ac:dyDescent="0.2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L57" s="50"/>
      <c r="M57" s="52">
        <v>55</v>
      </c>
      <c r="N57" s="52">
        <v>1000</v>
      </c>
      <c r="O57" s="49">
        <v>55</v>
      </c>
      <c r="P57" s="128" t="s">
        <v>4013</v>
      </c>
      <c r="R57" t="s">
        <v>3959</v>
      </c>
      <c r="T57">
        <f ca="1">[1]玩家模型!AO65</f>
        <v>1147</v>
      </c>
      <c r="U57">
        <f t="shared" ca="1" si="2"/>
        <v>1147</v>
      </c>
    </row>
    <row r="58" spans="1:21" x14ac:dyDescent="0.2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L58" s="50"/>
      <c r="M58" s="52">
        <v>56</v>
      </c>
      <c r="N58" s="52">
        <v>1000</v>
      </c>
      <c r="O58" s="49">
        <v>56</v>
      </c>
      <c r="P58" s="128" t="s">
        <v>4014</v>
      </c>
      <c r="R58" t="s">
        <v>3959</v>
      </c>
      <c r="T58">
        <f ca="1">[1]玩家模型!AO66</f>
        <v>1186</v>
      </c>
      <c r="U58">
        <f t="shared" ca="1" si="2"/>
        <v>1186</v>
      </c>
    </row>
    <row r="59" spans="1:21" x14ac:dyDescent="0.2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L59" s="50"/>
      <c r="M59" s="52">
        <v>57</v>
      </c>
      <c r="N59" s="52">
        <v>1000</v>
      </c>
      <c r="O59" s="49">
        <v>57</v>
      </c>
      <c r="P59" s="128" t="s">
        <v>4015</v>
      </c>
      <c r="R59" t="s">
        <v>3959</v>
      </c>
      <c r="T59">
        <f ca="1">[1]玩家模型!AO67</f>
        <v>1227</v>
      </c>
      <c r="U59">
        <f t="shared" ca="1" si="2"/>
        <v>1227</v>
      </c>
    </row>
    <row r="60" spans="1:21" x14ac:dyDescent="0.2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L60" s="50"/>
      <c r="M60" s="52">
        <v>58</v>
      </c>
      <c r="N60" s="52">
        <v>1000</v>
      </c>
      <c r="O60" s="49">
        <v>58</v>
      </c>
      <c r="P60" s="128" t="s">
        <v>4016</v>
      </c>
      <c r="R60" t="s">
        <v>3959</v>
      </c>
      <c r="T60">
        <f ca="1">[1]玩家模型!AO68</f>
        <v>1267</v>
      </c>
      <c r="U60">
        <f t="shared" ca="1" si="2"/>
        <v>1267</v>
      </c>
    </row>
    <row r="61" spans="1:21" x14ac:dyDescent="0.2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L61" s="50"/>
      <c r="M61" s="52">
        <v>59</v>
      </c>
      <c r="N61" s="52">
        <v>1000</v>
      </c>
      <c r="O61" s="49">
        <v>59</v>
      </c>
      <c r="P61" s="128" t="s">
        <v>4017</v>
      </c>
      <c r="R61" t="s">
        <v>3959</v>
      </c>
      <c r="T61">
        <f ca="1">[1]玩家模型!AO69</f>
        <v>1302</v>
      </c>
      <c r="U61">
        <f t="shared" ca="1" si="2"/>
        <v>1302</v>
      </c>
    </row>
    <row r="62" spans="1:21" x14ac:dyDescent="0.2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L62" s="50"/>
      <c r="M62" s="52">
        <v>60</v>
      </c>
      <c r="N62" s="52">
        <v>1000</v>
      </c>
      <c r="O62" s="49">
        <v>60</v>
      </c>
      <c r="P62" s="128" t="s">
        <v>4018</v>
      </c>
      <c r="R62" t="s">
        <v>3959</v>
      </c>
      <c r="T62">
        <f ca="1">[1]玩家模型!AO70</f>
        <v>1331</v>
      </c>
      <c r="U62">
        <f t="shared" ca="1" si="2"/>
        <v>1331</v>
      </c>
    </row>
    <row r="63" spans="1:21" x14ac:dyDescent="0.2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L63" s="50"/>
      <c r="M63" s="52">
        <v>61</v>
      </c>
      <c r="N63" s="52">
        <v>1000</v>
      </c>
      <c r="O63" s="49">
        <v>61</v>
      </c>
      <c r="P63" s="128" t="s">
        <v>4019</v>
      </c>
      <c r="R63" t="s">
        <v>3959</v>
      </c>
      <c r="T63">
        <f ca="1">[1]玩家模型!AO71</f>
        <v>1366</v>
      </c>
      <c r="U63">
        <f t="shared" ca="1" si="2"/>
        <v>1366</v>
      </c>
    </row>
    <row r="64" spans="1:21" x14ac:dyDescent="0.2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L64" s="50"/>
      <c r="M64" s="52">
        <v>62</v>
      </c>
      <c r="N64" s="52">
        <v>1000</v>
      </c>
      <c r="O64" s="49">
        <v>62</v>
      </c>
      <c r="P64" s="128" t="s">
        <v>4020</v>
      </c>
      <c r="R64" t="s">
        <v>3959</v>
      </c>
      <c r="T64">
        <f ca="1">[1]玩家模型!AO72</f>
        <v>1405</v>
      </c>
      <c r="U64">
        <f t="shared" ca="1" si="2"/>
        <v>1405</v>
      </c>
    </row>
    <row r="65" spans="1:21" x14ac:dyDescent="0.2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L65" s="50"/>
      <c r="M65" s="52">
        <v>63</v>
      </c>
      <c r="N65" s="52">
        <v>1000</v>
      </c>
      <c r="O65" s="49">
        <v>63</v>
      </c>
      <c r="P65" s="128" t="s">
        <v>4021</v>
      </c>
      <c r="R65" t="s">
        <v>3959</v>
      </c>
      <c r="T65">
        <f ca="1">[1]玩家模型!AO73</f>
        <v>1445</v>
      </c>
      <c r="U65">
        <f t="shared" ca="1" si="2"/>
        <v>1445</v>
      </c>
    </row>
    <row r="66" spans="1:21" x14ac:dyDescent="0.2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L66" s="50"/>
      <c r="M66" s="52">
        <v>64</v>
      </c>
      <c r="N66" s="52">
        <v>1000</v>
      </c>
      <c r="O66" s="49">
        <v>64</v>
      </c>
      <c r="P66" s="128" t="s">
        <v>4022</v>
      </c>
      <c r="R66" t="s">
        <v>3959</v>
      </c>
      <c r="T66">
        <f ca="1">[1]玩家模型!AO74</f>
        <v>1485</v>
      </c>
      <c r="U66">
        <f t="shared" ca="1" si="2"/>
        <v>1485</v>
      </c>
    </row>
    <row r="67" spans="1:21" x14ac:dyDescent="0.2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L67" s="50"/>
      <c r="M67" s="52">
        <v>65</v>
      </c>
      <c r="N67" s="52">
        <v>1000</v>
      </c>
      <c r="O67" s="49">
        <v>65</v>
      </c>
      <c r="P67" s="128" t="s">
        <v>4023</v>
      </c>
      <c r="R67" t="s">
        <v>3959</v>
      </c>
      <c r="T67">
        <f ca="1">[1]玩家模型!AO75</f>
        <v>1517</v>
      </c>
      <c r="U67">
        <f t="shared" ca="1" si="2"/>
        <v>1517</v>
      </c>
    </row>
    <row r="68" spans="1:21" x14ac:dyDescent="0.2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L68" s="50"/>
      <c r="M68" s="52">
        <v>66</v>
      </c>
      <c r="N68" s="52">
        <v>1000</v>
      </c>
      <c r="O68" s="49">
        <v>66</v>
      </c>
      <c r="P68" s="128" t="s">
        <v>4024</v>
      </c>
      <c r="R68" t="s">
        <v>3959</v>
      </c>
      <c r="T68">
        <f ca="1">[1]玩家模型!AO76</f>
        <v>1556</v>
      </c>
      <c r="U68">
        <f t="shared" ca="1" si="2"/>
        <v>1556</v>
      </c>
    </row>
    <row r="69" spans="1:21" x14ac:dyDescent="0.2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L69" s="50"/>
      <c r="M69" s="52">
        <v>67</v>
      </c>
      <c r="N69" s="52">
        <v>1000</v>
      </c>
      <c r="O69" s="49">
        <v>67</v>
      </c>
      <c r="P69" s="128" t="s">
        <v>4025</v>
      </c>
      <c r="R69" t="s">
        <v>3959</v>
      </c>
      <c r="T69">
        <f ca="1">[1]玩家模型!AO77</f>
        <v>1596</v>
      </c>
      <c r="U69">
        <f t="shared" ca="1" si="2"/>
        <v>1596</v>
      </c>
    </row>
    <row r="70" spans="1:21" x14ac:dyDescent="0.2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L70" s="50"/>
      <c r="M70" s="52">
        <v>68</v>
      </c>
      <c r="N70" s="52">
        <v>1000</v>
      </c>
      <c r="O70" s="49">
        <v>68</v>
      </c>
      <c r="P70" s="128" t="s">
        <v>4026</v>
      </c>
      <c r="R70" t="s">
        <v>3959</v>
      </c>
      <c r="T70">
        <f ca="1">[1]玩家模型!AO78</f>
        <v>1635</v>
      </c>
      <c r="U70">
        <f t="shared" ca="1" si="2"/>
        <v>1635</v>
      </c>
    </row>
    <row r="71" spans="1:21" x14ac:dyDescent="0.2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L71" s="50"/>
      <c r="M71" s="52">
        <v>69</v>
      </c>
      <c r="N71" s="52">
        <v>1000</v>
      </c>
      <c r="O71" s="49">
        <v>69</v>
      </c>
      <c r="P71" s="128" t="s">
        <v>4027</v>
      </c>
      <c r="R71" t="s">
        <v>3959</v>
      </c>
      <c r="T71">
        <f ca="1">[1]玩家模型!AO79</f>
        <v>1666</v>
      </c>
      <c r="U71">
        <f t="shared" ca="1" si="2"/>
        <v>1666</v>
      </c>
    </row>
    <row r="72" spans="1:21" x14ac:dyDescent="0.2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L72" s="50"/>
      <c r="M72" s="52">
        <v>70</v>
      </c>
      <c r="N72" s="52">
        <v>1000</v>
      </c>
      <c r="O72" s="49">
        <v>70</v>
      </c>
      <c r="P72" s="128" t="s">
        <v>4028</v>
      </c>
      <c r="R72" t="s">
        <v>3959</v>
      </c>
      <c r="T72">
        <f ca="1">[1]玩家模型!AO80</f>
        <v>1706</v>
      </c>
      <c r="U72">
        <f t="shared" ca="1" si="2"/>
        <v>1706</v>
      </c>
    </row>
    <row r="73" spans="1:21" x14ac:dyDescent="0.2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L73" s="50"/>
      <c r="M73" s="52">
        <v>71</v>
      </c>
      <c r="N73" s="52">
        <v>1000</v>
      </c>
      <c r="O73" s="49">
        <v>71</v>
      </c>
      <c r="P73" s="128" t="s">
        <v>4029</v>
      </c>
      <c r="R73" t="s">
        <v>3959</v>
      </c>
      <c r="T73">
        <f ca="1">[1]玩家模型!AO81</f>
        <v>1745</v>
      </c>
      <c r="U73">
        <f t="shared" ca="1" si="2"/>
        <v>1745</v>
      </c>
    </row>
    <row r="74" spans="1:21" x14ac:dyDescent="0.2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L74" s="50"/>
      <c r="M74" s="52">
        <v>72</v>
      </c>
      <c r="N74" s="52">
        <v>1000</v>
      </c>
      <c r="O74" s="49">
        <v>72</v>
      </c>
      <c r="P74" s="128" t="s">
        <v>4030</v>
      </c>
      <c r="R74" t="s">
        <v>3959</v>
      </c>
      <c r="T74">
        <f ca="1">[1]玩家模型!AO82</f>
        <v>1776</v>
      </c>
      <c r="U74">
        <f t="shared" ca="1" si="2"/>
        <v>1776</v>
      </c>
    </row>
    <row r="75" spans="1:21" x14ac:dyDescent="0.2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L75" s="50"/>
      <c r="M75" s="52">
        <v>73</v>
      </c>
      <c r="N75" s="52">
        <v>1000</v>
      </c>
      <c r="O75" s="49">
        <v>73</v>
      </c>
      <c r="P75" s="128" t="s">
        <v>4031</v>
      </c>
      <c r="R75" t="s">
        <v>3959</v>
      </c>
      <c r="T75">
        <f ca="1">[1]玩家模型!AO83</f>
        <v>1818</v>
      </c>
      <c r="U75">
        <f t="shared" ca="1" si="2"/>
        <v>1818</v>
      </c>
    </row>
    <row r="76" spans="1:21" x14ac:dyDescent="0.2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L76" s="50"/>
      <c r="M76" s="52">
        <v>74</v>
      </c>
      <c r="N76" s="52">
        <v>1000</v>
      </c>
      <c r="O76" s="49">
        <v>74</v>
      </c>
      <c r="P76" s="128" t="s">
        <v>4032</v>
      </c>
      <c r="R76" t="s">
        <v>3959</v>
      </c>
      <c r="T76">
        <f ca="1">[1]玩家模型!AO84</f>
        <v>1854</v>
      </c>
      <c r="U76">
        <f t="shared" ca="1" si="2"/>
        <v>1854</v>
      </c>
    </row>
    <row r="77" spans="1:21" x14ac:dyDescent="0.2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L77" s="50"/>
      <c r="M77" s="52">
        <v>75</v>
      </c>
      <c r="N77" s="52">
        <v>1000</v>
      </c>
      <c r="O77" s="49">
        <v>75</v>
      </c>
      <c r="P77" s="128" t="s">
        <v>4033</v>
      </c>
      <c r="R77" t="s">
        <v>3959</v>
      </c>
      <c r="T77">
        <f ca="1">[1]玩家模型!AO85</f>
        <v>1879</v>
      </c>
      <c r="U77">
        <f t="shared" ca="1" si="2"/>
        <v>1879</v>
      </c>
    </row>
    <row r="78" spans="1:21" x14ac:dyDescent="0.2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L78" s="50"/>
      <c r="M78" s="52">
        <v>76</v>
      </c>
      <c r="N78" s="52">
        <v>1000</v>
      </c>
      <c r="O78" s="49">
        <v>76</v>
      </c>
      <c r="P78" s="128" t="s">
        <v>4034</v>
      </c>
      <c r="R78" t="s">
        <v>3959</v>
      </c>
      <c r="T78">
        <f ca="1">[1]玩家模型!AO86</f>
        <v>1915</v>
      </c>
      <c r="U78">
        <f t="shared" ca="1" si="2"/>
        <v>1915</v>
      </c>
    </row>
    <row r="79" spans="1:21" x14ac:dyDescent="0.2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L79" s="50"/>
      <c r="M79" s="52">
        <v>77</v>
      </c>
      <c r="N79" s="52">
        <v>1000</v>
      </c>
      <c r="O79" s="49">
        <v>77</v>
      </c>
      <c r="P79" s="128" t="s">
        <v>4035</v>
      </c>
      <c r="R79" t="s">
        <v>3959</v>
      </c>
      <c r="T79">
        <f ca="1">[1]玩家模型!AO87</f>
        <v>1954</v>
      </c>
      <c r="U79">
        <f t="shared" ca="1" si="2"/>
        <v>1954</v>
      </c>
    </row>
    <row r="80" spans="1:21" x14ac:dyDescent="0.2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L80" s="50"/>
      <c r="M80" s="52">
        <v>78</v>
      </c>
      <c r="N80" s="52">
        <v>1000</v>
      </c>
      <c r="O80" s="49">
        <v>78</v>
      </c>
      <c r="P80" s="128" t="s">
        <v>4036</v>
      </c>
      <c r="R80" t="s">
        <v>3959</v>
      </c>
      <c r="T80">
        <f ca="1">[1]玩家模型!AO88</f>
        <v>1990</v>
      </c>
      <c r="U80">
        <f t="shared" ca="1" si="2"/>
        <v>1990</v>
      </c>
    </row>
    <row r="81" spans="1:21" x14ac:dyDescent="0.2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L81" s="50"/>
      <c r="M81" s="52">
        <v>79</v>
      </c>
      <c r="N81" s="52">
        <v>1000</v>
      </c>
      <c r="O81" s="49">
        <v>79</v>
      </c>
      <c r="P81" s="128" t="s">
        <v>4037</v>
      </c>
      <c r="R81" t="s">
        <v>3959</v>
      </c>
      <c r="T81">
        <f ca="1">[1]玩家模型!AO89</f>
        <v>2030</v>
      </c>
      <c r="U81">
        <f t="shared" ref="U81:U112" ca="1" si="3">INT(T81)</f>
        <v>2030</v>
      </c>
    </row>
    <row r="82" spans="1:21" x14ac:dyDescent="0.2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L82" s="50"/>
      <c r="M82" s="52">
        <v>80</v>
      </c>
      <c r="N82" s="52">
        <v>1000</v>
      </c>
      <c r="O82" s="49">
        <v>80</v>
      </c>
      <c r="P82" s="128" t="s">
        <v>4038</v>
      </c>
      <c r="R82" t="s">
        <v>3959</v>
      </c>
      <c r="T82">
        <f ca="1">[1]玩家模型!AO90</f>
        <v>2162</v>
      </c>
      <c r="U82">
        <f t="shared" ca="1" si="3"/>
        <v>2162</v>
      </c>
    </row>
    <row r="83" spans="1:21" x14ac:dyDescent="0.2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L83" s="50"/>
      <c r="M83" s="52">
        <v>81</v>
      </c>
      <c r="N83" s="52">
        <v>1000</v>
      </c>
      <c r="O83" s="49">
        <v>81</v>
      </c>
      <c r="P83" s="128" t="s">
        <v>4039</v>
      </c>
      <c r="R83" t="s">
        <v>3959</v>
      </c>
      <c r="T83">
        <f ca="1">[1]玩家模型!AO91</f>
        <v>2277</v>
      </c>
      <c r="U83">
        <f t="shared" ca="1" si="3"/>
        <v>2277</v>
      </c>
    </row>
    <row r="84" spans="1:21" x14ac:dyDescent="0.2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L84" s="50"/>
      <c r="M84" s="52">
        <v>82</v>
      </c>
      <c r="N84" s="52">
        <v>1000</v>
      </c>
      <c r="O84" s="49">
        <v>82</v>
      </c>
      <c r="P84" s="128" t="s">
        <v>4040</v>
      </c>
      <c r="R84" t="s">
        <v>3959</v>
      </c>
      <c r="T84">
        <f ca="1">[1]玩家模型!AO92</f>
        <v>2395</v>
      </c>
      <c r="U84">
        <f t="shared" ca="1" si="3"/>
        <v>2395</v>
      </c>
    </row>
    <row r="85" spans="1:21" x14ac:dyDescent="0.2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L85" s="50"/>
      <c r="M85" s="52">
        <v>83</v>
      </c>
      <c r="N85" s="52">
        <v>1000</v>
      </c>
      <c r="O85" s="49">
        <v>83</v>
      </c>
      <c r="P85" s="128" t="s">
        <v>4041</v>
      </c>
      <c r="R85" t="s">
        <v>3959</v>
      </c>
      <c r="T85">
        <f ca="1">[1]玩家模型!AO93</f>
        <v>2514</v>
      </c>
      <c r="U85">
        <f t="shared" ca="1" si="3"/>
        <v>2514</v>
      </c>
    </row>
    <row r="86" spans="1:21" x14ac:dyDescent="0.2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L86" s="50"/>
      <c r="M86" s="52">
        <v>84</v>
      </c>
      <c r="N86" s="52">
        <v>1000</v>
      </c>
      <c r="O86" s="49">
        <v>84</v>
      </c>
      <c r="P86" s="128" t="s">
        <v>4042</v>
      </c>
      <c r="R86" t="s">
        <v>3959</v>
      </c>
      <c r="T86">
        <f ca="1">[1]玩家模型!AO94</f>
        <v>2635</v>
      </c>
      <c r="U86">
        <f t="shared" ca="1" si="3"/>
        <v>2635</v>
      </c>
    </row>
    <row r="87" spans="1:21" x14ac:dyDescent="0.2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L87" s="50"/>
      <c r="M87" s="52">
        <v>85</v>
      </c>
      <c r="N87" s="52">
        <v>1000</v>
      </c>
      <c r="O87" s="49">
        <v>85</v>
      </c>
      <c r="P87" s="128" t="s">
        <v>4043</v>
      </c>
      <c r="R87" t="s">
        <v>3959</v>
      </c>
      <c r="T87">
        <f ca="1">[1]玩家模型!AO95</f>
        <v>2758</v>
      </c>
      <c r="U87">
        <f t="shared" ca="1" si="3"/>
        <v>2758</v>
      </c>
    </row>
    <row r="88" spans="1:21" x14ac:dyDescent="0.2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L88" s="50"/>
      <c r="M88" s="52">
        <v>86</v>
      </c>
      <c r="N88" s="52">
        <v>1000</v>
      </c>
      <c r="O88" s="49">
        <v>86</v>
      </c>
      <c r="P88" s="128" t="s">
        <v>4044</v>
      </c>
      <c r="R88" t="s">
        <v>3959</v>
      </c>
      <c r="T88">
        <f ca="1">[1]玩家模型!AO96</f>
        <v>2882</v>
      </c>
      <c r="U88">
        <f t="shared" ca="1" si="3"/>
        <v>2882</v>
      </c>
    </row>
    <row r="89" spans="1:21" x14ac:dyDescent="0.2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L89" s="50"/>
      <c r="M89" s="52">
        <v>87</v>
      </c>
      <c r="N89" s="52">
        <v>1000</v>
      </c>
      <c r="O89" s="49">
        <v>87</v>
      </c>
      <c r="P89" s="128" t="s">
        <v>4045</v>
      </c>
      <c r="R89" t="s">
        <v>3959</v>
      </c>
      <c r="T89">
        <f ca="1">[1]玩家模型!AO97</f>
        <v>3003</v>
      </c>
      <c r="U89">
        <f t="shared" ca="1" si="3"/>
        <v>3003</v>
      </c>
    </row>
    <row r="90" spans="1:21" x14ac:dyDescent="0.2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L90" s="50"/>
      <c r="M90" s="52">
        <v>88</v>
      </c>
      <c r="N90" s="52">
        <v>1000</v>
      </c>
      <c r="O90" s="49">
        <v>88</v>
      </c>
      <c r="P90" s="128" t="s">
        <v>4046</v>
      </c>
      <c r="R90" t="s">
        <v>3959</v>
      </c>
      <c r="T90">
        <f ca="1">[1]玩家模型!AO98</f>
        <v>3125</v>
      </c>
      <c r="U90">
        <f t="shared" ca="1" si="3"/>
        <v>3125</v>
      </c>
    </row>
    <row r="91" spans="1:21" x14ac:dyDescent="0.2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L91" s="50"/>
      <c r="M91" s="52">
        <v>89</v>
      </c>
      <c r="N91" s="52">
        <v>1000</v>
      </c>
      <c r="O91" s="49">
        <v>89</v>
      </c>
      <c r="P91" s="128" t="s">
        <v>4047</v>
      </c>
      <c r="R91" t="s">
        <v>3959</v>
      </c>
      <c r="T91">
        <f ca="1">[1]玩家模型!AO99</f>
        <v>3249</v>
      </c>
      <c r="U91">
        <f t="shared" ca="1" si="3"/>
        <v>3249</v>
      </c>
    </row>
    <row r="92" spans="1:21" x14ac:dyDescent="0.2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L92" s="50"/>
      <c r="M92" s="52">
        <v>90</v>
      </c>
      <c r="N92" s="52">
        <v>1000</v>
      </c>
      <c r="O92" s="49">
        <v>90</v>
      </c>
      <c r="P92" s="128" t="s">
        <v>4048</v>
      </c>
      <c r="R92" t="s">
        <v>3959</v>
      </c>
      <c r="T92">
        <f ca="1">[1]玩家模型!AO100</f>
        <v>3373</v>
      </c>
      <c r="U92">
        <f t="shared" ca="1" si="3"/>
        <v>3373</v>
      </c>
    </row>
    <row r="93" spans="1:21" x14ac:dyDescent="0.2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L93" s="50"/>
      <c r="M93" s="52">
        <v>91</v>
      </c>
      <c r="N93" s="52">
        <v>1000</v>
      </c>
      <c r="O93" s="49">
        <v>91</v>
      </c>
      <c r="P93" s="128" t="s">
        <v>4049</v>
      </c>
      <c r="R93" t="s">
        <v>3959</v>
      </c>
      <c r="T93">
        <f ca="1">[1]玩家模型!AO101</f>
        <v>3499</v>
      </c>
      <c r="U93">
        <f t="shared" ca="1" si="3"/>
        <v>3499</v>
      </c>
    </row>
    <row r="94" spans="1:21" x14ac:dyDescent="0.2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L94" s="50"/>
      <c r="M94" s="52">
        <v>92</v>
      </c>
      <c r="N94" s="52">
        <v>1000</v>
      </c>
      <c r="O94" s="49">
        <v>92</v>
      </c>
      <c r="P94" s="128" t="s">
        <v>4050</v>
      </c>
      <c r="R94" t="s">
        <v>3959</v>
      </c>
      <c r="T94">
        <f ca="1">[1]玩家模型!AO102</f>
        <v>3627</v>
      </c>
      <c r="U94">
        <f t="shared" ca="1" si="3"/>
        <v>3627</v>
      </c>
    </row>
    <row r="95" spans="1:21" x14ac:dyDescent="0.2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L95" s="50"/>
      <c r="M95" s="52">
        <v>93</v>
      </c>
      <c r="N95" s="52">
        <v>1000</v>
      </c>
      <c r="O95" s="49">
        <v>93</v>
      </c>
      <c r="P95" s="128" t="s">
        <v>4051</v>
      </c>
      <c r="R95" t="s">
        <v>3959</v>
      </c>
      <c r="T95">
        <f ca="1">[1]玩家模型!AO103</f>
        <v>3755</v>
      </c>
      <c r="U95">
        <f t="shared" ca="1" si="3"/>
        <v>3755</v>
      </c>
    </row>
    <row r="96" spans="1:21" x14ac:dyDescent="0.2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L96" s="50"/>
      <c r="M96" s="52">
        <v>94</v>
      </c>
      <c r="N96" s="52">
        <v>1000</v>
      </c>
      <c r="O96" s="49">
        <v>94</v>
      </c>
      <c r="P96" s="128" t="s">
        <v>4052</v>
      </c>
      <c r="R96" t="s">
        <v>3959</v>
      </c>
      <c r="T96">
        <f ca="1">[1]玩家模型!AO104</f>
        <v>3863</v>
      </c>
      <c r="U96">
        <f t="shared" ca="1" si="3"/>
        <v>3863</v>
      </c>
    </row>
    <row r="97" spans="1:21" x14ac:dyDescent="0.2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L97" s="50"/>
      <c r="M97" s="52">
        <v>95</v>
      </c>
      <c r="N97" s="52">
        <v>1000</v>
      </c>
      <c r="O97" s="49">
        <v>95</v>
      </c>
      <c r="P97" s="128" t="s">
        <v>4053</v>
      </c>
      <c r="R97" t="s">
        <v>3959</v>
      </c>
      <c r="T97">
        <f ca="1">[1]玩家模型!AO105</f>
        <v>3994</v>
      </c>
      <c r="U97">
        <f t="shared" ca="1" si="3"/>
        <v>3994</v>
      </c>
    </row>
    <row r="98" spans="1:21" x14ac:dyDescent="0.2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L98" s="50"/>
      <c r="M98" s="52">
        <v>96</v>
      </c>
      <c r="N98" s="52">
        <v>1000</v>
      </c>
      <c r="O98" s="49">
        <v>96</v>
      </c>
      <c r="P98" s="128" t="s">
        <v>4054</v>
      </c>
      <c r="R98" t="s">
        <v>3959</v>
      </c>
      <c r="T98">
        <f ca="1">[1]玩家模型!AO106</f>
        <v>4206</v>
      </c>
      <c r="U98">
        <f t="shared" ca="1" si="3"/>
        <v>4206</v>
      </c>
    </row>
    <row r="99" spans="1:21" x14ac:dyDescent="0.2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L99" s="50"/>
      <c r="M99" s="52">
        <v>97</v>
      </c>
      <c r="N99" s="52">
        <v>1000</v>
      </c>
      <c r="O99" s="49">
        <v>97</v>
      </c>
      <c r="P99" s="128" t="s">
        <v>4055</v>
      </c>
      <c r="R99" t="s">
        <v>3959</v>
      </c>
      <c r="T99">
        <f ca="1">[1]玩家模型!AO107</f>
        <v>4418</v>
      </c>
      <c r="U99">
        <f t="shared" ca="1" si="3"/>
        <v>4418</v>
      </c>
    </row>
    <row r="100" spans="1:21" x14ac:dyDescent="0.2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L100" s="50"/>
      <c r="M100" s="52">
        <v>98</v>
      </c>
      <c r="N100" s="52">
        <v>1000</v>
      </c>
      <c r="O100" s="49">
        <v>98</v>
      </c>
      <c r="P100" s="128" t="s">
        <v>4056</v>
      </c>
      <c r="R100" t="s">
        <v>3959</v>
      </c>
      <c r="T100">
        <f ca="1">[1]玩家模型!AO108</f>
        <v>4616</v>
      </c>
      <c r="U100">
        <f t="shared" ca="1" si="3"/>
        <v>4616</v>
      </c>
    </row>
    <row r="101" spans="1:21" x14ac:dyDescent="0.2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L101" s="50"/>
      <c r="M101" s="52">
        <v>99</v>
      </c>
      <c r="N101" s="52">
        <v>1000</v>
      </c>
      <c r="O101" s="49">
        <v>99</v>
      </c>
      <c r="P101" s="128" t="s">
        <v>4057</v>
      </c>
      <c r="R101" t="s">
        <v>3959</v>
      </c>
      <c r="T101">
        <f ca="1">[1]玩家模型!AO109</f>
        <v>4830</v>
      </c>
      <c r="U101">
        <f t="shared" ca="1" si="3"/>
        <v>4830</v>
      </c>
    </row>
    <row r="102" spans="1:21" x14ac:dyDescent="0.2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L102" s="50"/>
      <c r="M102" s="52">
        <v>100</v>
      </c>
      <c r="N102" s="52">
        <v>1000</v>
      </c>
      <c r="O102" s="49">
        <v>100</v>
      </c>
      <c r="P102" s="128" t="s">
        <v>4058</v>
      </c>
      <c r="R102" t="s">
        <v>3959</v>
      </c>
      <c r="T102">
        <f ca="1">[1]玩家模型!AO110</f>
        <v>5019</v>
      </c>
      <c r="U102">
        <f t="shared" ca="1" si="3"/>
        <v>5019</v>
      </c>
    </row>
    <row r="103" spans="1:21" x14ac:dyDescent="0.2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L103" s="50"/>
      <c r="M103" s="52">
        <v>101</v>
      </c>
      <c r="N103" s="52">
        <v>1000</v>
      </c>
      <c r="O103" s="49">
        <v>101</v>
      </c>
      <c r="P103" s="128" t="s">
        <v>4059</v>
      </c>
      <c r="R103" t="s">
        <v>3959</v>
      </c>
      <c r="T103">
        <f ca="1">[1]玩家模型!AO111</f>
        <v>5223</v>
      </c>
      <c r="U103">
        <f t="shared" ca="1" si="3"/>
        <v>5223</v>
      </c>
    </row>
    <row r="104" spans="1:21" x14ac:dyDescent="0.2">
      <c r="A104" s="4">
        <v>1</v>
      </c>
      <c r="B104" s="5">
        <v>1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L104" s="50"/>
      <c r="M104" s="52">
        <v>102</v>
      </c>
      <c r="N104" s="52">
        <v>1000</v>
      </c>
      <c r="O104" s="49">
        <v>102</v>
      </c>
      <c r="P104" s="128" t="s">
        <v>4060</v>
      </c>
      <c r="R104" t="s">
        <v>3959</v>
      </c>
      <c r="T104">
        <f ca="1">[1]玩家模型!AO112</f>
        <v>5411</v>
      </c>
      <c r="U104">
        <f t="shared" ca="1" si="3"/>
        <v>5411</v>
      </c>
    </row>
    <row r="105" spans="1:21" x14ac:dyDescent="0.2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L105" s="50"/>
      <c r="M105" s="52">
        <v>103</v>
      </c>
      <c r="N105" s="52">
        <v>1000</v>
      </c>
      <c r="O105" s="49">
        <v>103</v>
      </c>
      <c r="P105" s="128" t="s">
        <v>4061</v>
      </c>
      <c r="R105" t="s">
        <v>3959</v>
      </c>
      <c r="T105">
        <f ca="1">[1]玩家模型!AO113</f>
        <v>5579</v>
      </c>
      <c r="U105">
        <f t="shared" ca="1" si="3"/>
        <v>5579</v>
      </c>
    </row>
    <row r="106" spans="1:21" x14ac:dyDescent="0.2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L106" s="50"/>
      <c r="M106" s="52">
        <v>104</v>
      </c>
      <c r="N106" s="52">
        <v>1000</v>
      </c>
      <c r="O106" s="49">
        <v>104</v>
      </c>
      <c r="P106" s="128" t="s">
        <v>4062</v>
      </c>
      <c r="R106" t="s">
        <v>3959</v>
      </c>
      <c r="T106">
        <f ca="1">[1]玩家模型!AO114</f>
        <v>5702</v>
      </c>
      <c r="U106">
        <f t="shared" ca="1" si="3"/>
        <v>5702</v>
      </c>
    </row>
    <row r="107" spans="1:21" x14ac:dyDescent="0.2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L107" s="50"/>
      <c r="M107" s="52">
        <v>105</v>
      </c>
      <c r="N107" s="52">
        <v>1000</v>
      </c>
      <c r="O107" s="49">
        <v>105</v>
      </c>
      <c r="P107" s="128" t="s">
        <v>4063</v>
      </c>
      <c r="R107" t="s">
        <v>3959</v>
      </c>
      <c r="T107">
        <f ca="1">[1]玩家模型!AO115</f>
        <v>5837</v>
      </c>
      <c r="U107">
        <f t="shared" ca="1" si="3"/>
        <v>5837</v>
      </c>
    </row>
    <row r="108" spans="1:21" x14ac:dyDescent="0.2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L108" s="50"/>
      <c r="M108" s="52">
        <v>106</v>
      </c>
      <c r="N108" s="52">
        <v>1000</v>
      </c>
      <c r="O108" s="49">
        <v>106</v>
      </c>
      <c r="P108" s="128" t="s">
        <v>4064</v>
      </c>
      <c r="R108" t="s">
        <v>3959</v>
      </c>
      <c r="T108">
        <f ca="1">[1]玩家模型!AO116</f>
        <v>6001</v>
      </c>
      <c r="U108">
        <f t="shared" ca="1" si="3"/>
        <v>6001</v>
      </c>
    </row>
    <row r="109" spans="1:21" x14ac:dyDescent="0.2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L109" s="50"/>
      <c r="M109" s="52">
        <v>107</v>
      </c>
      <c r="N109" s="52">
        <v>1000</v>
      </c>
      <c r="O109" s="49">
        <v>107</v>
      </c>
      <c r="P109" s="128" t="s">
        <v>4065</v>
      </c>
      <c r="R109" t="s">
        <v>3959</v>
      </c>
      <c r="T109">
        <f ca="1">[1]玩家模型!AO117</f>
        <v>6134</v>
      </c>
      <c r="U109">
        <f t="shared" ca="1" si="3"/>
        <v>6134</v>
      </c>
    </row>
    <row r="110" spans="1:21" x14ac:dyDescent="0.2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L110" s="50"/>
      <c r="M110" s="52">
        <v>108</v>
      </c>
      <c r="N110" s="52">
        <v>1000</v>
      </c>
      <c r="O110" s="49">
        <v>108</v>
      </c>
      <c r="P110" s="128" t="s">
        <v>4066</v>
      </c>
      <c r="R110" t="s">
        <v>3959</v>
      </c>
      <c r="T110">
        <f ca="1">[1]玩家模型!AO118</f>
        <v>6267</v>
      </c>
      <c r="U110">
        <f t="shared" ca="1" si="3"/>
        <v>6267</v>
      </c>
    </row>
    <row r="111" spans="1:21" x14ac:dyDescent="0.2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L111" s="50"/>
      <c r="M111" s="52">
        <v>109</v>
      </c>
      <c r="N111" s="52">
        <v>1000</v>
      </c>
      <c r="O111" s="49">
        <v>109</v>
      </c>
      <c r="P111" s="128" t="s">
        <v>4067</v>
      </c>
      <c r="R111" t="s">
        <v>3959</v>
      </c>
      <c r="T111">
        <f ca="1">[1]玩家模型!AO119</f>
        <v>6414</v>
      </c>
      <c r="U111">
        <f t="shared" ca="1" si="3"/>
        <v>6414</v>
      </c>
    </row>
    <row r="112" spans="1:21" x14ac:dyDescent="0.2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L112" s="50"/>
      <c r="M112" s="52">
        <v>110</v>
      </c>
      <c r="N112" s="52">
        <v>1000</v>
      </c>
      <c r="O112" s="49">
        <v>110</v>
      </c>
      <c r="P112" s="128" t="s">
        <v>4068</v>
      </c>
      <c r="R112" t="s">
        <v>3959</v>
      </c>
      <c r="T112">
        <f ca="1">[1]玩家模型!AO120</f>
        <v>6545</v>
      </c>
      <c r="U112">
        <f t="shared" ca="1" si="3"/>
        <v>6545</v>
      </c>
    </row>
    <row r="113" spans="1:21" x14ac:dyDescent="0.2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L113" s="50"/>
      <c r="M113" s="52">
        <v>111</v>
      </c>
      <c r="N113" s="52">
        <v>1000</v>
      </c>
      <c r="O113" s="49">
        <v>111</v>
      </c>
      <c r="P113" s="128" t="s">
        <v>4069</v>
      </c>
      <c r="R113" t="s">
        <v>3959</v>
      </c>
      <c r="T113">
        <f ca="1">[1]玩家模型!AO121</f>
        <v>6638</v>
      </c>
      <c r="U113">
        <f t="shared" ref="U113:U141" ca="1" si="4">INT(T113)</f>
        <v>6638</v>
      </c>
    </row>
    <row r="114" spans="1:21" x14ac:dyDescent="0.2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L114" s="50"/>
      <c r="M114" s="52">
        <v>112</v>
      </c>
      <c r="N114" s="52">
        <v>1000</v>
      </c>
      <c r="O114" s="49">
        <v>112</v>
      </c>
      <c r="P114" s="128" t="s">
        <v>4070</v>
      </c>
      <c r="R114" t="s">
        <v>3959</v>
      </c>
      <c r="T114">
        <f ca="1">[1]玩家模型!AO122</f>
        <v>6749</v>
      </c>
      <c r="U114">
        <f t="shared" ca="1" si="4"/>
        <v>6749</v>
      </c>
    </row>
    <row r="115" spans="1:21" x14ac:dyDescent="0.2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L115" s="50"/>
      <c r="M115" s="52">
        <v>113</v>
      </c>
      <c r="N115" s="52">
        <v>1000</v>
      </c>
      <c r="O115" s="49">
        <v>113</v>
      </c>
      <c r="P115" s="128" t="s">
        <v>4071</v>
      </c>
      <c r="R115" t="s">
        <v>3959</v>
      </c>
      <c r="T115">
        <f ca="1">[1]玩家模型!AO123</f>
        <v>6838</v>
      </c>
      <c r="U115">
        <f t="shared" ca="1" si="4"/>
        <v>6838</v>
      </c>
    </row>
    <row r="116" spans="1:21" x14ac:dyDescent="0.2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L116" s="50"/>
      <c r="M116" s="52">
        <v>114</v>
      </c>
      <c r="N116" s="52">
        <v>1000</v>
      </c>
      <c r="O116" s="49">
        <v>114</v>
      </c>
      <c r="P116" s="128" t="s">
        <v>4072</v>
      </c>
      <c r="R116" t="s">
        <v>3959</v>
      </c>
      <c r="T116">
        <f ca="1">[1]玩家模型!AO124</f>
        <v>6996</v>
      </c>
      <c r="U116">
        <f t="shared" ca="1" si="4"/>
        <v>6996</v>
      </c>
    </row>
    <row r="117" spans="1:21" x14ac:dyDescent="0.2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L117" s="50"/>
      <c r="M117" s="52">
        <v>115</v>
      </c>
      <c r="N117" s="52">
        <v>1000</v>
      </c>
      <c r="O117" s="49">
        <v>115</v>
      </c>
      <c r="P117" s="128" t="s">
        <v>4073</v>
      </c>
      <c r="R117" t="s">
        <v>3959</v>
      </c>
      <c r="T117">
        <f ca="1">[1]玩家模型!AO125</f>
        <v>7173</v>
      </c>
      <c r="U117">
        <f t="shared" ca="1" si="4"/>
        <v>7173</v>
      </c>
    </row>
    <row r="118" spans="1:21" x14ac:dyDescent="0.2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L118" s="50"/>
      <c r="M118" s="52">
        <v>116</v>
      </c>
      <c r="N118" s="52">
        <v>1000</v>
      </c>
      <c r="O118" s="49">
        <v>116</v>
      </c>
      <c r="P118" s="128" t="s">
        <v>4074</v>
      </c>
      <c r="R118" t="s">
        <v>3959</v>
      </c>
      <c r="T118">
        <f ca="1">[1]玩家模型!AO126</f>
        <v>7327</v>
      </c>
      <c r="U118">
        <f t="shared" ca="1" si="4"/>
        <v>7327</v>
      </c>
    </row>
    <row r="119" spans="1:21" x14ac:dyDescent="0.2">
      <c r="A119" s="4">
        <v>1</v>
      </c>
      <c r="B119" s="5">
        <v>1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L119" s="50"/>
      <c r="M119" s="52">
        <v>117</v>
      </c>
      <c r="N119" s="52">
        <v>1000</v>
      </c>
      <c r="O119" s="49">
        <v>117</v>
      </c>
      <c r="P119" s="128" t="s">
        <v>4075</v>
      </c>
      <c r="R119" t="s">
        <v>3959</v>
      </c>
      <c r="T119">
        <f ca="1">[1]玩家模型!AO127</f>
        <v>7444</v>
      </c>
      <c r="U119">
        <f t="shared" ca="1" si="4"/>
        <v>7444</v>
      </c>
    </row>
    <row r="120" spans="1:21" x14ac:dyDescent="0.2">
      <c r="A120" s="4">
        <v>1</v>
      </c>
      <c r="B120" s="5">
        <v>1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L120" s="50"/>
      <c r="M120" s="52">
        <v>118</v>
      </c>
      <c r="N120" s="52">
        <v>1000</v>
      </c>
      <c r="O120" s="49">
        <v>118</v>
      </c>
      <c r="P120" s="128" t="s">
        <v>4076</v>
      </c>
      <c r="R120" t="s">
        <v>3959</v>
      </c>
      <c r="T120">
        <f ca="1">[1]玩家模型!AO128</f>
        <v>7620</v>
      </c>
      <c r="U120">
        <f t="shared" ca="1" si="4"/>
        <v>7620</v>
      </c>
    </row>
    <row r="121" spans="1:21" x14ac:dyDescent="0.2">
      <c r="A121" s="4">
        <v>1</v>
      </c>
      <c r="B121" s="5">
        <v>1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L121" s="50"/>
      <c r="M121" s="52">
        <v>119</v>
      </c>
      <c r="N121" s="52">
        <v>1000</v>
      </c>
      <c r="O121" s="49">
        <v>119</v>
      </c>
      <c r="P121" s="128" t="s">
        <v>4077</v>
      </c>
      <c r="R121" t="s">
        <v>3959</v>
      </c>
      <c r="T121">
        <f ca="1">[1]玩家模型!AO129</f>
        <v>7772</v>
      </c>
      <c r="U121">
        <f t="shared" ca="1" si="4"/>
        <v>7772</v>
      </c>
    </row>
    <row r="122" spans="1:21" x14ac:dyDescent="0.2">
      <c r="A122" s="4">
        <v>1</v>
      </c>
      <c r="B122" s="5">
        <v>1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L122" s="50"/>
      <c r="M122" s="52">
        <v>120</v>
      </c>
      <c r="N122" s="52">
        <v>1000</v>
      </c>
      <c r="O122" s="49">
        <v>120</v>
      </c>
      <c r="P122" s="128" t="s">
        <v>4078</v>
      </c>
      <c r="R122" t="s">
        <v>3959</v>
      </c>
      <c r="T122">
        <f ca="1">[1]玩家模型!AO130</f>
        <v>7914</v>
      </c>
      <c r="U122">
        <f t="shared" ca="1" si="4"/>
        <v>7914</v>
      </c>
    </row>
    <row r="123" spans="1:21" x14ac:dyDescent="0.2">
      <c r="A123" s="4">
        <v>1</v>
      </c>
      <c r="B123" s="5">
        <v>1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L123" s="50"/>
      <c r="M123" s="52">
        <v>121</v>
      </c>
      <c r="N123" s="52">
        <v>1000</v>
      </c>
      <c r="O123" s="49">
        <v>121</v>
      </c>
      <c r="P123" s="128" t="s">
        <v>4079</v>
      </c>
      <c r="R123" t="s">
        <v>3959</v>
      </c>
      <c r="T123">
        <f ca="1">[1]玩家模型!AO131</f>
        <v>8066</v>
      </c>
      <c r="U123">
        <f t="shared" ca="1" si="4"/>
        <v>8066</v>
      </c>
    </row>
    <row r="124" spans="1:21" x14ac:dyDescent="0.2">
      <c r="A124" s="4">
        <v>1</v>
      </c>
      <c r="B124" s="5">
        <v>1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L124" s="50"/>
      <c r="M124" s="52">
        <v>122</v>
      </c>
      <c r="N124" s="52">
        <v>1000</v>
      </c>
      <c r="O124" s="49">
        <v>122</v>
      </c>
      <c r="P124" s="128" t="s">
        <v>4080</v>
      </c>
      <c r="R124" t="s">
        <v>3959</v>
      </c>
      <c r="T124">
        <f ca="1">[1]玩家模型!AO132</f>
        <v>8210</v>
      </c>
      <c r="U124">
        <f t="shared" ca="1" si="4"/>
        <v>8210</v>
      </c>
    </row>
    <row r="125" spans="1:21" x14ac:dyDescent="0.2">
      <c r="A125" s="4">
        <v>1</v>
      </c>
      <c r="B125" s="5">
        <v>1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L125" s="50"/>
      <c r="M125" s="52">
        <v>123</v>
      </c>
      <c r="N125" s="52">
        <v>1000</v>
      </c>
      <c r="O125" s="49">
        <v>123</v>
      </c>
      <c r="P125" s="128" t="s">
        <v>4081</v>
      </c>
      <c r="R125" t="s">
        <v>3959</v>
      </c>
      <c r="T125">
        <f ca="1">[1]玩家模型!AO133</f>
        <v>8364</v>
      </c>
      <c r="U125">
        <f t="shared" ca="1" si="4"/>
        <v>8364</v>
      </c>
    </row>
    <row r="126" spans="1:21" x14ac:dyDescent="0.2">
      <c r="A126" s="4">
        <v>1</v>
      </c>
      <c r="B126" s="5">
        <v>1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L126" s="50"/>
      <c r="M126" s="52">
        <v>124</v>
      </c>
      <c r="N126" s="52">
        <v>1000</v>
      </c>
      <c r="O126" s="49">
        <v>124</v>
      </c>
      <c r="P126" s="128" t="s">
        <v>4082</v>
      </c>
      <c r="R126" t="s">
        <v>3959</v>
      </c>
      <c r="T126">
        <f ca="1">[1]玩家模型!AO134</f>
        <v>9686</v>
      </c>
      <c r="U126">
        <f t="shared" ca="1" si="4"/>
        <v>9686</v>
      </c>
    </row>
    <row r="127" spans="1:21" x14ac:dyDescent="0.2">
      <c r="A127" s="4">
        <v>1</v>
      </c>
      <c r="B127" s="5">
        <v>1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L127" s="50"/>
      <c r="M127" s="52">
        <v>125</v>
      </c>
      <c r="N127" s="52">
        <v>1000</v>
      </c>
      <c r="O127" s="49">
        <v>125</v>
      </c>
      <c r="P127" s="128" t="s">
        <v>4083</v>
      </c>
      <c r="R127" t="s">
        <v>3959</v>
      </c>
      <c r="T127">
        <f ca="1">[1]玩家模型!AO135</f>
        <v>9701</v>
      </c>
      <c r="U127">
        <f t="shared" ca="1" si="4"/>
        <v>9701</v>
      </c>
    </row>
    <row r="128" spans="1:21" x14ac:dyDescent="0.2">
      <c r="A128" s="4">
        <v>1</v>
      </c>
      <c r="B128" s="5">
        <v>1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L128" s="50"/>
      <c r="M128" s="52">
        <v>126</v>
      </c>
      <c r="N128" s="52">
        <v>1000</v>
      </c>
      <c r="O128" s="49">
        <v>126</v>
      </c>
      <c r="P128" s="128" t="s">
        <v>4084</v>
      </c>
      <c r="R128" t="s">
        <v>3959</v>
      </c>
      <c r="T128">
        <f ca="1">[1]玩家模型!AO136</f>
        <v>9714</v>
      </c>
      <c r="U128">
        <f t="shared" ca="1" si="4"/>
        <v>9714</v>
      </c>
    </row>
    <row r="129" spans="1:23" x14ac:dyDescent="0.2">
      <c r="A129" s="4">
        <v>1</v>
      </c>
      <c r="B129" s="5">
        <v>1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L129" s="50"/>
      <c r="M129" s="52">
        <v>127</v>
      </c>
      <c r="N129" s="52">
        <v>1000</v>
      </c>
      <c r="O129" s="49">
        <v>127</v>
      </c>
      <c r="P129" s="128" t="s">
        <v>4085</v>
      </c>
      <c r="R129" t="s">
        <v>3959</v>
      </c>
      <c r="T129">
        <f ca="1">[1]玩家模型!AO137</f>
        <v>9726</v>
      </c>
      <c r="U129">
        <f t="shared" ca="1" si="4"/>
        <v>9726</v>
      </c>
    </row>
    <row r="130" spans="1:23" x14ac:dyDescent="0.2">
      <c r="A130" s="4">
        <v>1</v>
      </c>
      <c r="B130" s="5">
        <v>1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L130" s="50"/>
      <c r="M130" s="52">
        <v>128</v>
      </c>
      <c r="N130" s="52">
        <v>1000</v>
      </c>
      <c r="O130" s="49">
        <v>128</v>
      </c>
      <c r="P130" s="128" t="s">
        <v>4086</v>
      </c>
      <c r="R130" t="s">
        <v>3959</v>
      </c>
      <c r="T130">
        <f ca="1">[1]玩家模型!AO138</f>
        <v>9736</v>
      </c>
      <c r="U130">
        <f t="shared" ca="1" si="4"/>
        <v>9736</v>
      </c>
    </row>
    <row r="131" spans="1:23" x14ac:dyDescent="0.2">
      <c r="A131" s="4">
        <v>1</v>
      </c>
      <c r="B131" s="5">
        <v>1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L131" s="50"/>
      <c r="M131" s="52">
        <v>129</v>
      </c>
      <c r="N131" s="52">
        <v>1000</v>
      </c>
      <c r="O131" s="49">
        <v>129</v>
      </c>
      <c r="P131" s="128" t="s">
        <v>4087</v>
      </c>
      <c r="R131" t="s">
        <v>3959</v>
      </c>
      <c r="T131">
        <f ca="1">[1]玩家模型!AO139</f>
        <v>9745</v>
      </c>
      <c r="U131">
        <f t="shared" ca="1" si="4"/>
        <v>9745</v>
      </c>
    </row>
    <row r="132" spans="1:23" x14ac:dyDescent="0.2">
      <c r="A132" s="4">
        <v>1</v>
      </c>
      <c r="B132" s="5">
        <v>1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L132" s="50"/>
      <c r="M132" s="52">
        <v>130</v>
      </c>
      <c r="N132" s="52">
        <v>1000</v>
      </c>
      <c r="O132" s="49">
        <v>130</v>
      </c>
      <c r="P132" s="128" t="s">
        <v>4088</v>
      </c>
      <c r="R132" t="s">
        <v>3959</v>
      </c>
      <c r="T132">
        <f ca="1">[1]玩家模型!AO140</f>
        <v>9753</v>
      </c>
      <c r="U132">
        <f t="shared" ca="1" si="4"/>
        <v>9753</v>
      </c>
    </row>
    <row r="133" spans="1:23" x14ac:dyDescent="0.2">
      <c r="A133" s="4">
        <v>1</v>
      </c>
      <c r="B133" s="5">
        <v>1</v>
      </c>
      <c r="C133" s="5">
        <v>1</v>
      </c>
      <c r="D133" s="5">
        <v>1</v>
      </c>
      <c r="E133" s="5">
        <v>1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L133" s="50"/>
      <c r="M133" s="52">
        <v>131</v>
      </c>
      <c r="N133" s="52">
        <v>1000</v>
      </c>
      <c r="O133" s="49">
        <v>131</v>
      </c>
      <c r="P133" s="128" t="s">
        <v>4089</v>
      </c>
      <c r="R133" t="s">
        <v>3959</v>
      </c>
      <c r="T133">
        <f ca="1">[1]玩家模型!AO141</f>
        <v>9760</v>
      </c>
      <c r="U133">
        <f t="shared" ca="1" si="4"/>
        <v>9760</v>
      </c>
    </row>
    <row r="134" spans="1:23" x14ac:dyDescent="0.2">
      <c r="A134" s="4">
        <v>1</v>
      </c>
      <c r="B134" s="5">
        <v>1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L134" s="50"/>
      <c r="M134" s="52">
        <v>132</v>
      </c>
      <c r="N134" s="52">
        <v>1000</v>
      </c>
      <c r="O134" s="49">
        <v>132</v>
      </c>
      <c r="P134" s="128" t="s">
        <v>4090</v>
      </c>
      <c r="R134" t="s">
        <v>3959</v>
      </c>
      <c r="T134">
        <f ca="1">[1]玩家模型!AO142</f>
        <v>9766</v>
      </c>
      <c r="U134">
        <f t="shared" ca="1" si="4"/>
        <v>9766</v>
      </c>
    </row>
    <row r="135" spans="1:23" x14ac:dyDescent="0.2">
      <c r="A135" s="4">
        <v>1</v>
      </c>
      <c r="B135" s="5">
        <v>1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L135" s="50"/>
      <c r="M135" s="52">
        <v>133</v>
      </c>
      <c r="N135" s="52">
        <v>1000</v>
      </c>
      <c r="O135" s="49">
        <v>133</v>
      </c>
      <c r="P135" s="128" t="s">
        <v>4091</v>
      </c>
      <c r="R135" t="s">
        <v>3959</v>
      </c>
      <c r="T135">
        <f ca="1">[1]玩家模型!AO143</f>
        <v>9772</v>
      </c>
      <c r="U135">
        <f t="shared" ca="1" si="4"/>
        <v>9772</v>
      </c>
    </row>
    <row r="136" spans="1:23" x14ac:dyDescent="0.2">
      <c r="A136" s="4">
        <v>1</v>
      </c>
      <c r="B136" s="5">
        <v>1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L136" s="50"/>
      <c r="M136" s="52">
        <v>134</v>
      </c>
      <c r="N136" s="52">
        <v>1000</v>
      </c>
      <c r="O136" s="49">
        <v>134</v>
      </c>
      <c r="P136" s="128" t="s">
        <v>4092</v>
      </c>
      <c r="R136" t="s">
        <v>3959</v>
      </c>
      <c r="T136">
        <f ca="1">[1]玩家模型!AO144</f>
        <v>9776</v>
      </c>
      <c r="U136">
        <f t="shared" ca="1" si="4"/>
        <v>9776</v>
      </c>
      <c r="W136" s="190"/>
    </row>
    <row r="137" spans="1:23" x14ac:dyDescent="0.2">
      <c r="A137" s="4">
        <v>1</v>
      </c>
      <c r="B137" s="5">
        <v>1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L137" s="50"/>
      <c r="M137" s="52">
        <v>135</v>
      </c>
      <c r="N137" s="52">
        <v>1000</v>
      </c>
      <c r="O137" s="49">
        <v>135</v>
      </c>
      <c r="P137" s="128" t="s">
        <v>4093</v>
      </c>
      <c r="R137" t="s">
        <v>3959</v>
      </c>
      <c r="T137">
        <f ca="1">[1]玩家模型!AO145</f>
        <v>9780</v>
      </c>
      <c r="U137">
        <f t="shared" ca="1" si="4"/>
        <v>9780</v>
      </c>
    </row>
    <row r="138" spans="1:23" x14ac:dyDescent="0.2">
      <c r="A138" s="4">
        <v>1</v>
      </c>
      <c r="B138" s="5">
        <v>1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L138" s="50"/>
      <c r="M138" s="52">
        <v>136</v>
      </c>
      <c r="N138" s="52">
        <v>1000</v>
      </c>
      <c r="O138" s="49">
        <v>136</v>
      </c>
      <c r="P138" s="128" t="s">
        <v>4094</v>
      </c>
      <c r="R138" t="s">
        <v>3959</v>
      </c>
      <c r="T138">
        <f ca="1">[1]玩家模型!AO146</f>
        <v>9784</v>
      </c>
      <c r="U138">
        <f t="shared" ca="1" si="4"/>
        <v>9784</v>
      </c>
    </row>
    <row r="139" spans="1:23" x14ac:dyDescent="0.2">
      <c r="A139" s="4">
        <v>1</v>
      </c>
      <c r="B139" s="5">
        <v>1</v>
      </c>
      <c r="C139" s="5">
        <v>1</v>
      </c>
      <c r="D139" s="5">
        <v>1</v>
      </c>
      <c r="E139" s="5">
        <v>1</v>
      </c>
      <c r="F139" s="5">
        <v>1</v>
      </c>
      <c r="G139" s="5">
        <v>1</v>
      </c>
      <c r="H139" s="5">
        <v>1</v>
      </c>
      <c r="I139" s="5">
        <v>1</v>
      </c>
      <c r="J139" s="5">
        <v>1</v>
      </c>
      <c r="L139" s="50"/>
      <c r="M139" s="52">
        <v>137</v>
      </c>
      <c r="N139" s="52">
        <v>1000</v>
      </c>
      <c r="O139" s="49">
        <v>137</v>
      </c>
      <c r="P139" s="128" t="s">
        <v>4095</v>
      </c>
      <c r="R139" t="s">
        <v>3959</v>
      </c>
      <c r="T139">
        <f ca="1">[1]玩家模型!AO147</f>
        <v>9787</v>
      </c>
      <c r="U139">
        <f t="shared" ca="1" si="4"/>
        <v>9787</v>
      </c>
    </row>
    <row r="140" spans="1:23" x14ac:dyDescent="0.2">
      <c r="A140" s="4">
        <v>1</v>
      </c>
      <c r="B140" s="5">
        <v>1</v>
      </c>
      <c r="C140" s="5">
        <v>1</v>
      </c>
      <c r="D140" s="5">
        <v>1</v>
      </c>
      <c r="E140" s="5">
        <v>1</v>
      </c>
      <c r="F140" s="5">
        <v>1</v>
      </c>
      <c r="G140" s="5">
        <v>1</v>
      </c>
      <c r="H140" s="5">
        <v>1</v>
      </c>
      <c r="I140" s="5">
        <v>1</v>
      </c>
      <c r="J140" s="5">
        <v>1</v>
      </c>
      <c r="L140" s="50"/>
      <c r="M140" s="52">
        <v>138</v>
      </c>
      <c r="N140" s="52">
        <v>1000</v>
      </c>
      <c r="O140" s="49">
        <v>138</v>
      </c>
      <c r="P140" s="128" t="s">
        <v>4096</v>
      </c>
      <c r="R140" t="s">
        <v>3959</v>
      </c>
      <c r="T140">
        <f ca="1">[1]玩家模型!AO148</f>
        <v>9791</v>
      </c>
      <c r="U140">
        <f t="shared" ca="1" si="4"/>
        <v>9791</v>
      </c>
    </row>
    <row r="141" spans="1:23" x14ac:dyDescent="0.2">
      <c r="A141" s="4">
        <v>1</v>
      </c>
      <c r="B141" s="5">
        <v>1</v>
      </c>
      <c r="C141" s="5">
        <v>1</v>
      </c>
      <c r="D141" s="5">
        <v>1</v>
      </c>
      <c r="E141" s="5">
        <v>1</v>
      </c>
      <c r="F141" s="5">
        <v>1</v>
      </c>
      <c r="G141" s="5">
        <v>1</v>
      </c>
      <c r="H141" s="5">
        <v>1</v>
      </c>
      <c r="I141" s="5">
        <v>1</v>
      </c>
      <c r="J141" s="5">
        <v>1</v>
      </c>
      <c r="L141" s="50"/>
      <c r="M141" s="52">
        <v>139</v>
      </c>
      <c r="N141" s="52">
        <v>1001</v>
      </c>
      <c r="O141" s="49">
        <v>1</v>
      </c>
      <c r="P141" s="186" t="s">
        <v>4097</v>
      </c>
      <c r="R141" t="s">
        <v>4098</v>
      </c>
      <c r="T141">
        <f>[1]玩家模型!AN11</f>
        <v>15</v>
      </c>
      <c r="U141">
        <f t="shared" si="4"/>
        <v>15</v>
      </c>
    </row>
    <row r="142" spans="1:23" x14ac:dyDescent="0.2">
      <c r="A142" s="4">
        <v>1</v>
      </c>
      <c r="B142" s="5">
        <v>1</v>
      </c>
      <c r="C142" s="5">
        <v>1</v>
      </c>
      <c r="D142" s="5">
        <v>1</v>
      </c>
      <c r="E142" s="5">
        <v>1</v>
      </c>
      <c r="F142" s="5">
        <v>1</v>
      </c>
      <c r="G142" s="5">
        <v>1</v>
      </c>
      <c r="H142" s="5">
        <v>1</v>
      </c>
      <c r="I142" s="5">
        <v>1</v>
      </c>
      <c r="J142" s="5">
        <v>1</v>
      </c>
      <c r="L142" s="50"/>
      <c r="M142" s="52">
        <v>140</v>
      </c>
      <c r="N142" s="52">
        <v>1001</v>
      </c>
      <c r="O142" s="49">
        <v>2</v>
      </c>
      <c r="P142" s="186" t="s">
        <v>4099</v>
      </c>
      <c r="R142" t="s">
        <v>4098</v>
      </c>
      <c r="T142">
        <f ca="1">[1]玩家模型!AN12</f>
        <v>23</v>
      </c>
      <c r="U142">
        <f t="shared" ref="U142:U144" ca="1" si="5">INT(T142)</f>
        <v>23</v>
      </c>
    </row>
    <row r="143" spans="1:23" x14ac:dyDescent="0.2">
      <c r="A143" s="4">
        <v>1</v>
      </c>
      <c r="B143" s="5">
        <v>1</v>
      </c>
      <c r="C143" s="5">
        <v>1</v>
      </c>
      <c r="D143" s="5">
        <v>1</v>
      </c>
      <c r="E143" s="5">
        <v>1</v>
      </c>
      <c r="F143" s="5">
        <v>1</v>
      </c>
      <c r="G143" s="5">
        <v>1</v>
      </c>
      <c r="H143" s="5">
        <v>1</v>
      </c>
      <c r="I143" s="5">
        <v>1</v>
      </c>
      <c r="J143" s="5">
        <v>1</v>
      </c>
      <c r="L143" s="50"/>
      <c r="M143" s="52">
        <v>141</v>
      </c>
      <c r="N143" s="52">
        <v>1001</v>
      </c>
      <c r="O143" s="49">
        <v>3</v>
      </c>
      <c r="P143" s="128">
        <v>105</v>
      </c>
      <c r="R143" t="s">
        <v>4098</v>
      </c>
      <c r="T143">
        <f ca="1">[1]玩家模型!AN13</f>
        <v>58</v>
      </c>
      <c r="U143">
        <f t="shared" ca="1" si="5"/>
        <v>58</v>
      </c>
    </row>
    <row r="144" spans="1:23" x14ac:dyDescent="0.2">
      <c r="A144" s="4">
        <v>1</v>
      </c>
      <c r="B144" s="5">
        <v>1</v>
      </c>
      <c r="C144" s="5">
        <v>1</v>
      </c>
      <c r="D144" s="5">
        <v>1</v>
      </c>
      <c r="E144" s="5">
        <v>1</v>
      </c>
      <c r="F144" s="5">
        <v>1</v>
      </c>
      <c r="G144" s="5">
        <v>1</v>
      </c>
      <c r="H144" s="5">
        <v>1</v>
      </c>
      <c r="I144" s="5">
        <v>1</v>
      </c>
      <c r="J144" s="5">
        <v>1</v>
      </c>
      <c r="L144" s="50"/>
      <c r="M144" s="52">
        <v>142</v>
      </c>
      <c r="N144" s="52">
        <v>1001</v>
      </c>
      <c r="O144" s="49">
        <v>4</v>
      </c>
      <c r="P144" s="186">
        <v>265</v>
      </c>
      <c r="R144" t="s">
        <v>4098</v>
      </c>
      <c r="T144">
        <f ca="1">[1]玩家模型!AN14</f>
        <v>186</v>
      </c>
      <c r="U144">
        <f t="shared" ca="1" si="5"/>
        <v>186</v>
      </c>
    </row>
    <row r="145" spans="1:24" x14ac:dyDescent="0.2">
      <c r="A145" s="4">
        <v>1</v>
      </c>
      <c r="B145" s="5">
        <v>1</v>
      </c>
      <c r="C145" s="5">
        <v>1</v>
      </c>
      <c r="D145" s="5">
        <v>1</v>
      </c>
      <c r="E145" s="5">
        <v>1</v>
      </c>
      <c r="F145" s="5">
        <v>1</v>
      </c>
      <c r="G145" s="5">
        <v>1</v>
      </c>
      <c r="H145" s="5">
        <v>1</v>
      </c>
      <c r="I145" s="5">
        <v>1</v>
      </c>
      <c r="J145" s="5">
        <v>1</v>
      </c>
      <c r="L145" s="50"/>
      <c r="M145" s="52">
        <v>143</v>
      </c>
      <c r="N145" s="52">
        <v>1001</v>
      </c>
      <c r="O145" s="49">
        <v>5</v>
      </c>
      <c r="P145" s="128">
        <v>588</v>
      </c>
      <c r="R145" t="s">
        <v>4098</v>
      </c>
      <c r="T145">
        <f ca="1">[1]玩家模型!AN15</f>
        <v>493</v>
      </c>
      <c r="U145">
        <f t="shared" ref="U145:U185" ca="1" si="6">INT(T145*V145)</f>
        <v>493</v>
      </c>
      <c r="V145" s="104">
        <v>1</v>
      </c>
      <c r="W145" s="190"/>
      <c r="X145" s="190"/>
    </row>
    <row r="146" spans="1:24" x14ac:dyDescent="0.2">
      <c r="A146" s="4">
        <v>1</v>
      </c>
      <c r="B146" s="5">
        <v>1</v>
      </c>
      <c r="C146" s="5">
        <v>1</v>
      </c>
      <c r="D146" s="5">
        <v>1</v>
      </c>
      <c r="E146" s="5">
        <v>1</v>
      </c>
      <c r="F146" s="5">
        <v>1</v>
      </c>
      <c r="G146" s="5">
        <v>1</v>
      </c>
      <c r="H146" s="5">
        <v>1</v>
      </c>
      <c r="I146" s="5">
        <v>1</v>
      </c>
      <c r="J146" s="5">
        <v>1</v>
      </c>
      <c r="L146" s="50"/>
      <c r="M146" s="52">
        <v>144</v>
      </c>
      <c r="N146" s="52">
        <v>1001</v>
      </c>
      <c r="O146" s="49">
        <v>6</v>
      </c>
      <c r="P146" s="128">
        <v>1111</v>
      </c>
      <c r="R146" t="s">
        <v>4098</v>
      </c>
      <c r="T146">
        <f ca="1">[1]玩家模型!AN16</f>
        <v>938</v>
      </c>
      <c r="U146">
        <f t="shared" ca="1" si="6"/>
        <v>938</v>
      </c>
      <c r="V146" s="104">
        <v>1</v>
      </c>
      <c r="W146" s="190"/>
      <c r="X146" s="190"/>
    </row>
    <row r="147" spans="1:24" x14ac:dyDescent="0.2">
      <c r="A147" s="4">
        <v>1</v>
      </c>
      <c r="B147" s="5">
        <v>1</v>
      </c>
      <c r="C147" s="5">
        <v>1</v>
      </c>
      <c r="D147" s="5">
        <v>1</v>
      </c>
      <c r="E147" s="5">
        <v>1</v>
      </c>
      <c r="F147" s="5">
        <v>1</v>
      </c>
      <c r="G147" s="5">
        <v>1</v>
      </c>
      <c r="H147" s="5">
        <v>1</v>
      </c>
      <c r="I147" s="5">
        <v>1</v>
      </c>
      <c r="J147" s="5">
        <v>1</v>
      </c>
      <c r="L147" s="50"/>
      <c r="M147" s="52">
        <v>145</v>
      </c>
      <c r="N147" s="52">
        <v>1001</v>
      </c>
      <c r="O147" s="49">
        <v>7</v>
      </c>
      <c r="P147" s="128">
        <v>1803</v>
      </c>
      <c r="R147" t="s">
        <v>4098</v>
      </c>
      <c r="T147">
        <f ca="1">[1]玩家模型!AN17</f>
        <v>1551</v>
      </c>
      <c r="U147">
        <f t="shared" ca="1" si="6"/>
        <v>1551</v>
      </c>
      <c r="V147" s="104">
        <v>1</v>
      </c>
      <c r="W147" s="190"/>
      <c r="X147" s="190"/>
    </row>
    <row r="148" spans="1:24" x14ac:dyDescent="0.2">
      <c r="A148" s="4">
        <v>1</v>
      </c>
      <c r="B148" s="5">
        <v>1</v>
      </c>
      <c r="C148" s="5">
        <v>1</v>
      </c>
      <c r="D148" s="5">
        <v>1</v>
      </c>
      <c r="E148" s="5">
        <v>1</v>
      </c>
      <c r="F148" s="5">
        <v>1</v>
      </c>
      <c r="G148" s="5">
        <v>1</v>
      </c>
      <c r="H148" s="5">
        <v>1</v>
      </c>
      <c r="I148" s="5">
        <v>1</v>
      </c>
      <c r="J148" s="5">
        <v>1</v>
      </c>
      <c r="L148" s="50"/>
      <c r="M148" s="52">
        <v>146</v>
      </c>
      <c r="N148" s="52">
        <v>1001</v>
      </c>
      <c r="O148" s="49">
        <v>8</v>
      </c>
      <c r="P148" s="128">
        <v>5314</v>
      </c>
      <c r="R148" t="s">
        <v>4098</v>
      </c>
      <c r="T148">
        <f ca="1">[1]玩家模型!AN18</f>
        <v>4760</v>
      </c>
      <c r="U148">
        <f t="shared" ca="1" si="6"/>
        <v>4760</v>
      </c>
      <c r="V148" s="104">
        <v>1</v>
      </c>
      <c r="W148" s="190"/>
      <c r="X148" s="190"/>
    </row>
    <row r="149" spans="1:24" x14ac:dyDescent="0.2">
      <c r="A149" s="4">
        <v>1</v>
      </c>
      <c r="B149" s="5">
        <v>1</v>
      </c>
      <c r="C149" s="5">
        <v>1</v>
      </c>
      <c r="D149" s="5">
        <v>1</v>
      </c>
      <c r="E149" s="5">
        <v>1</v>
      </c>
      <c r="F149" s="5">
        <v>1</v>
      </c>
      <c r="G149" s="5">
        <v>1</v>
      </c>
      <c r="H149" s="5">
        <v>1</v>
      </c>
      <c r="I149" s="5">
        <v>1</v>
      </c>
      <c r="J149" s="5">
        <v>1</v>
      </c>
      <c r="L149" s="50"/>
      <c r="M149" s="52">
        <v>147</v>
      </c>
      <c r="N149" s="52">
        <v>1001</v>
      </c>
      <c r="O149" s="49">
        <v>9</v>
      </c>
      <c r="P149" s="128">
        <v>12169</v>
      </c>
      <c r="R149" t="s">
        <v>4098</v>
      </c>
      <c r="T149">
        <f ca="1">[1]玩家模型!AN19</f>
        <v>11253</v>
      </c>
      <c r="U149">
        <f t="shared" ca="1" si="6"/>
        <v>11253</v>
      </c>
      <c r="V149" s="104">
        <v>1</v>
      </c>
      <c r="W149" s="190"/>
      <c r="X149" s="190"/>
    </row>
    <row r="150" spans="1:24" x14ac:dyDescent="0.2">
      <c r="A150" s="4">
        <v>1</v>
      </c>
      <c r="B150" s="5">
        <v>1</v>
      </c>
      <c r="C150" s="5">
        <v>1</v>
      </c>
      <c r="D150" s="5">
        <v>1</v>
      </c>
      <c r="E150" s="5">
        <v>1</v>
      </c>
      <c r="F150" s="5">
        <v>1</v>
      </c>
      <c r="G150" s="5">
        <v>1</v>
      </c>
      <c r="H150" s="5">
        <v>1</v>
      </c>
      <c r="I150" s="5">
        <v>1</v>
      </c>
      <c r="J150" s="5">
        <v>1</v>
      </c>
      <c r="L150" s="50"/>
      <c r="M150" s="52">
        <v>148</v>
      </c>
      <c r="N150" s="52">
        <v>1001</v>
      </c>
      <c r="O150" s="49">
        <v>10</v>
      </c>
      <c r="P150" s="128">
        <v>18447</v>
      </c>
      <c r="R150" t="s">
        <v>4098</v>
      </c>
      <c r="T150">
        <f ca="1">[1]玩家模型!AN20</f>
        <v>17054</v>
      </c>
      <c r="U150">
        <f t="shared" ca="1" si="6"/>
        <v>17054</v>
      </c>
      <c r="V150" s="104">
        <v>1</v>
      </c>
      <c r="W150" s="190"/>
      <c r="X150" s="190"/>
    </row>
    <row r="151" spans="1:24" x14ac:dyDescent="0.2">
      <c r="A151" s="4">
        <v>1</v>
      </c>
      <c r="B151" s="5">
        <v>1</v>
      </c>
      <c r="C151" s="5">
        <v>1</v>
      </c>
      <c r="D151" s="5">
        <v>1</v>
      </c>
      <c r="E151" s="5">
        <v>1</v>
      </c>
      <c r="F151" s="5">
        <v>1</v>
      </c>
      <c r="G151" s="5">
        <v>1</v>
      </c>
      <c r="H151" s="5">
        <v>1</v>
      </c>
      <c r="I151" s="5">
        <v>1</v>
      </c>
      <c r="J151" s="5">
        <v>1</v>
      </c>
      <c r="L151" s="50"/>
      <c r="M151" s="52">
        <v>149</v>
      </c>
      <c r="N151" s="52">
        <v>1001</v>
      </c>
      <c r="O151" s="49">
        <v>11</v>
      </c>
      <c r="P151" s="128">
        <v>28807</v>
      </c>
      <c r="R151" t="s">
        <v>4098</v>
      </c>
      <c r="T151">
        <f ca="1">[1]玩家模型!AN21</f>
        <v>26637</v>
      </c>
      <c r="U151">
        <f t="shared" ca="1" si="6"/>
        <v>26637</v>
      </c>
      <c r="V151" s="104">
        <v>1</v>
      </c>
      <c r="W151" s="190"/>
      <c r="X151" s="190"/>
    </row>
    <row r="152" spans="1:24" x14ac:dyDescent="0.2">
      <c r="A152" s="4">
        <v>1</v>
      </c>
      <c r="B152" s="5">
        <v>1</v>
      </c>
      <c r="C152" s="5">
        <v>1</v>
      </c>
      <c r="D152" s="5">
        <v>1</v>
      </c>
      <c r="E152" s="5">
        <v>1</v>
      </c>
      <c r="F152" s="5">
        <v>1</v>
      </c>
      <c r="G152" s="5">
        <v>1</v>
      </c>
      <c r="H152" s="5">
        <v>1</v>
      </c>
      <c r="I152" s="5">
        <v>1</v>
      </c>
      <c r="J152" s="5">
        <v>1</v>
      </c>
      <c r="L152" s="50"/>
      <c r="M152" s="52">
        <v>150</v>
      </c>
      <c r="N152" s="52">
        <v>1001</v>
      </c>
      <c r="O152" s="49">
        <v>12</v>
      </c>
      <c r="P152" s="128">
        <v>41711</v>
      </c>
      <c r="R152" t="s">
        <v>4098</v>
      </c>
      <c r="T152">
        <f ca="1">[1]玩家模型!AN22</f>
        <v>38764</v>
      </c>
      <c r="U152">
        <f t="shared" ca="1" si="6"/>
        <v>38764</v>
      </c>
      <c r="V152" s="104">
        <v>1</v>
      </c>
      <c r="W152" s="190"/>
      <c r="X152" s="190"/>
    </row>
    <row r="153" spans="1:24" x14ac:dyDescent="0.2">
      <c r="A153" s="4">
        <v>1</v>
      </c>
      <c r="B153" s="5">
        <v>1</v>
      </c>
      <c r="C153" s="5">
        <v>1</v>
      </c>
      <c r="D153" s="5">
        <v>1</v>
      </c>
      <c r="E153" s="5">
        <v>1</v>
      </c>
      <c r="F153" s="5">
        <v>1</v>
      </c>
      <c r="G153" s="5">
        <v>1</v>
      </c>
      <c r="H153" s="5">
        <v>1</v>
      </c>
      <c r="I153" s="5">
        <v>1</v>
      </c>
      <c r="J153" s="5">
        <v>1</v>
      </c>
      <c r="L153" s="50"/>
      <c r="M153" s="52">
        <v>151</v>
      </c>
      <c r="N153" s="52">
        <v>1001</v>
      </c>
      <c r="O153" s="49">
        <v>13</v>
      </c>
      <c r="P153" s="128">
        <v>129864</v>
      </c>
      <c r="R153" t="s">
        <v>4098</v>
      </c>
      <c r="T153">
        <f ca="1">[1]玩家模型!AN23</f>
        <v>124965</v>
      </c>
      <c r="U153">
        <f t="shared" ca="1" si="6"/>
        <v>124965</v>
      </c>
      <c r="V153" s="104">
        <v>1</v>
      </c>
      <c r="W153" s="190"/>
      <c r="X153" s="190"/>
    </row>
    <row r="154" spans="1:24" x14ac:dyDescent="0.2">
      <c r="A154" s="4">
        <v>1</v>
      </c>
      <c r="B154" s="5">
        <v>1</v>
      </c>
      <c r="C154" s="5">
        <v>1</v>
      </c>
      <c r="D154" s="5">
        <v>1</v>
      </c>
      <c r="E154" s="5">
        <v>1</v>
      </c>
      <c r="F154" s="5">
        <v>1</v>
      </c>
      <c r="G154" s="5">
        <v>1</v>
      </c>
      <c r="H154" s="5">
        <v>1</v>
      </c>
      <c r="I154" s="5">
        <v>1</v>
      </c>
      <c r="J154" s="5">
        <v>1</v>
      </c>
      <c r="L154" s="50"/>
      <c r="M154" s="52">
        <v>152</v>
      </c>
      <c r="N154" s="52">
        <v>1001</v>
      </c>
      <c r="O154" s="49">
        <v>14</v>
      </c>
      <c r="P154" s="128">
        <v>179140</v>
      </c>
      <c r="R154" t="s">
        <v>4098</v>
      </c>
      <c r="T154">
        <f ca="1">[1]玩家模型!AN24</f>
        <v>172921</v>
      </c>
      <c r="U154">
        <f t="shared" ca="1" si="6"/>
        <v>172921</v>
      </c>
      <c r="V154" s="104">
        <v>1</v>
      </c>
      <c r="W154" s="190"/>
      <c r="X154" s="190"/>
    </row>
    <row r="155" spans="1:24" x14ac:dyDescent="0.2">
      <c r="A155" s="4">
        <v>1</v>
      </c>
      <c r="B155" s="5">
        <v>1</v>
      </c>
      <c r="C155" s="5">
        <v>1</v>
      </c>
      <c r="D155" s="5">
        <v>1</v>
      </c>
      <c r="E155" s="5">
        <v>1</v>
      </c>
      <c r="F155" s="5">
        <v>1</v>
      </c>
      <c r="G155" s="5">
        <v>1</v>
      </c>
      <c r="H155" s="5">
        <v>1</v>
      </c>
      <c r="I155" s="5">
        <v>1</v>
      </c>
      <c r="J155" s="5">
        <v>1</v>
      </c>
      <c r="L155" s="50"/>
      <c r="M155" s="52">
        <v>153</v>
      </c>
      <c r="N155" s="52">
        <v>1001</v>
      </c>
      <c r="O155" s="49">
        <v>15</v>
      </c>
      <c r="P155" s="128">
        <v>255641</v>
      </c>
      <c r="R155" t="s">
        <v>4098</v>
      </c>
      <c r="T155">
        <f ca="1">[1]玩家模型!AN25</f>
        <v>247643</v>
      </c>
      <c r="U155">
        <f t="shared" ca="1" si="6"/>
        <v>247643</v>
      </c>
      <c r="V155" s="104">
        <v>1</v>
      </c>
      <c r="W155" s="190"/>
      <c r="X155" s="190"/>
    </row>
    <row r="156" spans="1:24" x14ac:dyDescent="0.2">
      <c r="A156" s="4">
        <v>1</v>
      </c>
      <c r="B156" s="5">
        <v>1</v>
      </c>
      <c r="C156" s="5">
        <v>1</v>
      </c>
      <c r="D156" s="5">
        <v>1</v>
      </c>
      <c r="E156" s="5">
        <v>1</v>
      </c>
      <c r="F156" s="5">
        <v>1</v>
      </c>
      <c r="G156" s="5">
        <v>1</v>
      </c>
      <c r="H156" s="5">
        <v>1</v>
      </c>
      <c r="I156" s="5">
        <v>1</v>
      </c>
      <c r="J156" s="5">
        <v>1</v>
      </c>
      <c r="L156" s="50"/>
      <c r="M156" s="52">
        <v>154</v>
      </c>
      <c r="N156" s="52">
        <v>1001</v>
      </c>
      <c r="O156" s="49">
        <v>16</v>
      </c>
      <c r="P156" s="128">
        <v>373927</v>
      </c>
      <c r="R156" t="s">
        <v>4098</v>
      </c>
      <c r="T156">
        <f ca="1">[1]玩家模型!AN26</f>
        <v>357860</v>
      </c>
      <c r="U156">
        <f t="shared" ca="1" si="6"/>
        <v>357860</v>
      </c>
      <c r="V156" s="104">
        <v>1</v>
      </c>
      <c r="W156" s="190"/>
      <c r="X156" s="190"/>
    </row>
    <row r="157" spans="1:24" x14ac:dyDescent="0.2">
      <c r="A157" s="4">
        <v>1</v>
      </c>
      <c r="B157" s="5">
        <v>1</v>
      </c>
      <c r="C157" s="5">
        <v>1</v>
      </c>
      <c r="D157" s="5">
        <v>1</v>
      </c>
      <c r="E157" s="5">
        <v>1</v>
      </c>
      <c r="F157" s="5">
        <v>1</v>
      </c>
      <c r="G157" s="5">
        <v>1</v>
      </c>
      <c r="H157" s="5">
        <v>1</v>
      </c>
      <c r="I157" s="5">
        <v>1</v>
      </c>
      <c r="J157" s="5">
        <v>1</v>
      </c>
      <c r="L157" s="50"/>
      <c r="M157" s="52">
        <v>155</v>
      </c>
      <c r="N157" s="52">
        <v>1001</v>
      </c>
      <c r="O157" s="49">
        <v>17</v>
      </c>
      <c r="P157" s="128">
        <v>891140</v>
      </c>
      <c r="R157" t="s">
        <v>4098</v>
      </c>
      <c r="T157">
        <f ca="1">[1]玩家模型!AN27</f>
        <v>852759</v>
      </c>
      <c r="U157">
        <f t="shared" ca="1" si="6"/>
        <v>852759</v>
      </c>
      <c r="V157" s="104">
        <v>1</v>
      </c>
      <c r="W157" s="190"/>
      <c r="X157" s="190"/>
    </row>
    <row r="158" spans="1:24" x14ac:dyDescent="0.2">
      <c r="A158" s="4">
        <v>1</v>
      </c>
      <c r="B158" s="5">
        <v>1</v>
      </c>
      <c r="C158" s="5">
        <v>1</v>
      </c>
      <c r="D158" s="5">
        <v>1</v>
      </c>
      <c r="E158" s="5">
        <v>1</v>
      </c>
      <c r="F158" s="5">
        <v>1</v>
      </c>
      <c r="G158" s="5">
        <v>1</v>
      </c>
      <c r="H158" s="5">
        <v>1</v>
      </c>
      <c r="I158" s="5">
        <v>1</v>
      </c>
      <c r="J158" s="5">
        <v>1</v>
      </c>
      <c r="L158" s="50"/>
      <c r="M158" s="52">
        <v>156</v>
      </c>
      <c r="N158" s="52">
        <v>1001</v>
      </c>
      <c r="O158" s="49">
        <v>18</v>
      </c>
      <c r="P158" s="128">
        <v>2051935</v>
      </c>
      <c r="R158" t="s">
        <v>4098</v>
      </c>
      <c r="T158">
        <f ca="1">[1]玩家模型!AN28</f>
        <v>1953855</v>
      </c>
      <c r="U158">
        <f t="shared" ca="1" si="6"/>
        <v>1953855</v>
      </c>
      <c r="V158" s="104">
        <v>1</v>
      </c>
      <c r="W158" s="190"/>
      <c r="X158" s="190"/>
    </row>
    <row r="159" spans="1:24" x14ac:dyDescent="0.2">
      <c r="A159" s="4">
        <v>1</v>
      </c>
      <c r="B159" s="5">
        <v>1</v>
      </c>
      <c r="C159" s="5">
        <v>1</v>
      </c>
      <c r="D159" s="5">
        <v>1</v>
      </c>
      <c r="E159" s="5">
        <v>1</v>
      </c>
      <c r="F159" s="5">
        <v>1</v>
      </c>
      <c r="G159" s="5">
        <v>1</v>
      </c>
      <c r="H159" s="5">
        <v>1</v>
      </c>
      <c r="I159" s="5">
        <v>1</v>
      </c>
      <c r="J159" s="5">
        <v>1</v>
      </c>
      <c r="L159" s="50"/>
      <c r="M159" s="52">
        <v>157</v>
      </c>
      <c r="N159" s="52">
        <v>1001</v>
      </c>
      <c r="O159" s="49">
        <v>19</v>
      </c>
      <c r="P159" s="128">
        <v>3534137</v>
      </c>
      <c r="R159" t="s">
        <v>4098</v>
      </c>
      <c r="T159">
        <f ca="1">[1]玩家模型!AN29</f>
        <v>3356630</v>
      </c>
      <c r="U159">
        <f t="shared" ca="1" si="6"/>
        <v>3356630</v>
      </c>
      <c r="V159" s="104">
        <v>1</v>
      </c>
      <c r="W159" s="190"/>
      <c r="X159" s="190"/>
    </row>
    <row r="160" spans="1:24" x14ac:dyDescent="0.2">
      <c r="A160" s="4">
        <v>1</v>
      </c>
      <c r="B160" s="5">
        <v>1</v>
      </c>
      <c r="C160" s="5">
        <v>1</v>
      </c>
      <c r="D160" s="5">
        <v>1</v>
      </c>
      <c r="E160" s="5">
        <v>1</v>
      </c>
      <c r="F160" s="5">
        <v>1</v>
      </c>
      <c r="G160" s="5">
        <v>1</v>
      </c>
      <c r="H160" s="5">
        <v>1</v>
      </c>
      <c r="I160" s="5">
        <v>1</v>
      </c>
      <c r="J160" s="5">
        <v>1</v>
      </c>
      <c r="L160" s="50"/>
      <c r="M160" s="52">
        <v>158</v>
      </c>
      <c r="N160" s="52">
        <v>1001</v>
      </c>
      <c r="O160" s="49">
        <v>20</v>
      </c>
      <c r="P160" s="128">
        <v>5531686</v>
      </c>
      <c r="R160" t="s">
        <v>4098</v>
      </c>
      <c r="T160">
        <f ca="1">[1]玩家模型!AN30</f>
        <v>5257566</v>
      </c>
      <c r="U160">
        <f t="shared" ca="1" si="6"/>
        <v>5257566</v>
      </c>
      <c r="V160" s="104">
        <v>1</v>
      </c>
      <c r="W160" s="190"/>
      <c r="X160" s="190"/>
    </row>
    <row r="161" spans="1:24" x14ac:dyDescent="0.2">
      <c r="A161" s="4">
        <v>1</v>
      </c>
      <c r="B161" s="5">
        <v>1</v>
      </c>
      <c r="C161" s="5">
        <v>1</v>
      </c>
      <c r="D161" s="5">
        <v>1</v>
      </c>
      <c r="E161" s="5">
        <v>1</v>
      </c>
      <c r="F161" s="5">
        <v>1</v>
      </c>
      <c r="G161" s="5">
        <v>1</v>
      </c>
      <c r="H161" s="5">
        <v>1</v>
      </c>
      <c r="I161" s="5">
        <v>1</v>
      </c>
      <c r="J161" s="5">
        <v>1</v>
      </c>
      <c r="L161" s="50"/>
      <c r="M161" s="52">
        <v>159</v>
      </c>
      <c r="N161" s="52">
        <v>1001</v>
      </c>
      <c r="O161" s="49">
        <v>21</v>
      </c>
      <c r="P161" s="128">
        <v>6323171</v>
      </c>
      <c r="R161" t="s">
        <v>4098</v>
      </c>
      <c r="T161">
        <f ca="1">[1]玩家模型!AN31</f>
        <v>6040840</v>
      </c>
      <c r="U161">
        <f t="shared" ca="1" si="6"/>
        <v>6040840</v>
      </c>
      <c r="V161" s="104">
        <v>1</v>
      </c>
      <c r="W161" s="190"/>
      <c r="X161" s="190"/>
    </row>
    <row r="162" spans="1:24" x14ac:dyDescent="0.2">
      <c r="A162" s="4">
        <v>1</v>
      </c>
      <c r="B162" s="5">
        <v>1</v>
      </c>
      <c r="C162" s="5">
        <v>1</v>
      </c>
      <c r="D162" s="5">
        <v>1</v>
      </c>
      <c r="E162" s="5">
        <v>1</v>
      </c>
      <c r="F162" s="5">
        <v>1</v>
      </c>
      <c r="G162" s="5">
        <v>1</v>
      </c>
      <c r="H162" s="5">
        <v>1</v>
      </c>
      <c r="I162" s="5">
        <v>1</v>
      </c>
      <c r="J162" s="5">
        <v>1</v>
      </c>
      <c r="L162" s="50"/>
      <c r="M162" s="52">
        <v>160</v>
      </c>
      <c r="N162" s="52">
        <v>1001</v>
      </c>
      <c r="O162" s="49">
        <v>22</v>
      </c>
      <c r="P162" s="128">
        <v>7125062</v>
      </c>
      <c r="R162" t="s">
        <v>4098</v>
      </c>
      <c r="T162">
        <f ca="1">[1]玩家模型!AN32</f>
        <v>6859962</v>
      </c>
      <c r="U162">
        <f t="shared" ca="1" si="6"/>
        <v>6859962</v>
      </c>
      <c r="V162" s="104">
        <v>1</v>
      </c>
      <c r="W162" s="190"/>
      <c r="X162" s="190"/>
    </row>
    <row r="163" spans="1:24" x14ac:dyDescent="0.2">
      <c r="A163" s="4">
        <v>1</v>
      </c>
      <c r="B163" s="5">
        <v>1</v>
      </c>
      <c r="C163" s="5">
        <v>1</v>
      </c>
      <c r="D163" s="5">
        <v>1</v>
      </c>
      <c r="E163" s="5">
        <v>1</v>
      </c>
      <c r="F163" s="5">
        <v>1</v>
      </c>
      <c r="G163" s="5">
        <v>1</v>
      </c>
      <c r="H163" s="5">
        <v>1</v>
      </c>
      <c r="I163" s="5">
        <v>1</v>
      </c>
      <c r="J163" s="5">
        <v>1</v>
      </c>
      <c r="L163" s="50"/>
      <c r="M163" s="52">
        <v>161</v>
      </c>
      <c r="N163" s="52">
        <v>1001</v>
      </c>
      <c r="O163" s="49">
        <v>23</v>
      </c>
      <c r="P163" s="128">
        <v>10670965</v>
      </c>
      <c r="R163" t="s">
        <v>4098</v>
      </c>
      <c r="T163">
        <f ca="1">[1]玩家模型!AN33</f>
        <v>10358449</v>
      </c>
      <c r="U163">
        <f t="shared" ca="1" si="6"/>
        <v>10358449</v>
      </c>
      <c r="V163" s="104">
        <v>1</v>
      </c>
      <c r="W163" s="190"/>
      <c r="X163" s="190"/>
    </row>
    <row r="164" spans="1:24" x14ac:dyDescent="0.2">
      <c r="A164" s="4">
        <v>1</v>
      </c>
      <c r="B164" s="5">
        <v>1</v>
      </c>
      <c r="C164" s="5">
        <v>1</v>
      </c>
      <c r="D164" s="5">
        <v>1</v>
      </c>
      <c r="E164" s="5">
        <v>1</v>
      </c>
      <c r="F164" s="5">
        <v>1</v>
      </c>
      <c r="G164" s="5">
        <v>1</v>
      </c>
      <c r="H164" s="5">
        <v>1</v>
      </c>
      <c r="I164" s="5">
        <v>1</v>
      </c>
      <c r="J164" s="5">
        <v>1</v>
      </c>
      <c r="L164" s="50"/>
      <c r="M164" s="52">
        <v>162</v>
      </c>
      <c r="N164" s="52">
        <v>1001</v>
      </c>
      <c r="O164" s="49">
        <v>24</v>
      </c>
      <c r="P164" s="128">
        <v>18281660</v>
      </c>
      <c r="R164" t="s">
        <v>4098</v>
      </c>
      <c r="T164">
        <f ca="1">[1]玩家模型!AN34</f>
        <v>16881168</v>
      </c>
      <c r="U164">
        <f t="shared" ca="1" si="6"/>
        <v>16881168</v>
      </c>
      <c r="V164" s="104">
        <v>1</v>
      </c>
      <c r="W164" s="190"/>
      <c r="X164" s="190"/>
    </row>
    <row r="165" spans="1:24" x14ac:dyDescent="0.2">
      <c r="A165" s="4">
        <v>1</v>
      </c>
      <c r="B165" s="5">
        <v>1</v>
      </c>
      <c r="C165" s="5">
        <v>1</v>
      </c>
      <c r="D165" s="5">
        <v>1</v>
      </c>
      <c r="E165" s="5">
        <v>1</v>
      </c>
      <c r="F165" s="5">
        <v>1</v>
      </c>
      <c r="G165" s="5">
        <v>1</v>
      </c>
      <c r="H165" s="5">
        <v>1</v>
      </c>
      <c r="I165" s="5">
        <v>1</v>
      </c>
      <c r="J165" s="5">
        <v>1</v>
      </c>
      <c r="L165" s="50"/>
      <c r="M165" s="52">
        <v>163</v>
      </c>
      <c r="N165" s="52">
        <v>1001</v>
      </c>
      <c r="O165" s="49">
        <v>25</v>
      </c>
      <c r="P165" s="128">
        <v>25047058</v>
      </c>
      <c r="R165" t="s">
        <v>4098</v>
      </c>
      <c r="T165">
        <f ca="1">[1]玩家模型!AN35</f>
        <v>23230726</v>
      </c>
      <c r="U165">
        <f t="shared" ca="1" si="6"/>
        <v>23230726</v>
      </c>
      <c r="V165" s="104">
        <v>1</v>
      </c>
      <c r="W165" s="190"/>
      <c r="X165" s="190"/>
    </row>
    <row r="166" spans="1:24" x14ac:dyDescent="0.2">
      <c r="A166" s="4">
        <v>1</v>
      </c>
      <c r="B166" s="5">
        <v>1</v>
      </c>
      <c r="C166" s="5">
        <v>1</v>
      </c>
      <c r="D166" s="5">
        <v>1</v>
      </c>
      <c r="E166" s="5">
        <v>1</v>
      </c>
      <c r="F166" s="5">
        <v>1</v>
      </c>
      <c r="G166" s="5">
        <v>1</v>
      </c>
      <c r="H166" s="5">
        <v>1</v>
      </c>
      <c r="I166" s="5">
        <v>1</v>
      </c>
      <c r="J166" s="5">
        <v>1</v>
      </c>
      <c r="L166" s="50"/>
      <c r="M166" s="52">
        <v>164</v>
      </c>
      <c r="N166" s="52">
        <v>1001</v>
      </c>
      <c r="O166" s="49">
        <v>26</v>
      </c>
      <c r="P166" s="128">
        <v>32839208</v>
      </c>
      <c r="R166" t="s">
        <v>4098</v>
      </c>
      <c r="T166">
        <f ca="1">[1]玩家模型!AN36</f>
        <v>32378293</v>
      </c>
      <c r="U166">
        <f t="shared" ca="1" si="6"/>
        <v>32378293</v>
      </c>
      <c r="V166" s="104">
        <v>1</v>
      </c>
      <c r="W166" s="190"/>
      <c r="X166" s="190"/>
    </row>
    <row r="167" spans="1:24" x14ac:dyDescent="0.2">
      <c r="A167" s="4">
        <v>1</v>
      </c>
      <c r="B167" s="5">
        <v>1</v>
      </c>
      <c r="C167" s="5">
        <v>1</v>
      </c>
      <c r="D167" s="5">
        <v>1</v>
      </c>
      <c r="E167" s="5">
        <v>1</v>
      </c>
      <c r="F167" s="5">
        <v>1</v>
      </c>
      <c r="G167" s="5">
        <v>1</v>
      </c>
      <c r="H167" s="5">
        <v>1</v>
      </c>
      <c r="I167" s="5">
        <v>1</v>
      </c>
      <c r="J167" s="5">
        <v>1</v>
      </c>
      <c r="L167" s="50"/>
      <c r="M167" s="52">
        <v>165</v>
      </c>
      <c r="N167" s="52">
        <v>1001</v>
      </c>
      <c r="O167" s="49">
        <v>27</v>
      </c>
      <c r="P167" s="128">
        <v>39863260</v>
      </c>
      <c r="R167" t="s">
        <v>4098</v>
      </c>
      <c r="T167">
        <f ca="1">[1]玩家模型!AN37</f>
        <v>39170521</v>
      </c>
      <c r="U167">
        <f t="shared" ca="1" si="6"/>
        <v>39170521</v>
      </c>
      <c r="V167" s="104">
        <v>1</v>
      </c>
      <c r="W167" s="190"/>
      <c r="X167" s="190"/>
    </row>
    <row r="168" spans="1:24" x14ac:dyDescent="0.2">
      <c r="A168" s="4">
        <v>1</v>
      </c>
      <c r="B168" s="5">
        <v>1</v>
      </c>
      <c r="C168" s="5">
        <v>1</v>
      </c>
      <c r="D168" s="5">
        <v>1</v>
      </c>
      <c r="E168" s="5">
        <v>1</v>
      </c>
      <c r="F168" s="5">
        <v>1</v>
      </c>
      <c r="G168" s="5">
        <v>1</v>
      </c>
      <c r="H168" s="5">
        <v>1</v>
      </c>
      <c r="I168" s="5">
        <v>1</v>
      </c>
      <c r="J168" s="5">
        <v>1</v>
      </c>
      <c r="L168" s="50"/>
      <c r="M168" s="52">
        <v>166</v>
      </c>
      <c r="N168" s="52">
        <v>1001</v>
      </c>
      <c r="O168" s="49">
        <v>28</v>
      </c>
      <c r="P168" s="128">
        <v>47627314</v>
      </c>
      <c r="R168" t="s">
        <v>4098</v>
      </c>
      <c r="T168">
        <f ca="1">[1]玩家模型!AN38</f>
        <v>46913001</v>
      </c>
      <c r="U168">
        <f t="shared" ca="1" si="6"/>
        <v>46913001</v>
      </c>
      <c r="V168" s="104">
        <v>1</v>
      </c>
      <c r="W168" s="190"/>
      <c r="X168" s="190"/>
    </row>
    <row r="169" spans="1:24" x14ac:dyDescent="0.2">
      <c r="A169" s="4">
        <v>1</v>
      </c>
      <c r="B169" s="5">
        <v>1</v>
      </c>
      <c r="C169" s="5">
        <v>1</v>
      </c>
      <c r="D169" s="5">
        <v>1</v>
      </c>
      <c r="E169" s="5">
        <v>1</v>
      </c>
      <c r="F169" s="5">
        <v>1</v>
      </c>
      <c r="G169" s="5">
        <v>1</v>
      </c>
      <c r="H169" s="5">
        <v>1</v>
      </c>
      <c r="I169" s="5">
        <v>1</v>
      </c>
      <c r="J169" s="5">
        <v>1</v>
      </c>
      <c r="L169" s="50"/>
      <c r="M169" s="52">
        <v>167</v>
      </c>
      <c r="N169" s="52">
        <v>1001</v>
      </c>
      <c r="O169" s="49">
        <v>29</v>
      </c>
      <c r="P169" s="128">
        <v>58277561</v>
      </c>
      <c r="R169" t="s">
        <v>4098</v>
      </c>
      <c r="T169">
        <f ca="1">[1]玩家模型!AN39</f>
        <v>55331650</v>
      </c>
      <c r="U169">
        <f t="shared" ca="1" si="6"/>
        <v>55331650</v>
      </c>
      <c r="V169" s="104">
        <v>1</v>
      </c>
      <c r="W169" s="190"/>
      <c r="X169" s="190"/>
    </row>
    <row r="170" spans="1:24" x14ac:dyDescent="0.2">
      <c r="A170" s="4">
        <v>1</v>
      </c>
      <c r="B170" s="5">
        <v>1</v>
      </c>
      <c r="C170" s="5">
        <v>1</v>
      </c>
      <c r="D170" s="5">
        <v>1</v>
      </c>
      <c r="E170" s="5">
        <v>1</v>
      </c>
      <c r="F170" s="5">
        <v>1</v>
      </c>
      <c r="G170" s="5">
        <v>1</v>
      </c>
      <c r="H170" s="5">
        <v>1</v>
      </c>
      <c r="I170" s="5">
        <v>1</v>
      </c>
      <c r="J170" s="5">
        <v>1</v>
      </c>
      <c r="L170" s="50"/>
      <c r="M170" s="52">
        <v>168</v>
      </c>
      <c r="N170" s="52">
        <v>1001</v>
      </c>
      <c r="O170" s="49">
        <v>30</v>
      </c>
      <c r="P170" s="128">
        <v>70976979</v>
      </c>
      <c r="R170" t="s">
        <v>4098</v>
      </c>
      <c r="T170">
        <f ca="1">[1]玩家模型!AN40</f>
        <v>67066824</v>
      </c>
      <c r="U170">
        <f t="shared" ca="1" si="6"/>
        <v>67066824</v>
      </c>
      <c r="V170" s="104">
        <v>1</v>
      </c>
      <c r="W170" s="190"/>
      <c r="X170" s="190"/>
    </row>
    <row r="171" spans="1:24" x14ac:dyDescent="0.2">
      <c r="A171" s="4">
        <v>1</v>
      </c>
      <c r="B171" s="5">
        <v>1</v>
      </c>
      <c r="C171" s="5">
        <v>1</v>
      </c>
      <c r="D171" s="5">
        <v>1</v>
      </c>
      <c r="E171" s="5">
        <v>1</v>
      </c>
      <c r="F171" s="5">
        <v>1</v>
      </c>
      <c r="G171" s="5">
        <v>1</v>
      </c>
      <c r="H171" s="5">
        <v>1</v>
      </c>
      <c r="I171" s="5">
        <v>1</v>
      </c>
      <c r="J171" s="5">
        <v>1</v>
      </c>
      <c r="L171" s="50"/>
      <c r="M171" s="52">
        <v>169</v>
      </c>
      <c r="N171" s="52">
        <v>1001</v>
      </c>
      <c r="O171" s="49">
        <v>31</v>
      </c>
      <c r="P171" s="128">
        <v>86961153</v>
      </c>
      <c r="R171" t="s">
        <v>4098</v>
      </c>
      <c r="T171">
        <f ca="1">[1]玩家模型!AN41</f>
        <v>82429406</v>
      </c>
      <c r="U171">
        <f t="shared" ca="1" si="6"/>
        <v>82429406</v>
      </c>
      <c r="V171" s="104">
        <v>1</v>
      </c>
      <c r="W171" s="190"/>
      <c r="X171" s="190"/>
    </row>
    <row r="172" spans="1:24" x14ac:dyDescent="0.2">
      <c r="A172" s="4">
        <v>1</v>
      </c>
      <c r="B172" s="5">
        <v>1</v>
      </c>
      <c r="C172" s="5">
        <v>1</v>
      </c>
      <c r="D172" s="5">
        <v>1</v>
      </c>
      <c r="E172" s="5">
        <v>1</v>
      </c>
      <c r="F172" s="5">
        <v>1</v>
      </c>
      <c r="G172" s="5">
        <v>1</v>
      </c>
      <c r="H172" s="5">
        <v>1</v>
      </c>
      <c r="I172" s="5">
        <v>1</v>
      </c>
      <c r="J172" s="5">
        <v>1</v>
      </c>
      <c r="L172" s="50"/>
      <c r="M172" s="52">
        <v>170</v>
      </c>
      <c r="N172" s="52">
        <v>1001</v>
      </c>
      <c r="O172" s="49">
        <v>32</v>
      </c>
      <c r="P172" s="128">
        <v>104668995</v>
      </c>
      <c r="R172" t="s">
        <v>4098</v>
      </c>
      <c r="T172">
        <f ca="1">[1]玩家模型!AN42</f>
        <v>98928451</v>
      </c>
      <c r="U172">
        <f t="shared" ca="1" si="6"/>
        <v>98928451</v>
      </c>
      <c r="V172" s="104">
        <v>1</v>
      </c>
      <c r="W172" s="190"/>
      <c r="X172" s="190"/>
    </row>
    <row r="173" spans="1:24" x14ac:dyDescent="0.2">
      <c r="A173" s="4">
        <v>1</v>
      </c>
      <c r="B173" s="5">
        <v>1</v>
      </c>
      <c r="C173" s="5">
        <v>1</v>
      </c>
      <c r="D173" s="5">
        <v>1</v>
      </c>
      <c r="E173" s="5">
        <v>1</v>
      </c>
      <c r="F173" s="5">
        <v>1</v>
      </c>
      <c r="G173" s="5">
        <v>1</v>
      </c>
      <c r="H173" s="5">
        <v>1</v>
      </c>
      <c r="I173" s="5">
        <v>1</v>
      </c>
      <c r="J173" s="5">
        <v>1</v>
      </c>
      <c r="L173" s="50"/>
      <c r="M173" s="52">
        <v>171</v>
      </c>
      <c r="N173" s="52">
        <v>1001</v>
      </c>
      <c r="O173" s="49">
        <v>33</v>
      </c>
      <c r="P173" s="128">
        <v>134246296</v>
      </c>
      <c r="R173" t="s">
        <v>4098</v>
      </c>
      <c r="T173">
        <f ca="1">[1]玩家模型!AN43</f>
        <v>127142408</v>
      </c>
      <c r="U173">
        <f t="shared" ca="1" si="6"/>
        <v>127142408</v>
      </c>
      <c r="V173" s="104">
        <v>1</v>
      </c>
      <c r="W173" s="190"/>
      <c r="X173" s="190"/>
    </row>
    <row r="174" spans="1:24" x14ac:dyDescent="0.2">
      <c r="A174" s="4">
        <v>1</v>
      </c>
      <c r="B174" s="5">
        <v>1</v>
      </c>
      <c r="C174" s="5">
        <v>1</v>
      </c>
      <c r="D174" s="5">
        <v>1</v>
      </c>
      <c r="E174" s="5">
        <v>1</v>
      </c>
      <c r="F174" s="5">
        <v>1</v>
      </c>
      <c r="G174" s="5">
        <v>1</v>
      </c>
      <c r="H174" s="5">
        <v>1</v>
      </c>
      <c r="I174" s="5">
        <v>1</v>
      </c>
      <c r="J174" s="5">
        <v>1</v>
      </c>
      <c r="L174" s="50"/>
      <c r="M174" s="52">
        <v>172</v>
      </c>
      <c r="N174" s="52">
        <v>1001</v>
      </c>
      <c r="O174" s="49">
        <v>34</v>
      </c>
      <c r="P174" s="128">
        <v>173394770</v>
      </c>
      <c r="R174" t="s">
        <v>4098</v>
      </c>
      <c r="T174">
        <f ca="1">[1]玩家模型!AN44</f>
        <v>163442864</v>
      </c>
      <c r="U174">
        <f t="shared" ca="1" si="6"/>
        <v>163442864</v>
      </c>
      <c r="V174" s="104">
        <v>1</v>
      </c>
      <c r="W174" s="190"/>
      <c r="X174" s="190"/>
    </row>
    <row r="175" spans="1:24" x14ac:dyDescent="0.2">
      <c r="A175" s="4">
        <v>1</v>
      </c>
      <c r="B175" s="5">
        <v>1</v>
      </c>
      <c r="C175" s="5">
        <v>1</v>
      </c>
      <c r="D175" s="5">
        <v>1</v>
      </c>
      <c r="E175" s="5">
        <v>1</v>
      </c>
      <c r="F175" s="5">
        <v>1</v>
      </c>
      <c r="G175" s="5">
        <v>1</v>
      </c>
      <c r="H175" s="5">
        <v>1</v>
      </c>
      <c r="I175" s="5">
        <v>1</v>
      </c>
      <c r="J175" s="5">
        <v>1</v>
      </c>
      <c r="L175" s="50"/>
      <c r="M175" s="52">
        <v>173</v>
      </c>
      <c r="N175" s="52">
        <v>1001</v>
      </c>
      <c r="O175" s="49">
        <v>35</v>
      </c>
      <c r="P175" s="128">
        <v>221714865</v>
      </c>
      <c r="R175" t="s">
        <v>4098</v>
      </c>
      <c r="T175">
        <f ca="1">[1]玩家模型!AN45</f>
        <v>209326213</v>
      </c>
      <c r="U175">
        <f t="shared" ca="1" si="6"/>
        <v>209326213</v>
      </c>
      <c r="V175" s="104">
        <v>1</v>
      </c>
      <c r="W175" s="190"/>
      <c r="X175" s="190"/>
    </row>
    <row r="176" spans="1:24" x14ac:dyDescent="0.2">
      <c r="A176" s="4">
        <v>1</v>
      </c>
      <c r="B176" s="5">
        <v>1</v>
      </c>
      <c r="C176" s="5">
        <v>1</v>
      </c>
      <c r="D176" s="5">
        <v>1</v>
      </c>
      <c r="E176" s="5">
        <v>1</v>
      </c>
      <c r="F176" s="5">
        <v>1</v>
      </c>
      <c r="G176" s="5">
        <v>1</v>
      </c>
      <c r="H176" s="5">
        <v>1</v>
      </c>
      <c r="I176" s="5">
        <v>1</v>
      </c>
      <c r="J176" s="5">
        <v>1</v>
      </c>
      <c r="L176" s="50"/>
      <c r="M176" s="52">
        <v>174</v>
      </c>
      <c r="N176" s="52">
        <v>1001</v>
      </c>
      <c r="O176" s="49">
        <v>36</v>
      </c>
      <c r="P176" s="128">
        <v>285123456</v>
      </c>
      <c r="R176" t="s">
        <v>4098</v>
      </c>
      <c r="T176">
        <f ca="1">[1]玩家模型!AN46</f>
        <v>267777191</v>
      </c>
      <c r="U176">
        <f t="shared" ca="1" si="6"/>
        <v>267777191</v>
      </c>
      <c r="V176" s="104">
        <v>1</v>
      </c>
      <c r="W176" s="190"/>
      <c r="X176" s="190"/>
    </row>
    <row r="177" spans="1:24" x14ac:dyDescent="0.2">
      <c r="A177" s="4">
        <v>1</v>
      </c>
      <c r="B177" s="5">
        <v>1</v>
      </c>
      <c r="C177" s="5">
        <v>1</v>
      </c>
      <c r="D177" s="5">
        <v>1</v>
      </c>
      <c r="E177" s="5">
        <v>1</v>
      </c>
      <c r="F177" s="5">
        <v>1</v>
      </c>
      <c r="G177" s="5">
        <v>1</v>
      </c>
      <c r="H177" s="5">
        <v>1</v>
      </c>
      <c r="I177" s="5">
        <v>1</v>
      </c>
      <c r="J177" s="5">
        <v>1</v>
      </c>
      <c r="L177" s="50"/>
      <c r="M177" s="52">
        <v>175</v>
      </c>
      <c r="N177" s="52">
        <v>1001</v>
      </c>
      <c r="O177" s="49">
        <v>37</v>
      </c>
      <c r="P177" s="128">
        <v>362593472</v>
      </c>
      <c r="R177" t="s">
        <v>4098</v>
      </c>
      <c r="T177">
        <f ca="1">[1]玩家模型!AN47</f>
        <v>341325306</v>
      </c>
      <c r="U177">
        <f t="shared" ca="1" si="6"/>
        <v>341325306</v>
      </c>
      <c r="V177" s="104">
        <v>1</v>
      </c>
      <c r="W177" s="190"/>
      <c r="X177" s="190"/>
    </row>
    <row r="178" spans="1:24" x14ac:dyDescent="0.2">
      <c r="A178" s="4">
        <v>1</v>
      </c>
      <c r="B178" s="5">
        <v>1</v>
      </c>
      <c r="C178" s="5">
        <v>1</v>
      </c>
      <c r="D178" s="5">
        <v>1</v>
      </c>
      <c r="E178" s="5">
        <v>1</v>
      </c>
      <c r="F178" s="5">
        <v>1</v>
      </c>
      <c r="G178" s="5">
        <v>1</v>
      </c>
      <c r="H178" s="5">
        <v>1</v>
      </c>
      <c r="I178" s="5">
        <v>1</v>
      </c>
      <c r="J178" s="5">
        <v>1</v>
      </c>
      <c r="L178" s="50"/>
      <c r="M178" s="52">
        <v>176</v>
      </c>
      <c r="N178" s="52">
        <v>1001</v>
      </c>
      <c r="O178" s="49">
        <v>38</v>
      </c>
      <c r="P178" s="128">
        <v>466615357</v>
      </c>
      <c r="R178" t="s">
        <v>4098</v>
      </c>
      <c r="T178">
        <f ca="1">[1]玩家模型!AN48</f>
        <v>436260434</v>
      </c>
      <c r="U178">
        <f t="shared" ca="1" si="6"/>
        <v>436260434</v>
      </c>
      <c r="V178" s="104">
        <v>1</v>
      </c>
      <c r="W178" s="190"/>
      <c r="X178" s="190"/>
    </row>
    <row r="179" spans="1:24" x14ac:dyDescent="0.2">
      <c r="A179" s="4">
        <v>1</v>
      </c>
      <c r="B179" s="5">
        <v>1</v>
      </c>
      <c r="C179" s="5">
        <v>1</v>
      </c>
      <c r="D179" s="5">
        <v>1</v>
      </c>
      <c r="E179" s="5">
        <v>1</v>
      </c>
      <c r="F179" s="5">
        <v>1</v>
      </c>
      <c r="G179" s="5">
        <v>1</v>
      </c>
      <c r="H179" s="5">
        <v>1</v>
      </c>
      <c r="I179" s="5">
        <v>1</v>
      </c>
      <c r="J179" s="5">
        <v>1</v>
      </c>
      <c r="L179" s="50"/>
      <c r="M179" s="52">
        <v>177</v>
      </c>
      <c r="N179" s="52">
        <v>1001</v>
      </c>
      <c r="O179" s="49">
        <v>39</v>
      </c>
      <c r="P179" s="128">
        <v>591998571</v>
      </c>
      <c r="R179" t="s">
        <v>4098</v>
      </c>
      <c r="T179">
        <f ca="1">[1]玩家模型!AN49</f>
        <v>553907947</v>
      </c>
      <c r="U179">
        <f t="shared" ca="1" si="6"/>
        <v>553907947</v>
      </c>
      <c r="V179" s="104">
        <v>1</v>
      </c>
      <c r="W179" s="190"/>
      <c r="X179" s="190"/>
    </row>
    <row r="180" spans="1:24" x14ac:dyDescent="0.2">
      <c r="A180" s="4">
        <v>1</v>
      </c>
      <c r="B180" s="5">
        <v>1</v>
      </c>
      <c r="C180" s="5">
        <v>1</v>
      </c>
      <c r="D180" s="5">
        <v>1</v>
      </c>
      <c r="E180" s="5">
        <v>1</v>
      </c>
      <c r="F180" s="5">
        <v>1</v>
      </c>
      <c r="G180" s="5">
        <v>1</v>
      </c>
      <c r="H180" s="5">
        <v>1</v>
      </c>
      <c r="I180" s="5">
        <v>1</v>
      </c>
      <c r="J180" s="5">
        <v>1</v>
      </c>
      <c r="L180" s="50"/>
      <c r="M180" s="52">
        <v>178</v>
      </c>
      <c r="N180" s="52">
        <v>1001</v>
      </c>
      <c r="O180" s="49">
        <v>40</v>
      </c>
      <c r="P180" s="128">
        <v>759250930</v>
      </c>
      <c r="R180" t="s">
        <v>4098</v>
      </c>
      <c r="T180">
        <f ca="1">[1]玩家模型!AN50</f>
        <v>706187156</v>
      </c>
      <c r="U180">
        <f t="shared" ca="1" si="6"/>
        <v>706187156</v>
      </c>
      <c r="V180" s="104">
        <v>1</v>
      </c>
      <c r="X180" s="190"/>
    </row>
    <row r="181" spans="1:24" x14ac:dyDescent="0.2">
      <c r="A181" s="4">
        <v>1</v>
      </c>
      <c r="B181" s="5">
        <v>1</v>
      </c>
      <c r="C181" s="5">
        <v>1</v>
      </c>
      <c r="D181" s="5">
        <v>1</v>
      </c>
      <c r="E181" s="5">
        <v>1</v>
      </c>
      <c r="F181" s="5">
        <v>1</v>
      </c>
      <c r="G181" s="5">
        <v>1</v>
      </c>
      <c r="H181" s="5">
        <v>1</v>
      </c>
      <c r="I181" s="5">
        <v>1</v>
      </c>
      <c r="J181" s="5">
        <v>1</v>
      </c>
      <c r="L181" s="50"/>
      <c r="M181" s="52">
        <v>179</v>
      </c>
      <c r="N181" s="52">
        <v>1001</v>
      </c>
      <c r="O181" s="49">
        <v>41</v>
      </c>
      <c r="P181" s="128">
        <v>961189094</v>
      </c>
      <c r="R181" t="s">
        <v>4098</v>
      </c>
      <c r="T181">
        <f ca="1">[1]玩家模型!AN51</f>
        <v>894505213</v>
      </c>
      <c r="U181">
        <f t="shared" ca="1" si="6"/>
        <v>894505213</v>
      </c>
      <c r="V181" s="104">
        <v>1</v>
      </c>
      <c r="X181" s="190"/>
    </row>
    <row r="182" spans="1:24" x14ac:dyDescent="0.2">
      <c r="A182" s="4">
        <v>1</v>
      </c>
      <c r="B182" s="5">
        <v>1</v>
      </c>
      <c r="C182" s="5">
        <v>1</v>
      </c>
      <c r="D182" s="5">
        <v>1</v>
      </c>
      <c r="E182" s="5">
        <v>1</v>
      </c>
      <c r="F182" s="5">
        <v>1</v>
      </c>
      <c r="G182" s="5">
        <v>1</v>
      </c>
      <c r="H182" s="5">
        <v>1</v>
      </c>
      <c r="I182" s="5">
        <v>1</v>
      </c>
      <c r="J182" s="5">
        <v>1</v>
      </c>
      <c r="L182" s="50"/>
      <c r="M182" s="52">
        <v>180</v>
      </c>
      <c r="N182" s="52">
        <v>1001</v>
      </c>
      <c r="O182" s="49">
        <v>42</v>
      </c>
      <c r="P182" s="128">
        <v>1227703462</v>
      </c>
      <c r="R182" t="s">
        <v>4098</v>
      </c>
      <c r="T182">
        <f ca="1">[1]玩家模型!AN52</f>
        <v>1135361857</v>
      </c>
      <c r="U182">
        <f t="shared" ca="1" si="6"/>
        <v>1135361857</v>
      </c>
      <c r="V182" s="104">
        <v>1</v>
      </c>
      <c r="X182" s="190"/>
    </row>
    <row r="183" spans="1:24" x14ac:dyDescent="0.2">
      <c r="A183" s="4">
        <v>1</v>
      </c>
      <c r="B183" s="5">
        <v>1</v>
      </c>
      <c r="C183" s="5">
        <v>1</v>
      </c>
      <c r="D183" s="5">
        <v>1</v>
      </c>
      <c r="E183" s="5">
        <v>1</v>
      </c>
      <c r="F183" s="5">
        <v>1</v>
      </c>
      <c r="G183" s="5">
        <v>1</v>
      </c>
      <c r="H183" s="5">
        <v>1</v>
      </c>
      <c r="I183" s="5">
        <v>1</v>
      </c>
      <c r="J183" s="5">
        <v>1</v>
      </c>
      <c r="L183" s="50"/>
      <c r="M183" s="52">
        <v>181</v>
      </c>
      <c r="N183" s="52">
        <v>1001</v>
      </c>
      <c r="O183" s="49">
        <v>43</v>
      </c>
      <c r="P183" s="128">
        <v>1549602712</v>
      </c>
      <c r="R183" t="s">
        <v>4098</v>
      </c>
      <c r="T183">
        <f ca="1">[1]玩家模型!AN53</f>
        <v>1433504855</v>
      </c>
      <c r="U183">
        <f t="shared" ca="1" si="6"/>
        <v>1433504855</v>
      </c>
      <c r="V183" s="104">
        <v>1</v>
      </c>
      <c r="X183" s="190"/>
    </row>
    <row r="184" spans="1:24" x14ac:dyDescent="0.2">
      <c r="A184" s="4">
        <v>1</v>
      </c>
      <c r="B184" s="5">
        <v>1</v>
      </c>
      <c r="C184" s="5">
        <v>1</v>
      </c>
      <c r="D184" s="5">
        <v>1</v>
      </c>
      <c r="E184" s="5">
        <v>1</v>
      </c>
      <c r="F184" s="5">
        <v>1</v>
      </c>
      <c r="G184" s="5">
        <v>1</v>
      </c>
      <c r="H184" s="5">
        <v>1</v>
      </c>
      <c r="I184" s="5">
        <v>1</v>
      </c>
      <c r="J184" s="5">
        <v>1</v>
      </c>
      <c r="L184" s="50"/>
      <c r="M184" s="52">
        <v>182</v>
      </c>
      <c r="N184" s="52">
        <v>1001</v>
      </c>
      <c r="O184" s="49">
        <v>44</v>
      </c>
      <c r="P184" s="128">
        <v>1974039337</v>
      </c>
      <c r="R184" t="s">
        <v>4098</v>
      </c>
      <c r="T184">
        <f ca="1">[1]玩家模型!AN54</f>
        <v>1814296357</v>
      </c>
      <c r="U184">
        <f t="shared" ca="1" si="6"/>
        <v>1814296357</v>
      </c>
      <c r="V184" s="104">
        <v>1</v>
      </c>
      <c r="X184" s="190"/>
    </row>
    <row r="185" spans="1:24" x14ac:dyDescent="0.2">
      <c r="A185" s="4">
        <v>1</v>
      </c>
      <c r="B185" s="5">
        <v>1</v>
      </c>
      <c r="C185" s="5">
        <v>1</v>
      </c>
      <c r="D185" s="5">
        <v>1</v>
      </c>
      <c r="E185" s="5">
        <v>1</v>
      </c>
      <c r="F185" s="5">
        <v>1</v>
      </c>
      <c r="G185" s="5">
        <v>1</v>
      </c>
      <c r="H185" s="5">
        <v>1</v>
      </c>
      <c r="I185" s="5">
        <v>1</v>
      </c>
      <c r="J185" s="5">
        <v>1</v>
      </c>
      <c r="L185" s="50"/>
      <c r="M185" s="52">
        <v>183</v>
      </c>
      <c r="N185" s="52">
        <v>1001</v>
      </c>
      <c r="O185" s="49">
        <v>45</v>
      </c>
      <c r="P185" s="128">
        <v>2502624073</v>
      </c>
      <c r="R185" t="s">
        <v>4098</v>
      </c>
      <c r="T185">
        <f ca="1">[1]玩家模型!AN55</f>
        <v>2287562718</v>
      </c>
      <c r="U185">
        <f t="shared" ca="1" si="6"/>
        <v>2287562718</v>
      </c>
      <c r="V185" s="104">
        <v>1</v>
      </c>
      <c r="X185" s="190"/>
    </row>
    <row r="186" spans="1:24" x14ac:dyDescent="0.2">
      <c r="A186" s="4">
        <v>1</v>
      </c>
      <c r="B186" s="5">
        <v>1</v>
      </c>
      <c r="C186" s="5">
        <v>1</v>
      </c>
      <c r="D186" s="5">
        <v>1</v>
      </c>
      <c r="E186" s="5">
        <v>1</v>
      </c>
      <c r="F186" s="5">
        <v>1</v>
      </c>
      <c r="G186" s="5">
        <v>1</v>
      </c>
      <c r="H186" s="5">
        <v>1</v>
      </c>
      <c r="I186" s="5">
        <v>1</v>
      </c>
      <c r="J186" s="5">
        <v>1</v>
      </c>
      <c r="L186" s="50"/>
      <c r="M186" s="52">
        <v>184</v>
      </c>
      <c r="N186" s="52">
        <v>1001</v>
      </c>
      <c r="O186" s="49">
        <v>46</v>
      </c>
      <c r="P186" s="128">
        <v>3171735414</v>
      </c>
      <c r="R186" t="s">
        <v>4098</v>
      </c>
      <c r="T186">
        <f ca="1">[1]玩家模型!AN56</f>
        <v>2921734769</v>
      </c>
      <c r="U186">
        <f t="shared" ref="U186:U217" ca="1" si="7">INT(T186)</f>
        <v>2921734769</v>
      </c>
      <c r="X186" s="190"/>
    </row>
    <row r="187" spans="1:24" x14ac:dyDescent="0.2">
      <c r="A187" s="4">
        <v>1</v>
      </c>
      <c r="B187" s="5">
        <v>1</v>
      </c>
      <c r="C187" s="5">
        <v>1</v>
      </c>
      <c r="D187" s="5">
        <v>1</v>
      </c>
      <c r="E187" s="5">
        <v>1</v>
      </c>
      <c r="F187" s="5">
        <v>1</v>
      </c>
      <c r="G187" s="5">
        <v>1</v>
      </c>
      <c r="H187" s="5">
        <v>1</v>
      </c>
      <c r="I187" s="5">
        <v>1</v>
      </c>
      <c r="J187" s="5">
        <v>1</v>
      </c>
      <c r="L187" s="50"/>
      <c r="M187" s="52">
        <v>185</v>
      </c>
      <c r="N187" s="52">
        <v>1001</v>
      </c>
      <c r="O187" s="49">
        <v>47</v>
      </c>
      <c r="P187" s="128">
        <v>4036421340</v>
      </c>
      <c r="R187" t="s">
        <v>4098</v>
      </c>
      <c r="T187">
        <f ca="1">[1]玩家模型!AN57</f>
        <v>4171327638</v>
      </c>
      <c r="U187">
        <f t="shared" ca="1" si="7"/>
        <v>4171327638</v>
      </c>
      <c r="X187" s="190"/>
    </row>
    <row r="188" spans="1:24" x14ac:dyDescent="0.2">
      <c r="A188" s="4">
        <v>1</v>
      </c>
      <c r="B188" s="5">
        <v>1</v>
      </c>
      <c r="C188" s="5">
        <v>1</v>
      </c>
      <c r="D188" s="5">
        <v>1</v>
      </c>
      <c r="E188" s="5">
        <v>1</v>
      </c>
      <c r="F188" s="5">
        <v>1</v>
      </c>
      <c r="G188" s="5">
        <v>1</v>
      </c>
      <c r="H188" s="5">
        <v>1</v>
      </c>
      <c r="I188" s="5">
        <v>1</v>
      </c>
      <c r="J188" s="5">
        <v>1</v>
      </c>
      <c r="L188" s="50"/>
      <c r="M188" s="52">
        <v>186</v>
      </c>
      <c r="N188" s="52">
        <v>1001</v>
      </c>
      <c r="O188" s="49">
        <v>48</v>
      </c>
      <c r="P188" s="128">
        <v>5128489541</v>
      </c>
      <c r="R188" t="s">
        <v>4098</v>
      </c>
      <c r="T188">
        <f ca="1">[1]玩家模型!AN58</f>
        <v>5301434259</v>
      </c>
      <c r="U188">
        <f t="shared" ca="1" si="7"/>
        <v>5301434259</v>
      </c>
      <c r="X188" s="190"/>
    </row>
    <row r="189" spans="1:24" x14ac:dyDescent="0.2">
      <c r="A189" s="4">
        <v>1</v>
      </c>
      <c r="B189" s="5">
        <v>1</v>
      </c>
      <c r="C189" s="5">
        <v>1</v>
      </c>
      <c r="D189" s="5">
        <v>1</v>
      </c>
      <c r="E189" s="5">
        <v>1</v>
      </c>
      <c r="F189" s="5">
        <v>1</v>
      </c>
      <c r="G189" s="5">
        <v>1</v>
      </c>
      <c r="H189" s="5">
        <v>1</v>
      </c>
      <c r="I189" s="5">
        <v>1</v>
      </c>
      <c r="J189" s="5">
        <v>1</v>
      </c>
      <c r="L189" s="50"/>
      <c r="M189" s="52">
        <v>187</v>
      </c>
      <c r="N189" s="52">
        <v>1001</v>
      </c>
      <c r="O189" s="49">
        <v>49</v>
      </c>
      <c r="P189" s="128">
        <v>6467295869</v>
      </c>
      <c r="R189" t="s">
        <v>4098</v>
      </c>
      <c r="T189">
        <f ca="1">[1]玩家模型!AN59</f>
        <v>6686164210</v>
      </c>
      <c r="U189">
        <f t="shared" ca="1" si="7"/>
        <v>6686164210</v>
      </c>
      <c r="X189" s="190"/>
    </row>
    <row r="190" spans="1:24" x14ac:dyDescent="0.2">
      <c r="A190" s="4">
        <v>1</v>
      </c>
      <c r="B190" s="5">
        <v>1</v>
      </c>
      <c r="C190" s="5">
        <v>1</v>
      </c>
      <c r="D190" s="5">
        <v>1</v>
      </c>
      <c r="E190" s="5">
        <v>1</v>
      </c>
      <c r="F190" s="5">
        <v>1</v>
      </c>
      <c r="G190" s="5">
        <v>1</v>
      </c>
      <c r="H190" s="5">
        <v>1</v>
      </c>
      <c r="I190" s="5">
        <v>1</v>
      </c>
      <c r="J190" s="5">
        <v>1</v>
      </c>
      <c r="L190" s="50"/>
      <c r="M190" s="52">
        <v>188</v>
      </c>
      <c r="N190" s="52">
        <v>1001</v>
      </c>
      <c r="O190" s="49">
        <v>50</v>
      </c>
      <c r="P190" s="128">
        <v>8192475173</v>
      </c>
      <c r="R190" t="s">
        <v>4098</v>
      </c>
      <c r="T190">
        <f ca="1">[1]玩家模型!AN60</f>
        <v>8469862553</v>
      </c>
      <c r="U190">
        <f t="shared" ca="1" si="7"/>
        <v>8469862553</v>
      </c>
      <c r="X190" s="190"/>
    </row>
    <row r="191" spans="1:24" x14ac:dyDescent="0.2">
      <c r="A191" s="4">
        <v>1</v>
      </c>
      <c r="B191" s="5">
        <v>1</v>
      </c>
      <c r="C191" s="5">
        <v>1</v>
      </c>
      <c r="D191" s="5">
        <v>1</v>
      </c>
      <c r="E191" s="5">
        <v>1</v>
      </c>
      <c r="F191" s="5">
        <v>1</v>
      </c>
      <c r="G191" s="5">
        <v>1</v>
      </c>
      <c r="H191" s="5">
        <v>1</v>
      </c>
      <c r="I191" s="5">
        <v>1</v>
      </c>
      <c r="J191" s="5">
        <v>1</v>
      </c>
      <c r="L191" s="50"/>
      <c r="M191" s="52">
        <v>189</v>
      </c>
      <c r="N191" s="52">
        <v>1001</v>
      </c>
      <c r="O191" s="49">
        <v>51</v>
      </c>
      <c r="P191" s="128">
        <v>10363645743</v>
      </c>
      <c r="R191" t="s">
        <v>4098</v>
      </c>
      <c r="T191">
        <f ca="1">[1]玩家模型!AN61</f>
        <v>10713504909</v>
      </c>
      <c r="U191">
        <f t="shared" ca="1" si="7"/>
        <v>10713504909</v>
      </c>
      <c r="X191" s="190"/>
    </row>
    <row r="192" spans="1:24" x14ac:dyDescent="0.2">
      <c r="A192" s="4">
        <v>1</v>
      </c>
      <c r="B192" s="5">
        <v>1</v>
      </c>
      <c r="C192" s="5">
        <v>1</v>
      </c>
      <c r="D192" s="5">
        <v>1</v>
      </c>
      <c r="E192" s="5">
        <v>1</v>
      </c>
      <c r="F192" s="5">
        <v>1</v>
      </c>
      <c r="G192" s="5">
        <v>1</v>
      </c>
      <c r="H192" s="5">
        <v>1</v>
      </c>
      <c r="I192" s="5">
        <v>1</v>
      </c>
      <c r="J192" s="5">
        <v>1</v>
      </c>
      <c r="L192" s="50"/>
      <c r="M192" s="52">
        <v>190</v>
      </c>
      <c r="N192" s="52">
        <v>1001</v>
      </c>
      <c r="O192" s="49">
        <v>52</v>
      </c>
      <c r="P192" s="128">
        <v>12785824082</v>
      </c>
      <c r="R192" t="s">
        <v>4098</v>
      </c>
      <c r="T192">
        <f ca="1">[1]玩家模型!AN62</f>
        <v>13303474812</v>
      </c>
      <c r="U192">
        <f t="shared" ca="1" si="7"/>
        <v>13303474812</v>
      </c>
      <c r="X192" s="190"/>
    </row>
    <row r="193" spans="1:24" x14ac:dyDescent="0.2">
      <c r="A193" s="4">
        <v>1</v>
      </c>
      <c r="B193" s="5">
        <v>1</v>
      </c>
      <c r="C193" s="5">
        <v>1</v>
      </c>
      <c r="D193" s="5">
        <v>1</v>
      </c>
      <c r="E193" s="5">
        <v>1</v>
      </c>
      <c r="F193" s="5">
        <v>1</v>
      </c>
      <c r="G193" s="5">
        <v>1</v>
      </c>
      <c r="H193" s="5">
        <v>1</v>
      </c>
      <c r="I193" s="5">
        <v>1</v>
      </c>
      <c r="J193" s="5">
        <v>1</v>
      </c>
      <c r="L193" s="50"/>
      <c r="M193" s="52">
        <v>191</v>
      </c>
      <c r="N193" s="52">
        <v>1001</v>
      </c>
      <c r="O193" s="49">
        <v>53</v>
      </c>
      <c r="P193" s="128">
        <v>15856218496</v>
      </c>
      <c r="R193" t="s">
        <v>4098</v>
      </c>
      <c r="T193">
        <f ca="1">[1]玩家模型!AN63</f>
        <v>16383321595</v>
      </c>
      <c r="U193">
        <f t="shared" ca="1" si="7"/>
        <v>16383321595</v>
      </c>
      <c r="X193" s="190"/>
    </row>
    <row r="194" spans="1:24" x14ac:dyDescent="0.2">
      <c r="A194" s="4">
        <v>1</v>
      </c>
      <c r="B194" s="5">
        <v>1</v>
      </c>
      <c r="C194" s="5">
        <v>1</v>
      </c>
      <c r="D194" s="5">
        <v>1</v>
      </c>
      <c r="E194" s="5">
        <v>1</v>
      </c>
      <c r="F194" s="5">
        <v>1</v>
      </c>
      <c r="G194" s="5">
        <v>1</v>
      </c>
      <c r="H194" s="5">
        <v>1</v>
      </c>
      <c r="I194" s="5">
        <v>1</v>
      </c>
      <c r="J194" s="5">
        <v>1</v>
      </c>
      <c r="L194" s="50"/>
      <c r="M194" s="52">
        <v>192</v>
      </c>
      <c r="N194" s="52">
        <v>1001</v>
      </c>
      <c r="O194" s="49">
        <v>54</v>
      </c>
      <c r="P194" s="128">
        <v>19631422722</v>
      </c>
      <c r="R194" t="s">
        <v>4098</v>
      </c>
      <c r="T194">
        <f ca="1">[1]玩家模型!AN64</f>
        <v>20411535189</v>
      </c>
      <c r="U194">
        <f t="shared" ca="1" si="7"/>
        <v>20411535189</v>
      </c>
      <c r="X194" s="190"/>
    </row>
    <row r="195" spans="1:24" x14ac:dyDescent="0.2">
      <c r="A195" s="4">
        <v>1</v>
      </c>
      <c r="B195" s="5">
        <v>1</v>
      </c>
      <c r="C195" s="5">
        <v>1</v>
      </c>
      <c r="D195" s="5">
        <v>1</v>
      </c>
      <c r="E195" s="5">
        <v>1</v>
      </c>
      <c r="F195" s="5">
        <v>1</v>
      </c>
      <c r="G195" s="5">
        <v>1</v>
      </c>
      <c r="H195" s="5">
        <v>1</v>
      </c>
      <c r="I195" s="5">
        <v>1</v>
      </c>
      <c r="J195" s="5">
        <v>1</v>
      </c>
      <c r="L195" s="50"/>
      <c r="M195" s="52">
        <v>193</v>
      </c>
      <c r="N195" s="52">
        <v>1001</v>
      </c>
      <c r="O195" s="49">
        <v>55</v>
      </c>
      <c r="P195" s="128">
        <v>24291732279</v>
      </c>
      <c r="R195" t="s">
        <v>4098</v>
      </c>
      <c r="T195">
        <f ca="1">[1]玩家模型!AN65</f>
        <v>25111324485</v>
      </c>
      <c r="U195">
        <f t="shared" ca="1" si="7"/>
        <v>25111324485</v>
      </c>
      <c r="X195" s="190"/>
    </row>
    <row r="196" spans="1:24" x14ac:dyDescent="0.2">
      <c r="A196" s="4">
        <v>1</v>
      </c>
      <c r="B196" s="5">
        <v>1</v>
      </c>
      <c r="C196" s="5">
        <v>1</v>
      </c>
      <c r="D196" s="5">
        <v>1</v>
      </c>
      <c r="E196" s="5">
        <v>1</v>
      </c>
      <c r="F196" s="5">
        <v>1</v>
      </c>
      <c r="G196" s="5">
        <v>1</v>
      </c>
      <c r="H196" s="5">
        <v>1</v>
      </c>
      <c r="I196" s="5">
        <v>1</v>
      </c>
      <c r="J196" s="5">
        <v>1</v>
      </c>
      <c r="L196" s="50"/>
      <c r="M196" s="52">
        <v>194</v>
      </c>
      <c r="N196" s="52">
        <v>1001</v>
      </c>
      <c r="O196" s="49">
        <v>56</v>
      </c>
      <c r="P196" s="128">
        <v>30074836795</v>
      </c>
      <c r="R196" t="s">
        <v>4098</v>
      </c>
      <c r="T196">
        <f ca="1">[1]玩家模型!AN66</f>
        <v>31034770263</v>
      </c>
      <c r="U196">
        <f t="shared" ca="1" si="7"/>
        <v>31034770263</v>
      </c>
      <c r="X196" s="190"/>
    </row>
    <row r="197" spans="1:24" x14ac:dyDescent="0.2">
      <c r="A197" s="4">
        <v>1</v>
      </c>
      <c r="B197" s="5">
        <v>1</v>
      </c>
      <c r="C197" s="5">
        <v>1</v>
      </c>
      <c r="D197" s="5">
        <v>1</v>
      </c>
      <c r="E197" s="5">
        <v>1</v>
      </c>
      <c r="F197" s="5">
        <v>1</v>
      </c>
      <c r="G197" s="5">
        <v>1</v>
      </c>
      <c r="H197" s="5">
        <v>1</v>
      </c>
      <c r="I197" s="5">
        <v>1</v>
      </c>
      <c r="J197" s="5">
        <v>1</v>
      </c>
      <c r="L197" s="50"/>
      <c r="M197" s="52">
        <v>195</v>
      </c>
      <c r="N197" s="52">
        <v>1001</v>
      </c>
      <c r="O197" s="49">
        <v>57</v>
      </c>
      <c r="P197" s="128">
        <v>37166117887</v>
      </c>
      <c r="R197" t="s">
        <v>4098</v>
      </c>
      <c r="T197">
        <f ca="1">[1]玩家模型!AN67</f>
        <v>38584823665</v>
      </c>
      <c r="U197">
        <f t="shared" ca="1" si="7"/>
        <v>38584823665</v>
      </c>
      <c r="X197" s="190"/>
    </row>
    <row r="198" spans="1:24" x14ac:dyDescent="0.2">
      <c r="A198" s="4">
        <v>1</v>
      </c>
      <c r="B198" s="5">
        <v>1</v>
      </c>
      <c r="C198" s="5">
        <v>1</v>
      </c>
      <c r="D198" s="5">
        <v>1</v>
      </c>
      <c r="E198" s="5">
        <v>1</v>
      </c>
      <c r="F198" s="5">
        <v>1</v>
      </c>
      <c r="G198" s="5">
        <v>1</v>
      </c>
      <c r="H198" s="5">
        <v>1</v>
      </c>
      <c r="I198" s="5">
        <v>1</v>
      </c>
      <c r="J198" s="5">
        <v>1</v>
      </c>
      <c r="L198" s="50"/>
      <c r="M198" s="52">
        <v>196</v>
      </c>
      <c r="N198" s="52">
        <v>1001</v>
      </c>
      <c r="O198" s="49">
        <v>58</v>
      </c>
      <c r="P198" s="128">
        <v>46345365858</v>
      </c>
      <c r="R198" t="s">
        <v>4098</v>
      </c>
      <c r="T198">
        <f ca="1">[1]玩家模型!AN68</f>
        <v>47760881582</v>
      </c>
      <c r="U198">
        <f t="shared" ca="1" si="7"/>
        <v>47760881582</v>
      </c>
      <c r="X198" s="190"/>
    </row>
    <row r="199" spans="1:24" x14ac:dyDescent="0.2">
      <c r="A199" s="4">
        <v>1</v>
      </c>
      <c r="B199" s="5">
        <v>1</v>
      </c>
      <c r="C199" s="5">
        <v>1</v>
      </c>
      <c r="D199" s="5">
        <v>1</v>
      </c>
      <c r="E199" s="5">
        <v>1</v>
      </c>
      <c r="F199" s="5">
        <v>1</v>
      </c>
      <c r="G199" s="5">
        <v>1</v>
      </c>
      <c r="H199" s="5">
        <v>1</v>
      </c>
      <c r="I199" s="5">
        <v>1</v>
      </c>
      <c r="J199" s="5">
        <v>1</v>
      </c>
      <c r="L199" s="50"/>
      <c r="M199" s="52">
        <v>197</v>
      </c>
      <c r="N199" s="52">
        <v>1001</v>
      </c>
      <c r="O199" s="49">
        <v>59</v>
      </c>
      <c r="P199" s="128">
        <v>56553942446</v>
      </c>
      <c r="R199" t="s">
        <v>4098</v>
      </c>
      <c r="T199">
        <f ca="1">[1]玩家模型!AN69</f>
        <v>58634166447</v>
      </c>
      <c r="U199">
        <f t="shared" ca="1" si="7"/>
        <v>58634166447</v>
      </c>
      <c r="X199" s="190"/>
    </row>
    <row r="200" spans="1:24" x14ac:dyDescent="0.2">
      <c r="A200" s="4">
        <v>1</v>
      </c>
      <c r="B200" s="5">
        <v>1</v>
      </c>
      <c r="C200" s="5">
        <v>1</v>
      </c>
      <c r="D200" s="5">
        <v>1</v>
      </c>
      <c r="E200" s="5">
        <v>1</v>
      </c>
      <c r="F200" s="5">
        <v>1</v>
      </c>
      <c r="G200" s="5">
        <v>1</v>
      </c>
      <c r="H200" s="5">
        <v>1</v>
      </c>
      <c r="I200" s="5">
        <v>1</v>
      </c>
      <c r="J200" s="5">
        <v>1</v>
      </c>
      <c r="L200" s="50"/>
      <c r="M200" s="52">
        <v>198</v>
      </c>
      <c r="N200" s="52">
        <v>1001</v>
      </c>
      <c r="O200" s="49">
        <v>60</v>
      </c>
      <c r="P200" s="128">
        <v>69817288606</v>
      </c>
      <c r="R200" t="s">
        <v>4098</v>
      </c>
      <c r="T200">
        <f ca="1">[1]玩家模型!AN70</f>
        <v>71872679382</v>
      </c>
      <c r="U200">
        <f t="shared" ca="1" si="7"/>
        <v>71872679382</v>
      </c>
      <c r="X200" s="190"/>
    </row>
    <row r="201" spans="1:24" x14ac:dyDescent="0.2">
      <c r="A201" s="4">
        <v>1</v>
      </c>
      <c r="B201" s="5">
        <v>1</v>
      </c>
      <c r="C201" s="5">
        <v>1</v>
      </c>
      <c r="D201" s="5">
        <v>1</v>
      </c>
      <c r="E201" s="5">
        <v>1</v>
      </c>
      <c r="F201" s="5">
        <v>1</v>
      </c>
      <c r="G201" s="5">
        <v>1</v>
      </c>
      <c r="H201" s="5">
        <v>1</v>
      </c>
      <c r="I201" s="5">
        <v>1</v>
      </c>
      <c r="J201" s="5">
        <v>1</v>
      </c>
      <c r="L201" s="50"/>
      <c r="M201" s="52">
        <v>199</v>
      </c>
      <c r="N201" s="52">
        <v>1001</v>
      </c>
      <c r="O201" s="49">
        <v>61</v>
      </c>
      <c r="P201" s="128">
        <v>85108732343</v>
      </c>
      <c r="R201" t="s">
        <v>4098</v>
      </c>
      <c r="T201">
        <f ca="1">[1]玩家模型!AN71</f>
        <v>88255147984</v>
      </c>
      <c r="U201">
        <f t="shared" ca="1" si="7"/>
        <v>88255147984</v>
      </c>
      <c r="X201" s="190"/>
    </row>
    <row r="202" spans="1:24" x14ac:dyDescent="0.2">
      <c r="A202" s="4">
        <v>1</v>
      </c>
      <c r="B202" s="5">
        <v>1</v>
      </c>
      <c r="C202" s="5">
        <v>1</v>
      </c>
      <c r="D202" s="5">
        <v>1</v>
      </c>
      <c r="E202" s="5">
        <v>1</v>
      </c>
      <c r="F202" s="5">
        <v>1</v>
      </c>
      <c r="G202" s="5">
        <v>1</v>
      </c>
      <c r="H202" s="5">
        <v>1</v>
      </c>
      <c r="I202" s="5">
        <v>1</v>
      </c>
      <c r="J202" s="5">
        <v>1</v>
      </c>
      <c r="L202" s="50"/>
      <c r="M202" s="52">
        <v>200</v>
      </c>
      <c r="N202" s="52">
        <v>1001</v>
      </c>
      <c r="O202" s="49">
        <v>62</v>
      </c>
      <c r="P202" s="128" t="s">
        <v>4100</v>
      </c>
      <c r="R202" t="s">
        <v>4098</v>
      </c>
      <c r="T202">
        <f ca="1">[1]玩家模型!AN72</f>
        <v>108755940280</v>
      </c>
      <c r="U202">
        <f t="shared" ca="1" si="7"/>
        <v>108755940280</v>
      </c>
      <c r="X202" s="190"/>
    </row>
    <row r="203" spans="1:24" x14ac:dyDescent="0.2">
      <c r="A203" s="4">
        <v>1</v>
      </c>
      <c r="B203" s="5">
        <v>1</v>
      </c>
      <c r="C203" s="5">
        <v>1</v>
      </c>
      <c r="D203" s="5">
        <v>1</v>
      </c>
      <c r="E203" s="5">
        <v>1</v>
      </c>
      <c r="F203" s="5">
        <v>1</v>
      </c>
      <c r="G203" s="5">
        <v>1</v>
      </c>
      <c r="H203" s="5">
        <v>1</v>
      </c>
      <c r="I203" s="5">
        <v>1</v>
      </c>
      <c r="J203" s="5">
        <v>1</v>
      </c>
      <c r="L203" s="50"/>
      <c r="M203" s="52">
        <v>201</v>
      </c>
      <c r="N203" s="52">
        <v>1001</v>
      </c>
      <c r="O203" s="49">
        <v>63</v>
      </c>
      <c r="P203" s="128" t="s">
        <v>4101</v>
      </c>
      <c r="R203" t="s">
        <v>4098</v>
      </c>
      <c r="T203">
        <f ca="1">[1]玩家模型!AN73</f>
        <v>135371594344</v>
      </c>
      <c r="U203">
        <f t="shared" ca="1" si="7"/>
        <v>135371594344</v>
      </c>
      <c r="X203" s="190"/>
    </row>
    <row r="204" spans="1:24" x14ac:dyDescent="0.2">
      <c r="A204" s="4">
        <v>1</v>
      </c>
      <c r="B204" s="5">
        <v>1</v>
      </c>
      <c r="C204" s="5">
        <v>1</v>
      </c>
      <c r="D204" s="5">
        <v>1</v>
      </c>
      <c r="E204" s="5">
        <v>1</v>
      </c>
      <c r="F204" s="5">
        <v>1</v>
      </c>
      <c r="G204" s="5">
        <v>1</v>
      </c>
      <c r="H204" s="5">
        <v>1</v>
      </c>
      <c r="I204" s="5">
        <v>1</v>
      </c>
      <c r="J204" s="5">
        <v>1</v>
      </c>
      <c r="L204" s="50"/>
      <c r="M204" s="52">
        <v>202</v>
      </c>
      <c r="N204" s="52">
        <v>1001</v>
      </c>
      <c r="O204" s="49">
        <v>64</v>
      </c>
      <c r="P204" s="128" t="s">
        <v>4102</v>
      </c>
      <c r="R204" t="s">
        <v>4098</v>
      </c>
      <c r="T204">
        <f ca="1">[1]玩家模型!AN74</f>
        <v>168379786893</v>
      </c>
      <c r="U204">
        <f t="shared" ca="1" si="7"/>
        <v>168379786893</v>
      </c>
      <c r="X204" s="190"/>
    </row>
    <row r="205" spans="1:24" x14ac:dyDescent="0.2">
      <c r="A205" s="4">
        <v>1</v>
      </c>
      <c r="B205" s="5">
        <v>1</v>
      </c>
      <c r="C205" s="5">
        <v>1</v>
      </c>
      <c r="D205" s="5">
        <v>1</v>
      </c>
      <c r="E205" s="5">
        <v>1</v>
      </c>
      <c r="F205" s="5">
        <v>1</v>
      </c>
      <c r="G205" s="5">
        <v>1</v>
      </c>
      <c r="H205" s="5">
        <v>1</v>
      </c>
      <c r="I205" s="5">
        <v>1</v>
      </c>
      <c r="J205" s="5">
        <v>1</v>
      </c>
      <c r="L205" s="50"/>
      <c r="M205" s="52">
        <v>203</v>
      </c>
      <c r="N205" s="52">
        <v>1001</v>
      </c>
      <c r="O205" s="49">
        <v>65</v>
      </c>
      <c r="P205" s="128" t="s">
        <v>4103</v>
      </c>
      <c r="R205" t="s">
        <v>4098</v>
      </c>
      <c r="T205">
        <f ca="1">[1]玩家模型!AN75</f>
        <v>208904391822</v>
      </c>
      <c r="U205">
        <f t="shared" ca="1" si="7"/>
        <v>208904391822</v>
      </c>
      <c r="X205" s="190"/>
    </row>
    <row r="206" spans="1:24" x14ac:dyDescent="0.2">
      <c r="A206" s="4">
        <v>1</v>
      </c>
      <c r="B206" s="5">
        <v>1</v>
      </c>
      <c r="C206" s="5">
        <v>1</v>
      </c>
      <c r="D206" s="5">
        <v>1</v>
      </c>
      <c r="E206" s="5">
        <v>1</v>
      </c>
      <c r="F206" s="5">
        <v>1</v>
      </c>
      <c r="G206" s="5">
        <v>1</v>
      </c>
      <c r="H206" s="5">
        <v>1</v>
      </c>
      <c r="I206" s="5">
        <v>1</v>
      </c>
      <c r="J206" s="5">
        <v>1</v>
      </c>
      <c r="L206" s="50"/>
      <c r="M206" s="52">
        <v>204</v>
      </c>
      <c r="N206" s="52">
        <v>1001</v>
      </c>
      <c r="O206" s="49">
        <v>66</v>
      </c>
      <c r="P206" s="128" t="s">
        <v>4104</v>
      </c>
      <c r="R206" t="s">
        <v>4098</v>
      </c>
      <c r="T206">
        <f ca="1">[1]玩家模型!AN76</f>
        <v>259548463279</v>
      </c>
      <c r="U206">
        <f t="shared" ca="1" si="7"/>
        <v>259548463279</v>
      </c>
      <c r="X206" s="190"/>
    </row>
    <row r="207" spans="1:24" x14ac:dyDescent="0.2">
      <c r="A207" s="4">
        <v>1</v>
      </c>
      <c r="B207" s="5">
        <v>1</v>
      </c>
      <c r="C207" s="5">
        <v>1</v>
      </c>
      <c r="D207" s="5">
        <v>1</v>
      </c>
      <c r="E207" s="5">
        <v>1</v>
      </c>
      <c r="F207" s="5">
        <v>1</v>
      </c>
      <c r="G207" s="5">
        <v>1</v>
      </c>
      <c r="H207" s="5">
        <v>1</v>
      </c>
      <c r="I207" s="5">
        <v>1</v>
      </c>
      <c r="J207" s="5">
        <v>1</v>
      </c>
      <c r="L207" s="50"/>
      <c r="M207" s="52">
        <v>205</v>
      </c>
      <c r="N207" s="52">
        <v>1001</v>
      </c>
      <c r="O207" s="49">
        <v>67</v>
      </c>
      <c r="P207" s="128" t="s">
        <v>4105</v>
      </c>
      <c r="R207" t="s">
        <v>4098</v>
      </c>
      <c r="T207">
        <f ca="1">[1]玩家模型!AN77</f>
        <v>322301658428</v>
      </c>
      <c r="U207">
        <f t="shared" ca="1" si="7"/>
        <v>322301658428</v>
      </c>
      <c r="X207" s="190"/>
    </row>
    <row r="208" spans="1:24" x14ac:dyDescent="0.2">
      <c r="A208" s="4">
        <v>1</v>
      </c>
      <c r="B208" s="5">
        <v>1</v>
      </c>
      <c r="C208" s="5">
        <v>1</v>
      </c>
      <c r="D208" s="5">
        <v>1</v>
      </c>
      <c r="E208" s="5">
        <v>1</v>
      </c>
      <c r="F208" s="5">
        <v>1</v>
      </c>
      <c r="G208" s="5">
        <v>1</v>
      </c>
      <c r="H208" s="5">
        <v>1</v>
      </c>
      <c r="I208" s="5">
        <v>1</v>
      </c>
      <c r="J208" s="5">
        <v>1</v>
      </c>
      <c r="L208" s="50"/>
      <c r="M208" s="52">
        <v>206</v>
      </c>
      <c r="N208" s="52">
        <v>1001</v>
      </c>
      <c r="O208" s="49">
        <v>68</v>
      </c>
      <c r="P208" s="128" t="s">
        <v>4106</v>
      </c>
      <c r="R208" t="s">
        <v>4098</v>
      </c>
      <c r="T208">
        <f ca="1">[1]玩家模型!AN78</f>
        <v>399498702565</v>
      </c>
      <c r="U208">
        <f t="shared" ca="1" si="7"/>
        <v>399498702565</v>
      </c>
      <c r="X208" s="190"/>
    </row>
    <row r="209" spans="1:24" x14ac:dyDescent="0.2">
      <c r="A209" s="4">
        <v>1</v>
      </c>
      <c r="B209" s="5">
        <v>1</v>
      </c>
      <c r="C209" s="5">
        <v>1</v>
      </c>
      <c r="D209" s="5">
        <v>1</v>
      </c>
      <c r="E209" s="5">
        <v>1</v>
      </c>
      <c r="F209" s="5">
        <v>1</v>
      </c>
      <c r="G209" s="5">
        <v>1</v>
      </c>
      <c r="H209" s="5">
        <v>1</v>
      </c>
      <c r="I209" s="5">
        <v>1</v>
      </c>
      <c r="J209" s="5">
        <v>1</v>
      </c>
      <c r="L209" s="50"/>
      <c r="M209" s="52">
        <v>207</v>
      </c>
      <c r="N209" s="52">
        <v>1001</v>
      </c>
      <c r="O209" s="49">
        <v>69</v>
      </c>
      <c r="P209" s="128" t="s">
        <v>4107</v>
      </c>
      <c r="R209" t="s">
        <v>4098</v>
      </c>
      <c r="T209">
        <f ca="1">[1]玩家模型!AN79</f>
        <v>495588698846</v>
      </c>
      <c r="U209">
        <f t="shared" ca="1" si="7"/>
        <v>495588698846</v>
      </c>
      <c r="X209" s="190"/>
    </row>
    <row r="210" spans="1:24" x14ac:dyDescent="0.2">
      <c r="A210" s="4">
        <v>1</v>
      </c>
      <c r="B210" s="5">
        <v>1</v>
      </c>
      <c r="C210" s="5">
        <v>1</v>
      </c>
      <c r="D210" s="5">
        <v>1</v>
      </c>
      <c r="E210" s="5">
        <v>1</v>
      </c>
      <c r="F210" s="5">
        <v>1</v>
      </c>
      <c r="G210" s="5">
        <v>1</v>
      </c>
      <c r="H210" s="5">
        <v>1</v>
      </c>
      <c r="I210" s="5">
        <v>1</v>
      </c>
      <c r="J210" s="5">
        <v>1</v>
      </c>
      <c r="L210" s="50"/>
      <c r="M210" s="52">
        <v>208</v>
      </c>
      <c r="N210" s="52">
        <v>1001</v>
      </c>
      <c r="O210" s="49">
        <v>70</v>
      </c>
      <c r="P210" s="128" t="s">
        <v>4108</v>
      </c>
      <c r="R210" t="s">
        <v>4098</v>
      </c>
      <c r="T210">
        <f ca="1">[1]玩家模型!AN80</f>
        <v>614696292869</v>
      </c>
      <c r="U210">
        <f t="shared" ca="1" si="7"/>
        <v>614696292869</v>
      </c>
      <c r="X210" s="190"/>
    </row>
    <row r="211" spans="1:24" x14ac:dyDescent="0.2">
      <c r="A211" s="4">
        <v>1</v>
      </c>
      <c r="B211" s="5">
        <v>1</v>
      </c>
      <c r="C211" s="5">
        <v>1</v>
      </c>
      <c r="D211" s="5">
        <v>1</v>
      </c>
      <c r="E211" s="5">
        <v>1</v>
      </c>
      <c r="F211" s="5">
        <v>1</v>
      </c>
      <c r="G211" s="5">
        <v>1</v>
      </c>
      <c r="H211" s="5">
        <v>1</v>
      </c>
      <c r="I211" s="5">
        <v>1</v>
      </c>
      <c r="J211" s="5">
        <v>1</v>
      </c>
      <c r="L211" s="50"/>
      <c r="M211" s="52">
        <v>209</v>
      </c>
      <c r="N211" s="52">
        <v>1001</v>
      </c>
      <c r="O211" s="49">
        <v>71</v>
      </c>
      <c r="P211" s="128" t="s">
        <v>4109</v>
      </c>
      <c r="R211" t="s">
        <v>4098</v>
      </c>
      <c r="T211">
        <f ca="1">[1]玩家模型!AN81</f>
        <v>762171884027</v>
      </c>
      <c r="U211">
        <f t="shared" ca="1" si="7"/>
        <v>762171884027</v>
      </c>
      <c r="X211" s="190"/>
    </row>
    <row r="212" spans="1:24" x14ac:dyDescent="0.2">
      <c r="A212" s="4">
        <v>1</v>
      </c>
      <c r="B212" s="5">
        <v>1</v>
      </c>
      <c r="C212" s="5">
        <v>1</v>
      </c>
      <c r="D212" s="5">
        <v>1</v>
      </c>
      <c r="E212" s="5">
        <v>1</v>
      </c>
      <c r="F212" s="5">
        <v>1</v>
      </c>
      <c r="G212" s="5">
        <v>1</v>
      </c>
      <c r="H212" s="5">
        <v>1</v>
      </c>
      <c r="I212" s="5">
        <v>1</v>
      </c>
      <c r="J212" s="5">
        <v>1</v>
      </c>
      <c r="L212" s="50"/>
      <c r="M212" s="52">
        <v>210</v>
      </c>
      <c r="N212" s="52">
        <v>1001</v>
      </c>
      <c r="O212" s="49">
        <v>72</v>
      </c>
      <c r="P212" s="128" t="s">
        <v>4110</v>
      </c>
      <c r="R212" t="s">
        <v>4098</v>
      </c>
      <c r="T212">
        <f ca="1">[1]玩家模型!AN82</f>
        <v>944982005162</v>
      </c>
      <c r="U212">
        <f t="shared" ca="1" si="7"/>
        <v>944982005162</v>
      </c>
      <c r="V212" s="179"/>
      <c r="X212" s="190"/>
    </row>
    <row r="213" spans="1:24" x14ac:dyDescent="0.2">
      <c r="A213" s="4">
        <v>1</v>
      </c>
      <c r="B213" s="5">
        <v>1</v>
      </c>
      <c r="C213" s="5">
        <v>1</v>
      </c>
      <c r="D213" s="5">
        <v>1</v>
      </c>
      <c r="E213" s="5">
        <v>1</v>
      </c>
      <c r="F213" s="5">
        <v>1</v>
      </c>
      <c r="G213" s="5">
        <v>1</v>
      </c>
      <c r="H213" s="5">
        <v>1</v>
      </c>
      <c r="I213" s="5">
        <v>1</v>
      </c>
      <c r="J213" s="5">
        <v>1</v>
      </c>
      <c r="L213" s="50"/>
      <c r="M213" s="52">
        <v>211</v>
      </c>
      <c r="N213" s="52">
        <v>1001</v>
      </c>
      <c r="O213" s="49">
        <v>73</v>
      </c>
      <c r="P213" s="128" t="s">
        <v>4111</v>
      </c>
      <c r="R213" t="s">
        <v>4098</v>
      </c>
      <c r="T213">
        <f ca="1">[1]玩家模型!AN83</f>
        <v>1180616002907</v>
      </c>
      <c r="U213">
        <f t="shared" ca="1" si="7"/>
        <v>1180616002907</v>
      </c>
      <c r="X213" s="190"/>
    </row>
    <row r="214" spans="1:24" x14ac:dyDescent="0.2">
      <c r="A214" s="4">
        <v>1</v>
      </c>
      <c r="B214" s="5">
        <v>1</v>
      </c>
      <c r="C214" s="5">
        <v>1</v>
      </c>
      <c r="D214" s="5">
        <v>1</v>
      </c>
      <c r="E214" s="5">
        <v>1</v>
      </c>
      <c r="F214" s="5">
        <v>1</v>
      </c>
      <c r="G214" s="5">
        <v>1</v>
      </c>
      <c r="H214" s="5">
        <v>1</v>
      </c>
      <c r="I214" s="5">
        <v>1</v>
      </c>
      <c r="J214" s="5">
        <v>1</v>
      </c>
      <c r="L214" s="50"/>
      <c r="M214" s="52">
        <v>212</v>
      </c>
      <c r="N214" s="52">
        <v>1001</v>
      </c>
      <c r="O214" s="49">
        <v>74</v>
      </c>
      <c r="P214" s="128" t="s">
        <v>4112</v>
      </c>
      <c r="R214" t="s">
        <v>4098</v>
      </c>
      <c r="T214">
        <f ca="1">[1]玩家模型!AN84</f>
        <v>1453134496910</v>
      </c>
      <c r="U214">
        <f t="shared" ca="1" si="7"/>
        <v>1453134496910</v>
      </c>
      <c r="X214" s="190"/>
    </row>
    <row r="215" spans="1:24" x14ac:dyDescent="0.2">
      <c r="A215" s="4">
        <v>1</v>
      </c>
      <c r="B215" s="5">
        <v>1</v>
      </c>
      <c r="C215" s="5">
        <v>1</v>
      </c>
      <c r="D215" s="5">
        <v>1</v>
      </c>
      <c r="E215" s="5">
        <v>1</v>
      </c>
      <c r="F215" s="5">
        <v>1</v>
      </c>
      <c r="G215" s="5">
        <v>1</v>
      </c>
      <c r="H215" s="5">
        <v>1</v>
      </c>
      <c r="I215" s="5">
        <v>1</v>
      </c>
      <c r="J215" s="5">
        <v>1</v>
      </c>
      <c r="L215" s="50"/>
      <c r="M215" s="52">
        <v>213</v>
      </c>
      <c r="N215" s="52">
        <v>1001</v>
      </c>
      <c r="O215" s="49">
        <v>75</v>
      </c>
      <c r="P215" s="128" t="s">
        <v>4113</v>
      </c>
      <c r="R215" t="s">
        <v>4098</v>
      </c>
      <c r="T215">
        <f ca="1">[1]玩家模型!AN85</f>
        <v>1779330552519</v>
      </c>
      <c r="U215">
        <f t="shared" ca="1" si="7"/>
        <v>1779330552519</v>
      </c>
      <c r="X215" s="190"/>
    </row>
    <row r="216" spans="1:24" x14ac:dyDescent="0.2">
      <c r="A216" s="4">
        <v>1</v>
      </c>
      <c r="B216" s="5">
        <v>1</v>
      </c>
      <c r="C216" s="5">
        <v>1</v>
      </c>
      <c r="D216" s="5">
        <v>1</v>
      </c>
      <c r="E216" s="5">
        <v>1</v>
      </c>
      <c r="F216" s="5">
        <v>1</v>
      </c>
      <c r="G216" s="5">
        <v>1</v>
      </c>
      <c r="H216" s="5">
        <v>1</v>
      </c>
      <c r="I216" s="5">
        <v>1</v>
      </c>
      <c r="J216" s="5">
        <v>1</v>
      </c>
      <c r="L216" s="50"/>
      <c r="M216" s="52">
        <v>214</v>
      </c>
      <c r="N216" s="52">
        <v>1001</v>
      </c>
      <c r="O216" s="49">
        <v>76</v>
      </c>
      <c r="P216" s="128" t="s">
        <v>4114</v>
      </c>
      <c r="R216" t="s">
        <v>4098</v>
      </c>
      <c r="T216">
        <f ca="1">[1]玩家模型!AN86</f>
        <v>2188695600629</v>
      </c>
      <c r="U216">
        <f t="shared" ca="1" si="7"/>
        <v>2188695600629</v>
      </c>
      <c r="X216" s="190"/>
    </row>
    <row r="217" spans="1:24" x14ac:dyDescent="0.2">
      <c r="A217" s="4">
        <v>1</v>
      </c>
      <c r="B217" s="5">
        <v>1</v>
      </c>
      <c r="C217" s="5">
        <v>1</v>
      </c>
      <c r="D217" s="5">
        <v>1</v>
      </c>
      <c r="E217" s="5">
        <v>1</v>
      </c>
      <c r="F217" s="5">
        <v>1</v>
      </c>
      <c r="G217" s="5">
        <v>1</v>
      </c>
      <c r="H217" s="5">
        <v>1</v>
      </c>
      <c r="I217" s="5">
        <v>1</v>
      </c>
      <c r="J217" s="5">
        <v>1</v>
      </c>
      <c r="L217" s="50"/>
      <c r="M217" s="52">
        <v>215</v>
      </c>
      <c r="N217" s="52">
        <v>1001</v>
      </c>
      <c r="O217" s="49">
        <v>77</v>
      </c>
      <c r="P217" s="128" t="s">
        <v>4115</v>
      </c>
      <c r="R217" t="s">
        <v>4098</v>
      </c>
      <c r="T217">
        <f ca="1">[1]玩家模型!AN87</f>
        <v>2713742240805</v>
      </c>
      <c r="U217">
        <f t="shared" ca="1" si="7"/>
        <v>2713742240805</v>
      </c>
      <c r="X217" s="190"/>
    </row>
    <row r="218" spans="1:24" x14ac:dyDescent="0.2">
      <c r="A218" s="4">
        <v>1</v>
      </c>
      <c r="B218" s="5">
        <v>1</v>
      </c>
      <c r="C218" s="5">
        <v>1</v>
      </c>
      <c r="D218" s="5">
        <v>1</v>
      </c>
      <c r="E218" s="5">
        <v>1</v>
      </c>
      <c r="F218" s="5">
        <v>1</v>
      </c>
      <c r="G218" s="5">
        <v>1</v>
      </c>
      <c r="H218" s="5">
        <v>1</v>
      </c>
      <c r="I218" s="5">
        <v>1</v>
      </c>
      <c r="J218" s="5">
        <v>1</v>
      </c>
      <c r="L218" s="50"/>
      <c r="M218" s="52">
        <v>216</v>
      </c>
      <c r="N218" s="52">
        <v>1001</v>
      </c>
      <c r="O218" s="49">
        <v>78</v>
      </c>
      <c r="P218" s="128" t="s">
        <v>4116</v>
      </c>
      <c r="R218" t="s">
        <v>4098</v>
      </c>
      <c r="T218">
        <f ca="1">[1]玩家模型!AN88</f>
        <v>3345552551136</v>
      </c>
      <c r="U218">
        <f t="shared" ref="U218:U249" ca="1" si="8">INT(T218)</f>
        <v>3345552551136</v>
      </c>
      <c r="X218" s="190"/>
    </row>
    <row r="219" spans="1:24" x14ac:dyDescent="0.2">
      <c r="A219" s="4">
        <v>1</v>
      </c>
      <c r="B219" s="5">
        <v>1</v>
      </c>
      <c r="C219" s="5">
        <v>1</v>
      </c>
      <c r="D219" s="5">
        <v>1</v>
      </c>
      <c r="E219" s="5">
        <v>1</v>
      </c>
      <c r="F219" s="5">
        <v>1</v>
      </c>
      <c r="G219" s="5">
        <v>1</v>
      </c>
      <c r="H219" s="5">
        <v>1</v>
      </c>
      <c r="I219" s="5">
        <v>1</v>
      </c>
      <c r="J219" s="5">
        <v>1</v>
      </c>
      <c r="L219" s="50"/>
      <c r="M219" s="52">
        <v>217</v>
      </c>
      <c r="N219" s="52">
        <v>1001</v>
      </c>
      <c r="O219" s="49">
        <v>79</v>
      </c>
      <c r="P219" s="128" t="s">
        <v>4117</v>
      </c>
      <c r="R219" t="s">
        <v>4098</v>
      </c>
      <c r="T219">
        <f ca="1">[1]玩家模型!AN89</f>
        <v>4179984377770</v>
      </c>
      <c r="U219">
        <f t="shared" ca="1" si="8"/>
        <v>4179984377770</v>
      </c>
      <c r="X219" s="190"/>
    </row>
    <row r="220" spans="1:24" x14ac:dyDescent="0.2">
      <c r="A220" s="4">
        <v>1</v>
      </c>
      <c r="B220" s="5">
        <v>1</v>
      </c>
      <c r="C220" s="5">
        <v>1</v>
      </c>
      <c r="D220" s="5">
        <v>1</v>
      </c>
      <c r="E220" s="5">
        <v>1</v>
      </c>
      <c r="F220" s="5">
        <v>1</v>
      </c>
      <c r="G220" s="5">
        <v>1</v>
      </c>
      <c r="H220" s="5">
        <v>1</v>
      </c>
      <c r="I220" s="5">
        <v>1</v>
      </c>
      <c r="J220" s="5">
        <v>1</v>
      </c>
      <c r="L220" s="50"/>
      <c r="M220" s="52">
        <v>218</v>
      </c>
      <c r="N220" s="52">
        <v>1001</v>
      </c>
      <c r="O220" s="49">
        <v>80</v>
      </c>
      <c r="P220" s="128" t="s">
        <v>4118</v>
      </c>
      <c r="R220" t="s">
        <v>4098</v>
      </c>
      <c r="T220">
        <f ca="1">[1]玩家模型!AN90</f>
        <v>5448620827041</v>
      </c>
      <c r="U220">
        <f t="shared" ca="1" si="8"/>
        <v>5448620827041</v>
      </c>
      <c r="X220" s="190"/>
    </row>
    <row r="221" spans="1:24" x14ac:dyDescent="0.2">
      <c r="A221" s="4">
        <v>1</v>
      </c>
      <c r="B221" s="5">
        <v>1</v>
      </c>
      <c r="C221" s="5">
        <v>1</v>
      </c>
      <c r="D221" s="5">
        <v>1</v>
      </c>
      <c r="E221" s="5">
        <v>1</v>
      </c>
      <c r="F221" s="5">
        <v>1</v>
      </c>
      <c r="G221" s="5">
        <v>1</v>
      </c>
      <c r="H221" s="5">
        <v>1</v>
      </c>
      <c r="I221" s="5">
        <v>1</v>
      </c>
      <c r="J221" s="5">
        <v>1</v>
      </c>
      <c r="L221" s="50"/>
      <c r="M221" s="52">
        <v>219</v>
      </c>
      <c r="N221" s="52">
        <v>1001</v>
      </c>
      <c r="O221" s="49">
        <v>81</v>
      </c>
      <c r="P221" s="128" t="s">
        <v>4119</v>
      </c>
      <c r="R221" t="s">
        <v>4098</v>
      </c>
      <c r="T221">
        <f ca="1">[1]玩家模型!AN91</f>
        <v>6857654851827</v>
      </c>
      <c r="U221">
        <f t="shared" ca="1" si="8"/>
        <v>6857654851827</v>
      </c>
      <c r="X221" s="190"/>
    </row>
    <row r="222" spans="1:24" x14ac:dyDescent="0.2">
      <c r="A222" s="4">
        <v>1</v>
      </c>
      <c r="B222" s="5">
        <v>1</v>
      </c>
      <c r="C222" s="5">
        <v>1</v>
      </c>
      <c r="D222" s="5">
        <v>1</v>
      </c>
      <c r="E222" s="5">
        <v>1</v>
      </c>
      <c r="F222" s="5">
        <v>1</v>
      </c>
      <c r="G222" s="5">
        <v>1</v>
      </c>
      <c r="H222" s="5">
        <v>1</v>
      </c>
      <c r="I222" s="5">
        <v>1</v>
      </c>
      <c r="J222" s="5">
        <v>1</v>
      </c>
      <c r="L222" s="50"/>
      <c r="M222" s="52">
        <v>220</v>
      </c>
      <c r="N222" s="52">
        <v>1001</v>
      </c>
      <c r="O222" s="49">
        <v>82</v>
      </c>
      <c r="P222" s="128" t="s">
        <v>4120</v>
      </c>
      <c r="R222" t="s">
        <v>4098</v>
      </c>
      <c r="T222">
        <f ca="1">[1]玩家模型!AN92</f>
        <v>8617367964949</v>
      </c>
      <c r="U222">
        <f t="shared" ca="1" si="8"/>
        <v>8617367964949</v>
      </c>
      <c r="X222" s="190"/>
    </row>
    <row r="223" spans="1:24" x14ac:dyDescent="0.2">
      <c r="A223" s="4">
        <v>1</v>
      </c>
      <c r="B223" s="5">
        <v>1</v>
      </c>
      <c r="C223" s="5">
        <v>1</v>
      </c>
      <c r="D223" s="5">
        <v>1</v>
      </c>
      <c r="E223" s="5">
        <v>1</v>
      </c>
      <c r="F223" s="5">
        <v>1</v>
      </c>
      <c r="G223" s="5">
        <v>1</v>
      </c>
      <c r="H223" s="5">
        <v>1</v>
      </c>
      <c r="I223" s="5">
        <v>1</v>
      </c>
      <c r="J223" s="5">
        <v>1</v>
      </c>
      <c r="L223" s="50"/>
      <c r="M223" s="52">
        <v>221</v>
      </c>
      <c r="N223" s="52">
        <v>1001</v>
      </c>
      <c r="O223" s="49">
        <v>83</v>
      </c>
      <c r="P223" s="128" t="s">
        <v>4121</v>
      </c>
      <c r="R223" t="s">
        <v>4098</v>
      </c>
      <c r="T223">
        <f ca="1">[1]玩家模型!AN93</f>
        <v>10813157405787</v>
      </c>
      <c r="U223">
        <f t="shared" ca="1" si="8"/>
        <v>10813157405787</v>
      </c>
      <c r="X223" s="190"/>
    </row>
    <row r="224" spans="1:24" x14ac:dyDescent="0.2">
      <c r="A224" s="4">
        <v>1</v>
      </c>
      <c r="B224" s="5">
        <v>1</v>
      </c>
      <c r="C224" s="5">
        <v>1</v>
      </c>
      <c r="D224" s="5">
        <v>1</v>
      </c>
      <c r="E224" s="5">
        <v>1</v>
      </c>
      <c r="F224" s="5">
        <v>1</v>
      </c>
      <c r="G224" s="5">
        <v>1</v>
      </c>
      <c r="H224" s="5">
        <v>1</v>
      </c>
      <c r="I224" s="5">
        <v>1</v>
      </c>
      <c r="J224" s="5">
        <v>1</v>
      </c>
      <c r="L224" s="50"/>
      <c r="M224" s="52">
        <v>222</v>
      </c>
      <c r="N224" s="52">
        <v>1001</v>
      </c>
      <c r="O224" s="49">
        <v>84</v>
      </c>
      <c r="P224" s="128" t="s">
        <v>4122</v>
      </c>
      <c r="R224" t="s">
        <v>4098</v>
      </c>
      <c r="T224">
        <f ca="1">[1]玩家模型!AN94</f>
        <v>13550983334303</v>
      </c>
      <c r="U224">
        <f t="shared" ca="1" si="8"/>
        <v>13550983334303</v>
      </c>
      <c r="X224" s="190"/>
    </row>
    <row r="225" spans="1:24" x14ac:dyDescent="0.2">
      <c r="A225" s="4">
        <v>1</v>
      </c>
      <c r="B225" s="5">
        <v>1</v>
      </c>
      <c r="C225" s="5">
        <v>1</v>
      </c>
      <c r="D225" s="5">
        <v>1</v>
      </c>
      <c r="E225" s="5">
        <v>1</v>
      </c>
      <c r="F225" s="5">
        <v>1</v>
      </c>
      <c r="G225" s="5">
        <v>1</v>
      </c>
      <c r="H225" s="5">
        <v>1</v>
      </c>
      <c r="I225" s="5">
        <v>1</v>
      </c>
      <c r="J225" s="5">
        <v>1</v>
      </c>
      <c r="L225" s="50"/>
      <c r="M225" s="52">
        <v>223</v>
      </c>
      <c r="N225" s="52">
        <v>1001</v>
      </c>
      <c r="O225" s="49">
        <v>85</v>
      </c>
      <c r="P225" s="128" t="s">
        <v>4123</v>
      </c>
      <c r="R225" t="s">
        <v>4098</v>
      </c>
      <c r="T225">
        <f ca="1">[1]玩家模型!AN95</f>
        <v>16962300152507</v>
      </c>
      <c r="U225">
        <f t="shared" ca="1" si="8"/>
        <v>16962300152507</v>
      </c>
      <c r="X225" s="190"/>
    </row>
    <row r="226" spans="1:24" x14ac:dyDescent="0.2">
      <c r="A226" s="4">
        <v>1</v>
      </c>
      <c r="B226" s="5">
        <v>1</v>
      </c>
      <c r="C226" s="5">
        <v>1</v>
      </c>
      <c r="D226" s="5">
        <v>1</v>
      </c>
      <c r="E226" s="5">
        <v>1</v>
      </c>
      <c r="F226" s="5">
        <v>1</v>
      </c>
      <c r="G226" s="5">
        <v>1</v>
      </c>
      <c r="H226" s="5">
        <v>1</v>
      </c>
      <c r="I226" s="5">
        <v>1</v>
      </c>
      <c r="J226" s="5">
        <v>1</v>
      </c>
      <c r="L226" s="50"/>
      <c r="M226" s="52">
        <v>224</v>
      </c>
      <c r="N226" s="52">
        <v>1001</v>
      </c>
      <c r="O226" s="49">
        <v>86</v>
      </c>
      <c r="P226" s="128" t="s">
        <v>4124</v>
      </c>
      <c r="R226" t="s">
        <v>4098</v>
      </c>
      <c r="T226">
        <f ca="1">[1]玩家模型!AN96</f>
        <v>21210171803248</v>
      </c>
      <c r="U226">
        <f t="shared" ca="1" si="8"/>
        <v>21210171803248</v>
      </c>
      <c r="X226" s="190"/>
    </row>
    <row r="227" spans="1:24" x14ac:dyDescent="0.2">
      <c r="A227" s="4">
        <v>1</v>
      </c>
      <c r="B227" s="5">
        <v>1</v>
      </c>
      <c r="C227" s="5">
        <v>1</v>
      </c>
      <c r="D227" s="5">
        <v>1</v>
      </c>
      <c r="E227" s="5">
        <v>1</v>
      </c>
      <c r="F227" s="5">
        <v>1</v>
      </c>
      <c r="G227" s="5">
        <v>1</v>
      </c>
      <c r="H227" s="5">
        <v>1</v>
      </c>
      <c r="I227" s="5">
        <v>1</v>
      </c>
      <c r="J227" s="5">
        <v>1</v>
      </c>
      <c r="L227" s="50"/>
      <c r="M227" s="52">
        <v>225</v>
      </c>
      <c r="N227" s="52">
        <v>1001</v>
      </c>
      <c r="O227" s="49">
        <v>87</v>
      </c>
      <c r="P227" s="128" t="s">
        <v>4125</v>
      </c>
      <c r="R227" t="s">
        <v>4098</v>
      </c>
      <c r="T227">
        <f ca="1">[1]玩家模型!AN97</f>
        <v>26285752025908</v>
      </c>
      <c r="U227">
        <f t="shared" ca="1" si="8"/>
        <v>26285752025908</v>
      </c>
      <c r="X227" s="190"/>
    </row>
    <row r="228" spans="1:24" x14ac:dyDescent="0.2">
      <c r="A228" s="4">
        <v>1</v>
      </c>
      <c r="B228" s="5">
        <v>1</v>
      </c>
      <c r="C228" s="5">
        <v>1</v>
      </c>
      <c r="D228" s="5">
        <v>1</v>
      </c>
      <c r="E228" s="5">
        <v>1</v>
      </c>
      <c r="F228" s="5">
        <v>1</v>
      </c>
      <c r="G228" s="5">
        <v>1</v>
      </c>
      <c r="H228" s="5">
        <v>1</v>
      </c>
      <c r="I228" s="5">
        <v>1</v>
      </c>
      <c r="J228" s="5">
        <v>1</v>
      </c>
      <c r="L228" s="50"/>
      <c r="M228" s="52">
        <v>226</v>
      </c>
      <c r="N228" s="52">
        <v>1001</v>
      </c>
      <c r="O228" s="49">
        <v>88</v>
      </c>
      <c r="P228" s="128" t="s">
        <v>4126</v>
      </c>
      <c r="R228" t="s">
        <v>4098</v>
      </c>
      <c r="T228">
        <f ca="1">[1]玩家模型!AN98</f>
        <v>28726523553043</v>
      </c>
      <c r="U228">
        <f t="shared" ca="1" si="8"/>
        <v>28726523553043</v>
      </c>
      <c r="X228" s="190"/>
    </row>
    <row r="229" spans="1:24" x14ac:dyDescent="0.2">
      <c r="A229" s="4">
        <v>1</v>
      </c>
      <c r="B229" s="5">
        <v>1</v>
      </c>
      <c r="C229" s="5">
        <v>1</v>
      </c>
      <c r="D229" s="5">
        <v>1</v>
      </c>
      <c r="E229" s="5">
        <v>1</v>
      </c>
      <c r="F229" s="5">
        <v>1</v>
      </c>
      <c r="G229" s="5">
        <v>1</v>
      </c>
      <c r="H229" s="5">
        <v>1</v>
      </c>
      <c r="I229" s="5">
        <v>1</v>
      </c>
      <c r="J229" s="5">
        <v>1</v>
      </c>
      <c r="L229" s="50"/>
      <c r="M229" s="52">
        <v>227</v>
      </c>
      <c r="N229" s="52">
        <v>1001</v>
      </c>
      <c r="O229" s="49">
        <v>89</v>
      </c>
      <c r="P229" s="128" t="s">
        <v>4127</v>
      </c>
      <c r="R229" t="s">
        <v>4098</v>
      </c>
      <c r="T229">
        <f ca="1">[1]玩家模型!AN99</f>
        <v>31362689055677</v>
      </c>
      <c r="U229">
        <f t="shared" ca="1" si="8"/>
        <v>31362689055677</v>
      </c>
      <c r="X229" s="190"/>
    </row>
    <row r="230" spans="1:24" x14ac:dyDescent="0.2">
      <c r="A230" s="4">
        <v>1</v>
      </c>
      <c r="B230" s="5">
        <v>1</v>
      </c>
      <c r="C230" s="5">
        <v>1</v>
      </c>
      <c r="D230" s="5">
        <v>1</v>
      </c>
      <c r="E230" s="5">
        <v>1</v>
      </c>
      <c r="F230" s="5">
        <v>1</v>
      </c>
      <c r="G230" s="5">
        <v>1</v>
      </c>
      <c r="H230" s="5">
        <v>1</v>
      </c>
      <c r="I230" s="5">
        <v>1</v>
      </c>
      <c r="J230" s="5">
        <v>1</v>
      </c>
      <c r="L230" s="50"/>
      <c r="M230" s="52">
        <v>228</v>
      </c>
      <c r="N230" s="52">
        <v>1001</v>
      </c>
      <c r="O230" s="49">
        <v>90</v>
      </c>
      <c r="P230" s="128" t="s">
        <v>4128</v>
      </c>
      <c r="R230" t="s">
        <v>4098</v>
      </c>
      <c r="T230">
        <f ca="1">[1]玩家模型!AN100</f>
        <v>34209164040036</v>
      </c>
      <c r="U230">
        <f t="shared" ca="1" si="8"/>
        <v>34209164040036</v>
      </c>
      <c r="X230" s="190"/>
    </row>
    <row r="231" spans="1:24" x14ac:dyDescent="0.2">
      <c r="A231" s="4">
        <v>1</v>
      </c>
      <c r="B231" s="5">
        <v>1</v>
      </c>
      <c r="C231" s="5">
        <v>1</v>
      </c>
      <c r="D231" s="5">
        <v>1</v>
      </c>
      <c r="E231" s="5">
        <v>1</v>
      </c>
      <c r="F231" s="5">
        <v>1</v>
      </c>
      <c r="G231" s="5">
        <v>1</v>
      </c>
      <c r="H231" s="5">
        <v>1</v>
      </c>
      <c r="I231" s="5">
        <v>1</v>
      </c>
      <c r="J231" s="5">
        <v>1</v>
      </c>
      <c r="L231" s="50"/>
      <c r="M231" s="52">
        <v>229</v>
      </c>
      <c r="N231" s="52">
        <v>1001</v>
      </c>
      <c r="O231" s="49">
        <v>91</v>
      </c>
      <c r="P231" s="182" t="s">
        <v>4129</v>
      </c>
      <c r="Q231" s="48"/>
      <c r="R231" s="48" t="s">
        <v>4098</v>
      </c>
      <c r="S231" s="48"/>
      <c r="T231">
        <f ca="1">[1]玩家模型!AN101</f>
        <v>37282014897353</v>
      </c>
      <c r="U231" s="48">
        <f t="shared" ca="1" si="8"/>
        <v>37282014897353</v>
      </c>
      <c r="V231" s="48"/>
      <c r="W231" s="48"/>
      <c r="X231" s="190"/>
    </row>
    <row r="232" spans="1:24" x14ac:dyDescent="0.2">
      <c r="A232" s="4">
        <v>1</v>
      </c>
      <c r="B232" s="5">
        <v>1</v>
      </c>
      <c r="C232" s="5">
        <v>1</v>
      </c>
      <c r="D232" s="5">
        <v>1</v>
      </c>
      <c r="E232" s="5">
        <v>1</v>
      </c>
      <c r="F232" s="5">
        <v>1</v>
      </c>
      <c r="G232" s="5">
        <v>1</v>
      </c>
      <c r="H232" s="5">
        <v>1</v>
      </c>
      <c r="I232" s="5">
        <v>1</v>
      </c>
      <c r="J232" s="5">
        <v>1</v>
      </c>
      <c r="L232" s="50"/>
      <c r="M232" s="52">
        <v>230</v>
      </c>
      <c r="N232" s="52">
        <v>1001</v>
      </c>
      <c r="O232" s="49">
        <v>92</v>
      </c>
      <c r="P232" s="128" t="s">
        <v>4130</v>
      </c>
      <c r="R232" t="s">
        <v>4098</v>
      </c>
      <c r="T232">
        <f ca="1">[1]玩家模型!AN102</f>
        <v>40598550891189</v>
      </c>
      <c r="U232">
        <f t="shared" ca="1" si="8"/>
        <v>40598550891189</v>
      </c>
      <c r="X232" s="190"/>
    </row>
    <row r="233" spans="1:24" x14ac:dyDescent="0.2">
      <c r="A233" s="4">
        <v>1</v>
      </c>
      <c r="B233" s="5">
        <v>1</v>
      </c>
      <c r="C233" s="5">
        <v>1</v>
      </c>
      <c r="D233" s="5">
        <v>1</v>
      </c>
      <c r="E233" s="5">
        <v>1</v>
      </c>
      <c r="F233" s="5">
        <v>1</v>
      </c>
      <c r="G233" s="5">
        <v>1</v>
      </c>
      <c r="H233" s="5">
        <v>1</v>
      </c>
      <c r="I233" s="5">
        <v>1</v>
      </c>
      <c r="J233" s="5">
        <v>1</v>
      </c>
      <c r="L233" s="50"/>
      <c r="M233" s="52">
        <v>231</v>
      </c>
      <c r="N233" s="52">
        <v>1001</v>
      </c>
      <c r="O233" s="49">
        <v>93</v>
      </c>
      <c r="P233" s="128" t="s">
        <v>4131</v>
      </c>
      <c r="R233" t="s">
        <v>4098</v>
      </c>
      <c r="T233">
        <f ca="1">[1]玩家模型!AN103</f>
        <v>44177423810268</v>
      </c>
      <c r="U233">
        <f t="shared" ca="1" si="8"/>
        <v>44177423810268</v>
      </c>
      <c r="X233" s="190"/>
    </row>
    <row r="234" spans="1:24" x14ac:dyDescent="0.2">
      <c r="A234" s="4">
        <v>1</v>
      </c>
      <c r="B234" s="5">
        <v>1</v>
      </c>
      <c r="C234" s="5">
        <v>1</v>
      </c>
      <c r="D234" s="5">
        <v>1</v>
      </c>
      <c r="E234" s="5">
        <v>1</v>
      </c>
      <c r="F234" s="5">
        <v>1</v>
      </c>
      <c r="G234" s="5">
        <v>1</v>
      </c>
      <c r="H234" s="5">
        <v>1</v>
      </c>
      <c r="I234" s="5">
        <v>1</v>
      </c>
      <c r="J234" s="5">
        <v>1</v>
      </c>
      <c r="L234" s="50"/>
      <c r="M234" s="52">
        <v>232</v>
      </c>
      <c r="N234" s="52">
        <v>1001</v>
      </c>
      <c r="O234" s="49">
        <v>94</v>
      </c>
      <c r="P234" s="128" t="s">
        <v>4132</v>
      </c>
      <c r="R234" t="s">
        <v>4098</v>
      </c>
      <c r="T234">
        <f ca="1">[1]玩家模型!AN104</f>
        <v>47760502226594</v>
      </c>
      <c r="U234">
        <f t="shared" ca="1" si="8"/>
        <v>47760502226594</v>
      </c>
      <c r="X234" s="190"/>
    </row>
    <row r="235" spans="1:24" x14ac:dyDescent="0.2">
      <c r="A235" s="4">
        <v>1</v>
      </c>
      <c r="B235" s="5">
        <v>1</v>
      </c>
      <c r="C235" s="5">
        <v>1</v>
      </c>
      <c r="D235" s="5">
        <v>1</v>
      </c>
      <c r="E235" s="5">
        <v>1</v>
      </c>
      <c r="F235" s="5">
        <v>1</v>
      </c>
      <c r="G235" s="5">
        <v>1</v>
      </c>
      <c r="H235" s="5">
        <v>1</v>
      </c>
      <c r="I235" s="5">
        <v>1</v>
      </c>
      <c r="J235" s="5">
        <v>1</v>
      </c>
      <c r="L235" s="50"/>
      <c r="M235" s="52">
        <v>233</v>
      </c>
      <c r="N235" s="52">
        <v>1001</v>
      </c>
      <c r="O235" s="49">
        <v>95</v>
      </c>
      <c r="P235" s="128" t="s">
        <v>4133</v>
      </c>
      <c r="R235" t="s">
        <v>4098</v>
      </c>
      <c r="T235">
        <f ca="1">[1]玩家模型!AN105</f>
        <v>51903197749058</v>
      </c>
      <c r="U235">
        <f t="shared" ca="1" si="8"/>
        <v>51903197749058</v>
      </c>
      <c r="X235" s="190"/>
    </row>
    <row r="236" spans="1:24" x14ac:dyDescent="0.2">
      <c r="A236" s="4">
        <v>1</v>
      </c>
      <c r="B236" s="5">
        <v>1</v>
      </c>
      <c r="C236" s="5">
        <v>1</v>
      </c>
      <c r="D236" s="5">
        <v>1</v>
      </c>
      <c r="E236" s="5">
        <v>1</v>
      </c>
      <c r="F236" s="5">
        <v>1</v>
      </c>
      <c r="G236" s="5">
        <v>1</v>
      </c>
      <c r="H236" s="5">
        <v>1</v>
      </c>
      <c r="I236" s="5">
        <v>1</v>
      </c>
      <c r="J236" s="5">
        <v>1</v>
      </c>
      <c r="L236" s="50"/>
      <c r="M236" s="52">
        <v>234</v>
      </c>
      <c r="N236" s="52">
        <v>1001</v>
      </c>
      <c r="O236" s="49">
        <v>96</v>
      </c>
      <c r="P236" s="128" t="s">
        <v>4134</v>
      </c>
      <c r="R236" t="s">
        <v>4098</v>
      </c>
      <c r="T236">
        <f ca="1">[1]玩家模型!AN106</f>
        <v>57852351009478</v>
      </c>
      <c r="U236">
        <f t="shared" ca="1" si="8"/>
        <v>57852351009478</v>
      </c>
      <c r="X236" s="190"/>
    </row>
    <row r="237" spans="1:24" x14ac:dyDescent="0.2">
      <c r="A237" s="4">
        <v>1</v>
      </c>
      <c r="B237" s="5">
        <v>1</v>
      </c>
      <c r="C237" s="5">
        <v>1</v>
      </c>
      <c r="D237" s="5">
        <v>1</v>
      </c>
      <c r="E237" s="5">
        <v>1</v>
      </c>
      <c r="F237" s="5">
        <v>1</v>
      </c>
      <c r="G237" s="5">
        <v>1</v>
      </c>
      <c r="H237" s="5">
        <v>1</v>
      </c>
      <c r="I237" s="5">
        <v>1</v>
      </c>
      <c r="J237" s="5">
        <v>1</v>
      </c>
      <c r="L237" s="50"/>
      <c r="M237" s="52">
        <v>235</v>
      </c>
      <c r="N237" s="52">
        <v>1001</v>
      </c>
      <c r="O237" s="49">
        <v>97</v>
      </c>
      <c r="P237" s="128" t="s">
        <v>4135</v>
      </c>
      <c r="R237" t="s">
        <v>4098</v>
      </c>
      <c r="T237">
        <f ca="1">[1]玩家模型!AN107</f>
        <v>64352086673076</v>
      </c>
      <c r="U237">
        <f t="shared" ca="1" si="8"/>
        <v>64352086673076</v>
      </c>
      <c r="X237" s="190"/>
    </row>
    <row r="238" spans="1:24" x14ac:dyDescent="0.2">
      <c r="A238" s="4">
        <v>1</v>
      </c>
      <c r="B238" s="5">
        <v>1</v>
      </c>
      <c r="C238" s="5">
        <v>1</v>
      </c>
      <c r="D238" s="5">
        <v>1</v>
      </c>
      <c r="E238" s="5">
        <v>1</v>
      </c>
      <c r="F238" s="5">
        <v>1</v>
      </c>
      <c r="G238" s="5">
        <v>1</v>
      </c>
      <c r="H238" s="5">
        <v>1</v>
      </c>
      <c r="I238" s="5">
        <v>1</v>
      </c>
      <c r="J238" s="5">
        <v>1</v>
      </c>
      <c r="L238" s="50"/>
      <c r="M238" s="52">
        <v>236</v>
      </c>
      <c r="N238" s="52">
        <v>1001</v>
      </c>
      <c r="O238" s="49">
        <v>98</v>
      </c>
      <c r="P238" s="128" t="s">
        <v>4136</v>
      </c>
      <c r="R238" t="s">
        <v>4098</v>
      </c>
      <c r="T238">
        <f ca="1">[1]玩家模型!AN108</f>
        <v>71709788858703</v>
      </c>
      <c r="U238">
        <f t="shared" ca="1" si="8"/>
        <v>71709788858703</v>
      </c>
      <c r="X238" s="190"/>
    </row>
    <row r="239" spans="1:24" x14ac:dyDescent="0.2">
      <c r="A239" s="4">
        <v>1</v>
      </c>
      <c r="B239" s="5">
        <v>1</v>
      </c>
      <c r="C239" s="5">
        <v>1</v>
      </c>
      <c r="D239" s="5">
        <v>1</v>
      </c>
      <c r="E239" s="5">
        <v>1</v>
      </c>
      <c r="F239" s="5">
        <v>1</v>
      </c>
      <c r="G239" s="5">
        <v>1</v>
      </c>
      <c r="H239" s="5">
        <v>1</v>
      </c>
      <c r="I239" s="5">
        <v>1</v>
      </c>
      <c r="J239" s="5">
        <v>1</v>
      </c>
      <c r="L239" s="50"/>
      <c r="M239" s="52">
        <v>237</v>
      </c>
      <c r="N239" s="52">
        <v>1001</v>
      </c>
      <c r="O239" s="49">
        <v>99</v>
      </c>
      <c r="P239" s="128" t="s">
        <v>4137</v>
      </c>
      <c r="R239" t="s">
        <v>4098</v>
      </c>
      <c r="T239">
        <f ca="1">[1]玩家模型!AN109</f>
        <v>79518645381411</v>
      </c>
      <c r="U239">
        <f t="shared" ca="1" si="8"/>
        <v>79518645381411</v>
      </c>
      <c r="X239" s="190"/>
    </row>
    <row r="240" spans="1:24" x14ac:dyDescent="0.2">
      <c r="A240" s="4">
        <v>1</v>
      </c>
      <c r="B240" s="5">
        <v>1</v>
      </c>
      <c r="C240" s="5">
        <v>1</v>
      </c>
      <c r="D240" s="5">
        <v>1</v>
      </c>
      <c r="E240" s="5">
        <v>1</v>
      </c>
      <c r="F240" s="5">
        <v>1</v>
      </c>
      <c r="G240" s="5">
        <v>1</v>
      </c>
      <c r="H240" s="5">
        <v>1</v>
      </c>
      <c r="I240" s="5">
        <v>1</v>
      </c>
      <c r="J240" s="5">
        <v>1</v>
      </c>
      <c r="L240" s="50"/>
      <c r="M240" s="52">
        <v>238</v>
      </c>
      <c r="N240" s="52">
        <v>1001</v>
      </c>
      <c r="O240" s="49">
        <v>100</v>
      </c>
      <c r="P240" s="128" t="s">
        <v>4138</v>
      </c>
      <c r="R240" t="s">
        <v>4098</v>
      </c>
      <c r="T240">
        <f ca="1">[1]玩家模型!AN110</f>
        <v>87571571350551</v>
      </c>
      <c r="U240">
        <f t="shared" ca="1" si="8"/>
        <v>87571571350551</v>
      </c>
      <c r="X240" s="190"/>
    </row>
    <row r="241" spans="1:24" x14ac:dyDescent="0.2">
      <c r="A241" s="4">
        <v>1</v>
      </c>
      <c r="B241" s="5">
        <v>1</v>
      </c>
      <c r="C241" s="5">
        <v>1</v>
      </c>
      <c r="D241" s="5">
        <v>1</v>
      </c>
      <c r="E241" s="5">
        <v>1</v>
      </c>
      <c r="F241" s="5">
        <v>1</v>
      </c>
      <c r="G241" s="5">
        <v>1</v>
      </c>
      <c r="H241" s="5">
        <v>1</v>
      </c>
      <c r="I241" s="5">
        <v>1</v>
      </c>
      <c r="J241" s="5">
        <v>1</v>
      </c>
      <c r="L241" s="50"/>
      <c r="M241" s="52">
        <v>239</v>
      </c>
      <c r="N241" s="52">
        <v>1001</v>
      </c>
      <c r="O241" s="49">
        <v>101</v>
      </c>
      <c r="P241" s="128" t="s">
        <v>4139</v>
      </c>
      <c r="R241" t="s">
        <v>4098</v>
      </c>
      <c r="T241">
        <f ca="1">[1]玩家模型!AN111</f>
        <v>95933824153449</v>
      </c>
      <c r="U241">
        <f t="shared" ca="1" si="8"/>
        <v>95933824153449</v>
      </c>
      <c r="X241" s="190"/>
    </row>
    <row r="242" spans="1:24" x14ac:dyDescent="0.2">
      <c r="A242" s="4">
        <v>1</v>
      </c>
      <c r="B242" s="5">
        <v>1</v>
      </c>
      <c r="C242" s="5">
        <v>1</v>
      </c>
      <c r="D242" s="5">
        <v>1</v>
      </c>
      <c r="E242" s="5">
        <v>1</v>
      </c>
      <c r="F242" s="5">
        <v>1</v>
      </c>
      <c r="G242" s="5">
        <v>1</v>
      </c>
      <c r="H242" s="5">
        <v>1</v>
      </c>
      <c r="I242" s="5">
        <v>1</v>
      </c>
      <c r="J242" s="5">
        <v>1</v>
      </c>
      <c r="L242" s="50"/>
      <c r="M242" s="52">
        <v>240</v>
      </c>
      <c r="N242" s="52">
        <v>1001</v>
      </c>
      <c r="O242" s="49">
        <v>102</v>
      </c>
      <c r="P242" s="128" t="s">
        <v>4140</v>
      </c>
      <c r="R242" t="s">
        <v>4098</v>
      </c>
      <c r="T242">
        <f ca="1">[1]玩家模型!AN112</f>
        <v>105414592222468</v>
      </c>
      <c r="U242">
        <f t="shared" ca="1" si="8"/>
        <v>105414592222468</v>
      </c>
      <c r="X242" s="190"/>
    </row>
    <row r="243" spans="1:24" x14ac:dyDescent="0.2">
      <c r="A243" s="4">
        <v>1</v>
      </c>
      <c r="B243" s="5">
        <v>1</v>
      </c>
      <c r="C243" s="5">
        <v>1</v>
      </c>
      <c r="D243" s="5">
        <v>1</v>
      </c>
      <c r="E243" s="5">
        <v>1</v>
      </c>
      <c r="F243" s="5">
        <v>1</v>
      </c>
      <c r="G243" s="5">
        <v>1</v>
      </c>
      <c r="H243" s="5">
        <v>1</v>
      </c>
      <c r="I243" s="5">
        <v>1</v>
      </c>
      <c r="J243" s="5">
        <v>1</v>
      </c>
      <c r="L243" s="50"/>
      <c r="M243" s="52">
        <v>241</v>
      </c>
      <c r="N243" s="52">
        <v>1001</v>
      </c>
      <c r="O243" s="49">
        <v>103</v>
      </c>
      <c r="P243" s="128" t="s">
        <v>4141</v>
      </c>
      <c r="R243" t="s">
        <v>4098</v>
      </c>
      <c r="T243">
        <f ca="1">[1]玩家模型!AN113</f>
        <v>115315307513027</v>
      </c>
      <c r="U243">
        <f t="shared" ca="1" si="8"/>
        <v>115315307513027</v>
      </c>
      <c r="X243" s="190"/>
    </row>
    <row r="244" spans="1:24" x14ac:dyDescent="0.2">
      <c r="A244" s="4">
        <v>1</v>
      </c>
      <c r="B244" s="5">
        <v>1</v>
      </c>
      <c r="C244" s="5">
        <v>1</v>
      </c>
      <c r="D244" s="5">
        <v>1</v>
      </c>
      <c r="E244" s="5">
        <v>1</v>
      </c>
      <c r="F244" s="5">
        <v>1</v>
      </c>
      <c r="G244" s="5">
        <v>1</v>
      </c>
      <c r="H244" s="5">
        <v>1</v>
      </c>
      <c r="I244" s="5">
        <v>1</v>
      </c>
      <c r="J244" s="5">
        <v>1</v>
      </c>
      <c r="L244" s="50"/>
      <c r="M244" s="52">
        <v>242</v>
      </c>
      <c r="N244" s="52">
        <v>1001</v>
      </c>
      <c r="O244" s="49">
        <v>104</v>
      </c>
      <c r="P244" s="128" t="s">
        <v>4142</v>
      </c>
      <c r="R244" t="s">
        <v>4098</v>
      </c>
      <c r="T244">
        <f ca="1">[1]玩家模型!AN114</f>
        <v>124116151921378</v>
      </c>
      <c r="U244">
        <f t="shared" ca="1" si="8"/>
        <v>124116151921378</v>
      </c>
      <c r="X244" s="190"/>
    </row>
    <row r="245" spans="1:24" x14ac:dyDescent="0.2">
      <c r="A245" s="4">
        <v>1</v>
      </c>
      <c r="B245" s="5">
        <v>1</v>
      </c>
      <c r="C245" s="5">
        <v>1</v>
      </c>
      <c r="D245" s="5">
        <v>1</v>
      </c>
      <c r="E245" s="5">
        <v>1</v>
      </c>
      <c r="F245" s="5">
        <v>1</v>
      </c>
      <c r="G245" s="5">
        <v>1</v>
      </c>
      <c r="H245" s="5">
        <v>1</v>
      </c>
      <c r="I245" s="5">
        <v>1</v>
      </c>
      <c r="J245" s="5">
        <v>1</v>
      </c>
      <c r="L245" s="50"/>
      <c r="M245" s="52">
        <v>243</v>
      </c>
      <c r="N245" s="52">
        <v>1001</v>
      </c>
      <c r="O245" s="49">
        <v>105</v>
      </c>
      <c r="P245" s="128" t="s">
        <v>4143</v>
      </c>
      <c r="R245" t="s">
        <v>4098</v>
      </c>
      <c r="T245">
        <f ca="1">[1]玩家模型!AN115</f>
        <v>134865471914605</v>
      </c>
      <c r="U245">
        <f t="shared" ca="1" si="8"/>
        <v>134865471914605</v>
      </c>
      <c r="X245" s="190"/>
    </row>
    <row r="246" spans="1:24" x14ac:dyDescent="0.2">
      <c r="A246" s="4">
        <v>1</v>
      </c>
      <c r="B246" s="5">
        <v>1</v>
      </c>
      <c r="C246" s="5">
        <v>1</v>
      </c>
      <c r="D246" s="5">
        <v>1</v>
      </c>
      <c r="E246" s="5">
        <v>1</v>
      </c>
      <c r="F246" s="5">
        <v>1</v>
      </c>
      <c r="G246" s="5">
        <v>1</v>
      </c>
      <c r="H246" s="5">
        <v>1</v>
      </c>
      <c r="I246" s="5">
        <v>1</v>
      </c>
      <c r="J246" s="5">
        <v>1</v>
      </c>
      <c r="L246" s="50"/>
      <c r="M246" s="52">
        <v>244</v>
      </c>
      <c r="N246" s="52">
        <v>1001</v>
      </c>
      <c r="O246" s="49">
        <v>106</v>
      </c>
      <c r="P246" s="128" t="s">
        <v>4144</v>
      </c>
      <c r="R246" t="s">
        <v>4098</v>
      </c>
      <c r="T246">
        <f ca="1">[1]玩家模型!AN116</f>
        <v>147270401356618</v>
      </c>
      <c r="U246">
        <f t="shared" ca="1" si="8"/>
        <v>147270401356618</v>
      </c>
      <c r="X246" s="190"/>
    </row>
    <row r="247" spans="1:24" x14ac:dyDescent="0.2">
      <c r="A247" s="4">
        <v>1</v>
      </c>
      <c r="B247" s="5">
        <v>1</v>
      </c>
      <c r="C247" s="5">
        <v>1</v>
      </c>
      <c r="D247" s="5">
        <v>1</v>
      </c>
      <c r="E247" s="5">
        <v>1</v>
      </c>
      <c r="F247" s="5">
        <v>1</v>
      </c>
      <c r="G247" s="5">
        <v>1</v>
      </c>
      <c r="H247" s="5">
        <v>1</v>
      </c>
      <c r="I247" s="5">
        <v>1</v>
      </c>
      <c r="J247" s="5">
        <v>1</v>
      </c>
      <c r="L247" s="50"/>
      <c r="M247" s="52">
        <v>245</v>
      </c>
      <c r="N247" s="52">
        <v>1001</v>
      </c>
      <c r="O247" s="49">
        <v>107</v>
      </c>
      <c r="P247" s="128" t="s">
        <v>4145</v>
      </c>
      <c r="R247" t="s">
        <v>4098</v>
      </c>
      <c r="T247">
        <f ca="1">[1]玩家模型!AN117</f>
        <v>159915461193882</v>
      </c>
      <c r="U247">
        <f t="shared" ca="1" si="8"/>
        <v>159915461193882</v>
      </c>
      <c r="X247" s="190"/>
    </row>
    <row r="248" spans="1:24" x14ac:dyDescent="0.2">
      <c r="A248" s="4">
        <v>1</v>
      </c>
      <c r="B248" s="5">
        <v>1</v>
      </c>
      <c r="C248" s="5">
        <v>1</v>
      </c>
      <c r="D248" s="5">
        <v>1</v>
      </c>
      <c r="E248" s="5">
        <v>1</v>
      </c>
      <c r="F248" s="5">
        <v>1</v>
      </c>
      <c r="G248" s="5">
        <v>1</v>
      </c>
      <c r="H248" s="5">
        <v>1</v>
      </c>
      <c r="I248" s="5">
        <v>1</v>
      </c>
      <c r="J248" s="5">
        <v>1</v>
      </c>
      <c r="L248" s="50"/>
      <c r="M248" s="52">
        <v>246</v>
      </c>
      <c r="N248" s="52">
        <v>1001</v>
      </c>
      <c r="O248" s="49">
        <v>108</v>
      </c>
      <c r="P248" s="128" t="s">
        <v>4146</v>
      </c>
      <c r="R248" t="s">
        <v>4098</v>
      </c>
      <c r="T248">
        <f ca="1">[1]玩家模型!AN118</f>
        <v>173612362632542</v>
      </c>
      <c r="U248">
        <f t="shared" ca="1" si="8"/>
        <v>173612362632542</v>
      </c>
      <c r="X248" s="190"/>
    </row>
    <row r="249" spans="1:24" x14ac:dyDescent="0.2">
      <c r="A249" s="4">
        <v>1</v>
      </c>
      <c r="B249" s="5">
        <v>1</v>
      </c>
      <c r="C249" s="5">
        <v>1</v>
      </c>
      <c r="D249" s="5">
        <v>1</v>
      </c>
      <c r="E249" s="5">
        <v>1</v>
      </c>
      <c r="F249" s="5">
        <v>1</v>
      </c>
      <c r="G249" s="5">
        <v>1</v>
      </c>
      <c r="H249" s="5">
        <v>1</v>
      </c>
      <c r="I249" s="5">
        <v>1</v>
      </c>
      <c r="J249" s="5">
        <v>1</v>
      </c>
      <c r="L249" s="50"/>
      <c r="M249" s="52">
        <v>247</v>
      </c>
      <c r="N249" s="52">
        <v>1001</v>
      </c>
      <c r="O249" s="49">
        <v>109</v>
      </c>
      <c r="P249" s="128" t="s">
        <v>4147</v>
      </c>
      <c r="R249" t="s">
        <v>4098</v>
      </c>
      <c r="T249">
        <f ca="1">[1]玩家模型!AN119</f>
        <v>187351265684568</v>
      </c>
      <c r="U249">
        <f t="shared" ca="1" si="8"/>
        <v>187351265684568</v>
      </c>
      <c r="X249" s="190"/>
    </row>
    <row r="250" spans="1:24" x14ac:dyDescent="0.2">
      <c r="A250" s="4">
        <v>1</v>
      </c>
      <c r="B250" s="5">
        <v>1</v>
      </c>
      <c r="C250" s="5">
        <v>1</v>
      </c>
      <c r="D250" s="5">
        <v>1</v>
      </c>
      <c r="E250" s="5">
        <v>1</v>
      </c>
      <c r="F250" s="5">
        <v>1</v>
      </c>
      <c r="G250" s="5">
        <v>1</v>
      </c>
      <c r="H250" s="5">
        <v>1</v>
      </c>
      <c r="I250" s="5">
        <v>1</v>
      </c>
      <c r="J250" s="5">
        <v>1</v>
      </c>
      <c r="L250" s="50"/>
      <c r="M250" s="52">
        <v>248</v>
      </c>
      <c r="N250" s="52">
        <v>1001</v>
      </c>
      <c r="O250" s="49">
        <v>110</v>
      </c>
      <c r="P250" s="128" t="s">
        <v>4148</v>
      </c>
      <c r="R250" t="s">
        <v>4098</v>
      </c>
      <c r="T250">
        <f ca="1">[1]玩家模型!AN120</f>
        <v>203315523252113</v>
      </c>
      <c r="U250">
        <f t="shared" ref="U250:U278" ca="1" si="9">INT(T250)</f>
        <v>203315523252113</v>
      </c>
      <c r="X250" s="190"/>
    </row>
    <row r="251" spans="1:24" x14ac:dyDescent="0.2">
      <c r="A251" s="4">
        <v>1</v>
      </c>
      <c r="B251" s="5">
        <v>1</v>
      </c>
      <c r="C251" s="5">
        <v>1</v>
      </c>
      <c r="D251" s="5">
        <v>1</v>
      </c>
      <c r="E251" s="5">
        <v>1</v>
      </c>
      <c r="F251" s="5">
        <v>1</v>
      </c>
      <c r="G251" s="5">
        <v>1</v>
      </c>
      <c r="H251" s="5">
        <v>1</v>
      </c>
      <c r="I251" s="5">
        <v>1</v>
      </c>
      <c r="J251" s="5">
        <v>1</v>
      </c>
      <c r="L251" s="50"/>
      <c r="M251" s="52">
        <v>249</v>
      </c>
      <c r="N251" s="52">
        <v>1001</v>
      </c>
      <c r="O251" s="49">
        <v>111</v>
      </c>
      <c r="P251" s="128" t="s">
        <v>4149</v>
      </c>
      <c r="R251" t="s">
        <v>4098</v>
      </c>
      <c r="T251">
        <f ca="1">[1]玩家模型!AN121</f>
        <v>215677371667914</v>
      </c>
      <c r="U251">
        <f t="shared" ca="1" si="9"/>
        <v>215677371667914</v>
      </c>
      <c r="X251" s="190"/>
    </row>
    <row r="252" spans="1:24" x14ac:dyDescent="0.2">
      <c r="A252" s="4">
        <v>1</v>
      </c>
      <c r="B252" s="5">
        <v>1</v>
      </c>
      <c r="C252" s="5">
        <v>1</v>
      </c>
      <c r="D252" s="5">
        <v>1</v>
      </c>
      <c r="E252" s="5">
        <v>1</v>
      </c>
      <c r="F252" s="5">
        <v>1</v>
      </c>
      <c r="G252" s="5">
        <v>1</v>
      </c>
      <c r="H252" s="5">
        <v>1</v>
      </c>
      <c r="I252" s="5">
        <v>1</v>
      </c>
      <c r="J252" s="5">
        <v>1</v>
      </c>
      <c r="L252" s="50"/>
      <c r="M252" s="52">
        <v>250</v>
      </c>
      <c r="N252" s="52">
        <v>1001</v>
      </c>
      <c r="O252" s="49">
        <v>112</v>
      </c>
      <c r="P252" s="128" t="s">
        <v>4150</v>
      </c>
      <c r="R252" t="s">
        <v>4098</v>
      </c>
      <c r="T252">
        <f ca="1">[1]玩家模型!AN122</f>
        <v>231305610017974</v>
      </c>
      <c r="U252">
        <f t="shared" ca="1" si="9"/>
        <v>231305610017974</v>
      </c>
      <c r="X252" s="190"/>
    </row>
    <row r="253" spans="1:24" x14ac:dyDescent="0.2">
      <c r="A253" s="4">
        <v>1</v>
      </c>
      <c r="B253" s="5">
        <v>1</v>
      </c>
      <c r="C253" s="5">
        <v>1</v>
      </c>
      <c r="D253" s="5">
        <v>1</v>
      </c>
      <c r="E253" s="5">
        <v>1</v>
      </c>
      <c r="F253" s="5">
        <v>1</v>
      </c>
      <c r="G253" s="5">
        <v>1</v>
      </c>
      <c r="H253" s="5">
        <v>1</v>
      </c>
      <c r="I253" s="5">
        <v>1</v>
      </c>
      <c r="J253" s="5">
        <v>1</v>
      </c>
      <c r="L253" s="50"/>
      <c r="M253" s="52">
        <v>251</v>
      </c>
      <c r="N253" s="52">
        <v>1001</v>
      </c>
      <c r="O253" s="49">
        <v>113</v>
      </c>
      <c r="P253" s="128" t="s">
        <v>4151</v>
      </c>
      <c r="R253" t="s">
        <v>4098</v>
      </c>
      <c r="T253">
        <f ca="1">[1]玩家模型!AN123</f>
        <v>245161656709289</v>
      </c>
      <c r="U253">
        <f t="shared" ca="1" si="9"/>
        <v>245161656709289</v>
      </c>
      <c r="X253" s="190"/>
    </row>
    <row r="254" spans="1:24" x14ac:dyDescent="0.2">
      <c r="A254" s="4">
        <v>1</v>
      </c>
      <c r="B254" s="5">
        <v>1</v>
      </c>
      <c r="C254" s="5">
        <v>1</v>
      </c>
      <c r="D254" s="5">
        <v>1</v>
      </c>
      <c r="E254" s="5">
        <v>1</v>
      </c>
      <c r="F254" s="5">
        <v>1</v>
      </c>
      <c r="G254" s="5">
        <v>1</v>
      </c>
      <c r="H254" s="5">
        <v>1</v>
      </c>
      <c r="I254" s="5">
        <v>1</v>
      </c>
      <c r="J254" s="5">
        <v>1</v>
      </c>
      <c r="L254" s="50"/>
      <c r="M254" s="52">
        <v>252</v>
      </c>
      <c r="N254" s="52">
        <v>1001</v>
      </c>
      <c r="O254" s="49">
        <v>114</v>
      </c>
      <c r="P254" s="128" t="s">
        <v>4152</v>
      </c>
      <c r="R254" t="s">
        <v>4098</v>
      </c>
      <c r="T254">
        <f ca="1">[1]玩家模型!AN124</f>
        <v>264656439121753</v>
      </c>
      <c r="U254">
        <f t="shared" ca="1" si="9"/>
        <v>264656439121753</v>
      </c>
      <c r="X254" s="190"/>
    </row>
    <row r="255" spans="1:24" x14ac:dyDescent="0.2">
      <c r="A255" s="4">
        <v>1</v>
      </c>
      <c r="B255" s="5">
        <v>1</v>
      </c>
      <c r="C255" s="5">
        <v>1</v>
      </c>
      <c r="D255" s="5">
        <v>1</v>
      </c>
      <c r="E255" s="5">
        <v>1</v>
      </c>
      <c r="F255" s="5">
        <v>1</v>
      </c>
      <c r="G255" s="5">
        <v>1</v>
      </c>
      <c r="H255" s="5">
        <v>1</v>
      </c>
      <c r="I255" s="5">
        <v>1</v>
      </c>
      <c r="J255" s="5">
        <v>1</v>
      </c>
      <c r="L255" s="50"/>
      <c r="M255" s="52">
        <v>253</v>
      </c>
      <c r="N255" s="52">
        <v>1001</v>
      </c>
      <c r="O255" s="49">
        <v>115</v>
      </c>
      <c r="P255" s="128" t="s">
        <v>4153</v>
      </c>
      <c r="R255" t="s">
        <v>4098</v>
      </c>
      <c r="T255">
        <f ca="1">[1]玩家模型!AN125</f>
        <v>288903232816135</v>
      </c>
      <c r="U255">
        <f t="shared" ca="1" si="9"/>
        <v>288903232816135</v>
      </c>
      <c r="X255" s="190"/>
    </row>
    <row r="256" spans="1:24" x14ac:dyDescent="0.2">
      <c r="A256" s="4">
        <v>1</v>
      </c>
      <c r="B256" s="5">
        <v>1</v>
      </c>
      <c r="C256" s="5">
        <v>1</v>
      </c>
      <c r="D256" s="5">
        <v>1</v>
      </c>
      <c r="E256" s="5">
        <v>1</v>
      </c>
      <c r="F256" s="5">
        <v>1</v>
      </c>
      <c r="G256" s="5">
        <v>1</v>
      </c>
      <c r="H256" s="5">
        <v>1</v>
      </c>
      <c r="I256" s="5">
        <v>1</v>
      </c>
      <c r="J256" s="5">
        <v>1</v>
      </c>
      <c r="L256" s="50"/>
      <c r="M256" s="52">
        <v>254</v>
      </c>
      <c r="N256" s="52">
        <v>1001</v>
      </c>
      <c r="O256" s="49">
        <v>116</v>
      </c>
      <c r="P256" s="128" t="s">
        <v>4154</v>
      </c>
      <c r="R256" t="s">
        <v>4098</v>
      </c>
      <c r="T256">
        <f ca="1">[1]玩家模型!AN126</f>
        <v>311532674028221</v>
      </c>
      <c r="U256">
        <f t="shared" ca="1" si="9"/>
        <v>311532674028221</v>
      </c>
      <c r="X256" s="190"/>
    </row>
    <row r="257" spans="1:24" x14ac:dyDescent="0.2">
      <c r="A257" s="4">
        <v>1</v>
      </c>
      <c r="B257" s="5">
        <v>1</v>
      </c>
      <c r="C257" s="5">
        <v>1</v>
      </c>
      <c r="D257" s="5">
        <v>1</v>
      </c>
      <c r="E257" s="5">
        <v>1</v>
      </c>
      <c r="F257" s="5">
        <v>1</v>
      </c>
      <c r="G257" s="5">
        <v>1</v>
      </c>
      <c r="H257" s="5">
        <v>1</v>
      </c>
      <c r="I257" s="5">
        <v>1</v>
      </c>
      <c r="J257" s="5">
        <v>1</v>
      </c>
      <c r="L257" s="50"/>
      <c r="M257" s="52">
        <v>255</v>
      </c>
      <c r="N257" s="52">
        <v>1001</v>
      </c>
      <c r="O257" s="49">
        <v>117</v>
      </c>
      <c r="P257" s="128" t="s">
        <v>4155</v>
      </c>
      <c r="R257" t="s">
        <v>4098</v>
      </c>
      <c r="T257">
        <f ca="1">[1]玩家模型!AN127</f>
        <v>334154705832423</v>
      </c>
      <c r="U257">
        <f t="shared" ca="1" si="9"/>
        <v>334154705832423</v>
      </c>
      <c r="X257" s="190"/>
    </row>
    <row r="258" spans="1:24" x14ac:dyDescent="0.2">
      <c r="A258" s="4">
        <v>1</v>
      </c>
      <c r="B258" s="5">
        <v>1</v>
      </c>
      <c r="C258" s="5">
        <v>1</v>
      </c>
      <c r="D258" s="5">
        <v>1</v>
      </c>
      <c r="E258" s="5">
        <v>1</v>
      </c>
      <c r="F258" s="5">
        <v>1</v>
      </c>
      <c r="G258" s="5">
        <v>1</v>
      </c>
      <c r="H258" s="5">
        <v>1</v>
      </c>
      <c r="I258" s="5">
        <v>1</v>
      </c>
      <c r="J258" s="5">
        <v>1</v>
      </c>
      <c r="L258" s="50"/>
      <c r="M258" s="52">
        <v>256</v>
      </c>
      <c r="N258" s="52">
        <v>1001</v>
      </c>
      <c r="O258" s="49">
        <v>118</v>
      </c>
      <c r="P258" s="128" t="s">
        <v>4156</v>
      </c>
      <c r="R258" t="s">
        <v>4098</v>
      </c>
      <c r="T258">
        <f ca="1">[1]玩家模型!AN128</f>
        <v>364503240067273</v>
      </c>
      <c r="U258">
        <f t="shared" ca="1" si="9"/>
        <v>364503240067273</v>
      </c>
      <c r="X258" s="190"/>
    </row>
    <row r="259" spans="1:24" x14ac:dyDescent="0.2">
      <c r="A259" s="4">
        <v>1</v>
      </c>
      <c r="B259" s="5">
        <v>1</v>
      </c>
      <c r="C259" s="5">
        <v>1</v>
      </c>
      <c r="D259" s="5">
        <v>1</v>
      </c>
      <c r="E259" s="5">
        <v>1</v>
      </c>
      <c r="F259" s="5">
        <v>1</v>
      </c>
      <c r="G259" s="5">
        <v>1</v>
      </c>
      <c r="H259" s="5">
        <v>1</v>
      </c>
      <c r="I259" s="5">
        <v>1</v>
      </c>
      <c r="J259" s="5">
        <v>1</v>
      </c>
      <c r="L259" s="50"/>
      <c r="M259" s="52">
        <v>257</v>
      </c>
      <c r="N259" s="52">
        <v>1001</v>
      </c>
      <c r="O259" s="49">
        <v>119</v>
      </c>
      <c r="P259" s="128" t="s">
        <v>4157</v>
      </c>
      <c r="R259" t="s">
        <v>4098</v>
      </c>
      <c r="T259">
        <f ca="1">[1]玩家模型!AN129</f>
        <v>392673743122903</v>
      </c>
      <c r="U259">
        <f t="shared" ca="1" si="9"/>
        <v>392673743122903</v>
      </c>
      <c r="X259" s="190"/>
    </row>
    <row r="260" spans="1:24" x14ac:dyDescent="0.2">
      <c r="A260" s="4">
        <v>1</v>
      </c>
      <c r="B260" s="5">
        <v>1</v>
      </c>
      <c r="C260" s="5">
        <v>1</v>
      </c>
      <c r="D260" s="5">
        <v>1</v>
      </c>
      <c r="E260" s="5">
        <v>1</v>
      </c>
      <c r="F260" s="5">
        <v>1</v>
      </c>
      <c r="G260" s="5">
        <v>1</v>
      </c>
      <c r="H260" s="5">
        <v>1</v>
      </c>
      <c r="I260" s="5">
        <v>1</v>
      </c>
      <c r="J260" s="5">
        <v>1</v>
      </c>
      <c r="L260" s="50"/>
      <c r="M260" s="52">
        <v>258</v>
      </c>
      <c r="N260" s="52">
        <v>1001</v>
      </c>
      <c r="O260" s="49">
        <v>120</v>
      </c>
      <c r="P260" s="128" t="s">
        <v>4158</v>
      </c>
      <c r="R260" t="s">
        <v>4098</v>
      </c>
      <c r="T260">
        <f ca="1">[1]玩家模型!AN130</f>
        <v>426307813795191</v>
      </c>
      <c r="U260">
        <f t="shared" ca="1" si="9"/>
        <v>426307813795191</v>
      </c>
      <c r="X260" s="190"/>
    </row>
    <row r="261" spans="1:24" x14ac:dyDescent="0.2">
      <c r="A261" s="4">
        <v>1</v>
      </c>
      <c r="B261" s="5">
        <v>1</v>
      </c>
      <c r="C261" s="5">
        <v>1</v>
      </c>
      <c r="D261" s="5">
        <v>1</v>
      </c>
      <c r="E261" s="5">
        <v>1</v>
      </c>
      <c r="F261" s="5">
        <v>1</v>
      </c>
      <c r="G261" s="5">
        <v>1</v>
      </c>
      <c r="H261" s="5">
        <v>1</v>
      </c>
      <c r="I261" s="5">
        <v>1</v>
      </c>
      <c r="J261" s="5">
        <v>1</v>
      </c>
      <c r="L261" s="50"/>
      <c r="M261" s="52">
        <v>259</v>
      </c>
      <c r="N261" s="52">
        <v>1001</v>
      </c>
      <c r="O261" s="49">
        <v>121</v>
      </c>
      <c r="P261" s="128" t="s">
        <v>4159</v>
      </c>
      <c r="R261" t="s">
        <v>4098</v>
      </c>
      <c r="T261">
        <f ca="1">[1]玩家模型!AN131</f>
        <v>459148107000349</v>
      </c>
      <c r="U261">
        <f t="shared" ca="1" si="9"/>
        <v>459148107000349</v>
      </c>
      <c r="X261" s="190"/>
    </row>
    <row r="262" spans="1:24" x14ac:dyDescent="0.2">
      <c r="A262" s="4">
        <v>1</v>
      </c>
      <c r="B262" s="5">
        <v>1</v>
      </c>
      <c r="C262" s="5">
        <v>1</v>
      </c>
      <c r="D262" s="5">
        <v>1</v>
      </c>
      <c r="E262" s="5">
        <v>1</v>
      </c>
      <c r="F262" s="5">
        <v>1</v>
      </c>
      <c r="G262" s="5">
        <v>1</v>
      </c>
      <c r="H262" s="5">
        <v>1</v>
      </c>
      <c r="I262" s="5">
        <v>1</v>
      </c>
      <c r="J262" s="5">
        <v>1</v>
      </c>
      <c r="L262" s="50"/>
      <c r="M262" s="52">
        <v>260</v>
      </c>
      <c r="N262" s="52">
        <v>1001</v>
      </c>
      <c r="O262" s="49">
        <v>122</v>
      </c>
      <c r="P262" s="128" t="s">
        <v>4160</v>
      </c>
      <c r="R262" t="s">
        <v>4098</v>
      </c>
      <c r="T262">
        <f ca="1">[1]玩家模型!AN132</f>
        <v>498646285753260</v>
      </c>
      <c r="U262">
        <f t="shared" ca="1" si="9"/>
        <v>498646285753260</v>
      </c>
      <c r="X262" s="190"/>
    </row>
    <row r="263" spans="1:24" x14ac:dyDescent="0.2">
      <c r="A263" s="4">
        <v>1</v>
      </c>
      <c r="B263" s="5">
        <v>1</v>
      </c>
      <c r="C263" s="5">
        <v>1</v>
      </c>
      <c r="D263" s="5">
        <v>1</v>
      </c>
      <c r="E263" s="5">
        <v>1</v>
      </c>
      <c r="F263" s="5">
        <v>1</v>
      </c>
      <c r="G263" s="5">
        <v>1</v>
      </c>
      <c r="H263" s="5">
        <v>1</v>
      </c>
      <c r="I263" s="5">
        <v>1</v>
      </c>
      <c r="J263" s="5">
        <v>1</v>
      </c>
      <c r="L263" s="50"/>
      <c r="M263" s="52">
        <v>261</v>
      </c>
      <c r="N263" s="52">
        <v>1001</v>
      </c>
      <c r="O263" s="49">
        <v>123</v>
      </c>
      <c r="P263" s="128" t="s">
        <v>4161</v>
      </c>
      <c r="R263" t="s">
        <v>4098</v>
      </c>
      <c r="T263">
        <f ca="1">[1]玩家模型!AN133</f>
        <v>537047745918763</v>
      </c>
      <c r="U263">
        <f t="shared" ca="1" si="9"/>
        <v>537047745918763</v>
      </c>
      <c r="X263" s="190"/>
    </row>
    <row r="264" spans="1:24" x14ac:dyDescent="0.2">
      <c r="A264" s="4">
        <v>1</v>
      </c>
      <c r="B264" s="5">
        <v>1</v>
      </c>
      <c r="C264" s="5">
        <v>1</v>
      </c>
      <c r="D264" s="5">
        <v>1</v>
      </c>
      <c r="E264" s="5">
        <v>1</v>
      </c>
      <c r="F264" s="5">
        <v>1</v>
      </c>
      <c r="G264" s="5">
        <v>1</v>
      </c>
      <c r="H264" s="5">
        <v>1</v>
      </c>
      <c r="I264" s="5">
        <v>1</v>
      </c>
      <c r="J264" s="5">
        <v>1</v>
      </c>
      <c r="L264" s="50"/>
      <c r="M264" s="52">
        <v>262</v>
      </c>
      <c r="N264" s="52">
        <v>1001</v>
      </c>
      <c r="O264" s="49">
        <v>124</v>
      </c>
      <c r="P264" s="128" t="s">
        <v>4162</v>
      </c>
      <c r="R264" t="s">
        <v>4098</v>
      </c>
      <c r="T264">
        <f ca="1">[1]玩家模型!AN134</f>
        <v>895690019385313</v>
      </c>
      <c r="U264">
        <f t="shared" ca="1" si="9"/>
        <v>895690019385313</v>
      </c>
      <c r="X264" s="190"/>
    </row>
    <row r="265" spans="1:24" x14ac:dyDescent="0.2">
      <c r="A265" s="4">
        <v>1</v>
      </c>
      <c r="B265" s="5">
        <v>1</v>
      </c>
      <c r="C265" s="5">
        <v>1</v>
      </c>
      <c r="D265" s="5">
        <v>1</v>
      </c>
      <c r="E265" s="5">
        <v>1</v>
      </c>
      <c r="F265" s="5">
        <v>1</v>
      </c>
      <c r="G265" s="5">
        <v>1</v>
      </c>
      <c r="H265" s="5">
        <v>1</v>
      </c>
      <c r="I265" s="5">
        <v>1</v>
      </c>
      <c r="J265" s="5">
        <v>1</v>
      </c>
      <c r="L265" s="50"/>
      <c r="M265" s="52">
        <v>263</v>
      </c>
      <c r="N265" s="52">
        <v>1001</v>
      </c>
      <c r="O265" s="49">
        <v>125</v>
      </c>
      <c r="P265" s="128" t="s">
        <v>4163</v>
      </c>
      <c r="R265" t="s">
        <v>4098</v>
      </c>
      <c r="T265">
        <f ca="1">[1]玩家模型!AN135</f>
        <v>930421717477483</v>
      </c>
      <c r="U265">
        <f t="shared" ca="1" si="9"/>
        <v>930421717477483</v>
      </c>
      <c r="X265" s="190"/>
    </row>
    <row r="266" spans="1:24" x14ac:dyDescent="0.2">
      <c r="A266" s="4">
        <v>1</v>
      </c>
      <c r="B266" s="5">
        <v>1</v>
      </c>
      <c r="C266" s="5">
        <v>1</v>
      </c>
      <c r="D266" s="5">
        <v>1</v>
      </c>
      <c r="E266" s="5">
        <v>1</v>
      </c>
      <c r="F266" s="5">
        <v>1</v>
      </c>
      <c r="G266" s="5">
        <v>1</v>
      </c>
      <c r="H266" s="5">
        <v>1</v>
      </c>
      <c r="I266" s="5">
        <v>1</v>
      </c>
      <c r="J266" s="5">
        <v>1</v>
      </c>
      <c r="L266" s="50"/>
      <c r="M266" s="52">
        <v>264</v>
      </c>
      <c r="N266" s="52">
        <v>1001</v>
      </c>
      <c r="O266" s="49">
        <v>126</v>
      </c>
      <c r="P266" s="128" t="s">
        <v>4164</v>
      </c>
      <c r="R266" t="s">
        <v>4098</v>
      </c>
      <c r="T266">
        <f ca="1">[1]玩家模型!AN136</f>
        <v>966312479822753</v>
      </c>
      <c r="U266">
        <f t="shared" ca="1" si="9"/>
        <v>966312479822753</v>
      </c>
      <c r="X266" s="190"/>
    </row>
    <row r="267" spans="1:24" x14ac:dyDescent="0.2">
      <c r="A267" s="4">
        <v>1</v>
      </c>
      <c r="B267" s="5">
        <v>1</v>
      </c>
      <c r="C267" s="5">
        <v>1</v>
      </c>
      <c r="D267" s="5">
        <v>1</v>
      </c>
      <c r="E267" s="5">
        <v>1</v>
      </c>
      <c r="F267" s="5">
        <v>1</v>
      </c>
      <c r="G267" s="5">
        <v>1</v>
      </c>
      <c r="H267" s="5">
        <v>1</v>
      </c>
      <c r="I267" s="5">
        <v>1</v>
      </c>
      <c r="J267" s="5">
        <v>1</v>
      </c>
      <c r="L267" s="50"/>
      <c r="M267" s="52">
        <v>265</v>
      </c>
      <c r="N267" s="52">
        <v>1001</v>
      </c>
      <c r="O267" s="49">
        <v>127</v>
      </c>
      <c r="P267" s="128" t="s">
        <v>4165</v>
      </c>
      <c r="R267" t="s">
        <v>4098</v>
      </c>
      <c r="T267">
        <f ca="1">[1]玩家模型!AN137</f>
        <v>1003416329017504</v>
      </c>
      <c r="U267">
        <f t="shared" ca="1" si="9"/>
        <v>1003416329017504</v>
      </c>
      <c r="X267" s="190"/>
    </row>
    <row r="268" spans="1:24" x14ac:dyDescent="0.2">
      <c r="A268" s="4">
        <v>1</v>
      </c>
      <c r="B268" s="5">
        <v>1</v>
      </c>
      <c r="C268" s="5">
        <v>1</v>
      </c>
      <c r="D268" s="5">
        <v>1</v>
      </c>
      <c r="E268" s="5">
        <v>1</v>
      </c>
      <c r="F268" s="5">
        <v>1</v>
      </c>
      <c r="G268" s="5">
        <v>1</v>
      </c>
      <c r="H268" s="5">
        <v>1</v>
      </c>
      <c r="I268" s="5">
        <v>1</v>
      </c>
      <c r="J268" s="5">
        <v>1</v>
      </c>
      <c r="L268" s="50"/>
      <c r="M268" s="52">
        <v>266</v>
      </c>
      <c r="N268" s="52">
        <v>1001</v>
      </c>
      <c r="O268" s="49">
        <v>128</v>
      </c>
      <c r="P268" s="128" t="s">
        <v>4166</v>
      </c>
      <c r="R268" t="s">
        <v>4098</v>
      </c>
      <c r="T268">
        <f ca="1">[1]玩家模型!AN138</f>
        <v>1041788437463792</v>
      </c>
      <c r="U268">
        <f t="shared" ca="1" si="9"/>
        <v>1041788437463792</v>
      </c>
      <c r="X268" s="190"/>
    </row>
    <row r="269" spans="1:24" x14ac:dyDescent="0.2">
      <c r="A269" s="4">
        <v>1</v>
      </c>
      <c r="B269" s="5">
        <v>1</v>
      </c>
      <c r="C269" s="5">
        <v>1</v>
      </c>
      <c r="D269" s="5">
        <v>1</v>
      </c>
      <c r="E269" s="5">
        <v>1</v>
      </c>
      <c r="F269" s="5">
        <v>1</v>
      </c>
      <c r="G269" s="5">
        <v>1</v>
      </c>
      <c r="H269" s="5">
        <v>1</v>
      </c>
      <c r="I269" s="5">
        <v>1</v>
      </c>
      <c r="J269" s="5">
        <v>1</v>
      </c>
      <c r="L269" s="50"/>
      <c r="M269" s="52">
        <v>267</v>
      </c>
      <c r="N269" s="52">
        <v>1001</v>
      </c>
      <c r="O269" s="49">
        <v>129</v>
      </c>
      <c r="P269" s="128" t="s">
        <v>4167</v>
      </c>
      <c r="R269" t="s">
        <v>4098</v>
      </c>
      <c r="T269">
        <f ca="1">[1]玩家模型!AN139</f>
        <v>1081485230783059</v>
      </c>
      <c r="U269">
        <f t="shared" ca="1" si="9"/>
        <v>1081485230783059</v>
      </c>
      <c r="X269" s="190"/>
    </row>
    <row r="270" spans="1:24" x14ac:dyDescent="0.2">
      <c r="A270" s="4">
        <v>1</v>
      </c>
      <c r="B270" s="5">
        <v>1</v>
      </c>
      <c r="C270" s="5">
        <v>1</v>
      </c>
      <c r="D270" s="5">
        <v>1</v>
      </c>
      <c r="E270" s="5">
        <v>1</v>
      </c>
      <c r="F270" s="5">
        <v>1</v>
      </c>
      <c r="G270" s="5">
        <v>1</v>
      </c>
      <c r="H270" s="5">
        <v>1</v>
      </c>
      <c r="I270" s="5">
        <v>1</v>
      </c>
      <c r="J270" s="5">
        <v>1</v>
      </c>
      <c r="L270" s="50"/>
      <c r="M270" s="52">
        <v>268</v>
      </c>
      <c r="N270" s="52">
        <v>1001</v>
      </c>
      <c r="O270" s="49">
        <v>130</v>
      </c>
      <c r="P270" s="128" t="s">
        <v>4168</v>
      </c>
      <c r="R270" t="s">
        <v>4098</v>
      </c>
      <c r="T270">
        <f ca="1">[1]玩家模型!AN140</f>
        <v>1122564491318690</v>
      </c>
      <c r="U270">
        <f t="shared" ca="1" si="9"/>
        <v>1122564491318690</v>
      </c>
      <c r="X270" s="190"/>
    </row>
    <row r="271" spans="1:24" x14ac:dyDescent="0.2">
      <c r="A271" s="4">
        <v>1</v>
      </c>
      <c r="B271" s="5">
        <v>1</v>
      </c>
      <c r="C271" s="5">
        <v>1</v>
      </c>
      <c r="D271" s="5">
        <v>1</v>
      </c>
      <c r="E271" s="5">
        <v>1</v>
      </c>
      <c r="F271" s="5">
        <v>1</v>
      </c>
      <c r="G271" s="5">
        <v>1</v>
      </c>
      <c r="H271" s="5">
        <v>1</v>
      </c>
      <c r="I271" s="5">
        <v>1</v>
      </c>
      <c r="J271" s="5">
        <v>1</v>
      </c>
      <c r="L271" s="50"/>
      <c r="M271" s="52">
        <v>269</v>
      </c>
      <c r="N271" s="52">
        <v>1001</v>
      </c>
      <c r="O271" s="49">
        <v>131</v>
      </c>
      <c r="P271" s="128" t="s">
        <v>4169</v>
      </c>
      <c r="R271" t="s">
        <v>4098</v>
      </c>
      <c r="T271">
        <f ca="1">[1]玩家模型!AN141</f>
        <v>1165085461913931</v>
      </c>
      <c r="U271">
        <f t="shared" ca="1" si="9"/>
        <v>1165085461913931</v>
      </c>
      <c r="X271" s="190"/>
    </row>
    <row r="272" spans="1:24" x14ac:dyDescent="0.2">
      <c r="A272" s="4">
        <v>1</v>
      </c>
      <c r="B272" s="5">
        <v>1</v>
      </c>
      <c r="C272" s="5">
        <v>1</v>
      </c>
      <c r="D272" s="5">
        <v>1</v>
      </c>
      <c r="E272" s="5">
        <v>1</v>
      </c>
      <c r="F272" s="5">
        <v>1</v>
      </c>
      <c r="G272" s="5">
        <v>1</v>
      </c>
      <c r="H272" s="5">
        <v>1</v>
      </c>
      <c r="I272" s="5">
        <v>1</v>
      </c>
      <c r="J272" s="5">
        <v>1</v>
      </c>
      <c r="L272" s="50"/>
      <c r="M272" s="52">
        <v>270</v>
      </c>
      <c r="N272" s="52">
        <v>1001</v>
      </c>
      <c r="O272" s="49">
        <v>132</v>
      </c>
      <c r="P272" s="128" t="s">
        <v>4170</v>
      </c>
      <c r="R272" t="s">
        <v>4098</v>
      </c>
      <c r="T272">
        <f ca="1">[1]玩家模型!AN142</f>
        <v>1209108950153947</v>
      </c>
      <c r="U272">
        <f t="shared" ca="1" si="9"/>
        <v>1209108950153947</v>
      </c>
      <c r="X272" s="190"/>
    </row>
    <row r="273" spans="1:24" x14ac:dyDescent="0.2">
      <c r="A273" s="4">
        <v>1</v>
      </c>
      <c r="B273" s="5">
        <v>1</v>
      </c>
      <c r="C273" s="5">
        <v>1</v>
      </c>
      <c r="D273" s="5">
        <v>1</v>
      </c>
      <c r="E273" s="5">
        <v>1</v>
      </c>
      <c r="F273" s="5">
        <v>1</v>
      </c>
      <c r="G273" s="5">
        <v>1</v>
      </c>
      <c r="H273" s="5">
        <v>1</v>
      </c>
      <c r="I273" s="5">
        <v>1</v>
      </c>
      <c r="J273" s="5">
        <v>1</v>
      </c>
      <c r="L273" s="50"/>
      <c r="M273" s="52">
        <v>271</v>
      </c>
      <c r="N273" s="52">
        <v>1001</v>
      </c>
      <c r="O273" s="49">
        <v>133</v>
      </c>
      <c r="P273" s="128" t="s">
        <v>4171</v>
      </c>
      <c r="R273" t="s">
        <v>4098</v>
      </c>
      <c r="T273">
        <f ca="1">[1]玩家模型!AN143</f>
        <v>1254697433262863</v>
      </c>
      <c r="U273">
        <f t="shared" ca="1" si="9"/>
        <v>1254697433262863</v>
      </c>
      <c r="X273" s="190"/>
    </row>
    <row r="274" spans="1:24" x14ac:dyDescent="0.2">
      <c r="A274" s="4">
        <v>1</v>
      </c>
      <c r="B274" s="5">
        <v>1</v>
      </c>
      <c r="C274" s="5">
        <v>1</v>
      </c>
      <c r="D274" s="5">
        <v>1</v>
      </c>
      <c r="E274" s="5">
        <v>1</v>
      </c>
      <c r="F274" s="5">
        <v>1</v>
      </c>
      <c r="G274" s="5">
        <v>1</v>
      </c>
      <c r="H274" s="5">
        <v>1</v>
      </c>
      <c r="I274" s="5">
        <v>1</v>
      </c>
      <c r="J274" s="5">
        <v>1</v>
      </c>
      <c r="L274" s="50"/>
      <c r="M274" s="52">
        <v>272</v>
      </c>
      <c r="N274" s="52">
        <v>1001</v>
      </c>
      <c r="O274" s="49">
        <v>134</v>
      </c>
      <c r="P274" s="128" t="s">
        <v>4172</v>
      </c>
      <c r="R274" t="s">
        <v>4098</v>
      </c>
      <c r="T274">
        <f ca="1">[1]玩家模型!AN144</f>
        <v>1301915163848434</v>
      </c>
      <c r="U274">
        <f t="shared" ca="1" si="9"/>
        <v>1301915163848434</v>
      </c>
      <c r="W274" s="190"/>
      <c r="X274" s="190"/>
    </row>
    <row r="275" spans="1:24" x14ac:dyDescent="0.2">
      <c r="A275" s="4">
        <v>1</v>
      </c>
      <c r="B275" s="5">
        <v>1</v>
      </c>
      <c r="C275" s="5">
        <v>1</v>
      </c>
      <c r="D275" s="5">
        <v>1</v>
      </c>
      <c r="E275" s="5">
        <v>1</v>
      </c>
      <c r="F275" s="5">
        <v>1</v>
      </c>
      <c r="G275" s="5">
        <v>1</v>
      </c>
      <c r="H275" s="5">
        <v>1</v>
      </c>
      <c r="I275" s="5">
        <v>1</v>
      </c>
      <c r="J275" s="5">
        <v>1</v>
      </c>
      <c r="L275" s="50"/>
      <c r="M275" s="52">
        <v>273</v>
      </c>
      <c r="N275" s="52">
        <v>1001</v>
      </c>
      <c r="O275" s="49">
        <v>135</v>
      </c>
      <c r="P275" s="128" t="s">
        <v>4173</v>
      </c>
      <c r="R275" t="s">
        <v>4098</v>
      </c>
      <c r="T275">
        <f ca="1">[1]玩家模型!AN145</f>
        <v>1350828276688842</v>
      </c>
      <c r="U275">
        <f t="shared" ca="1" si="9"/>
        <v>1350828276688842</v>
      </c>
      <c r="X275" s="190"/>
    </row>
    <row r="276" spans="1:24" x14ac:dyDescent="0.2">
      <c r="A276" s="4">
        <v>1</v>
      </c>
      <c r="B276" s="5">
        <v>1</v>
      </c>
      <c r="C276" s="5">
        <v>1</v>
      </c>
      <c r="D276" s="5">
        <v>1</v>
      </c>
      <c r="E276" s="5">
        <v>1</v>
      </c>
      <c r="F276" s="5">
        <v>1</v>
      </c>
      <c r="G276" s="5">
        <v>1</v>
      </c>
      <c r="H276" s="5">
        <v>1</v>
      </c>
      <c r="I276" s="5">
        <v>1</v>
      </c>
      <c r="J276" s="5">
        <v>1</v>
      </c>
      <c r="L276" s="50"/>
      <c r="M276" s="52">
        <v>274</v>
      </c>
      <c r="N276" s="52">
        <v>1001</v>
      </c>
      <c r="O276" s="49">
        <v>136</v>
      </c>
      <c r="P276" s="128" t="s">
        <v>4174</v>
      </c>
      <c r="R276" t="s">
        <v>4098</v>
      </c>
      <c r="T276">
        <f ca="1">[1]玩家模型!AN146</f>
        <v>1401504896757675</v>
      </c>
      <c r="U276">
        <f t="shared" ca="1" si="9"/>
        <v>1401504896757675</v>
      </c>
      <c r="X276" s="190"/>
    </row>
    <row r="277" spans="1:24" x14ac:dyDescent="0.2">
      <c r="A277" s="4">
        <v>1</v>
      </c>
      <c r="B277" s="5">
        <v>1</v>
      </c>
      <c r="C277" s="5">
        <v>1</v>
      </c>
      <c r="D277" s="5">
        <v>1</v>
      </c>
      <c r="E277" s="5">
        <v>1</v>
      </c>
      <c r="F277" s="5">
        <v>1</v>
      </c>
      <c r="G277" s="5">
        <v>1</v>
      </c>
      <c r="H277" s="5">
        <v>1</v>
      </c>
      <c r="I277" s="5">
        <v>1</v>
      </c>
      <c r="J277" s="5">
        <v>1</v>
      </c>
      <c r="L277" s="50"/>
      <c r="M277" s="52">
        <v>275</v>
      </c>
      <c r="N277" s="52">
        <v>1001</v>
      </c>
      <c r="O277" s="49">
        <v>137</v>
      </c>
      <c r="P277" s="128" t="s">
        <v>4175</v>
      </c>
      <c r="R277" t="s">
        <v>4098</v>
      </c>
      <c r="T277">
        <f ca="1">[1]玩家模型!AN147</f>
        <v>1454015248684851</v>
      </c>
      <c r="U277">
        <f t="shared" ca="1" si="9"/>
        <v>1454015248684851</v>
      </c>
      <c r="X277" s="190"/>
    </row>
    <row r="278" spans="1:24" x14ac:dyDescent="0.2">
      <c r="A278" s="4">
        <v>1</v>
      </c>
      <c r="B278" s="5">
        <v>1</v>
      </c>
      <c r="C278" s="5">
        <v>1</v>
      </c>
      <c r="D278" s="5">
        <v>1</v>
      </c>
      <c r="E278" s="5">
        <v>1</v>
      </c>
      <c r="F278" s="5">
        <v>1</v>
      </c>
      <c r="G278" s="5">
        <v>1</v>
      </c>
      <c r="H278" s="5">
        <v>1</v>
      </c>
      <c r="I278" s="5">
        <v>1</v>
      </c>
      <c r="J278" s="5">
        <v>1</v>
      </c>
      <c r="L278" s="50"/>
      <c r="M278" s="52">
        <v>276</v>
      </c>
      <c r="N278" s="52">
        <v>1001</v>
      </c>
      <c r="O278" s="60">
        <v>138</v>
      </c>
      <c r="P278" s="183" t="s">
        <v>4176</v>
      </c>
      <c r="Q278" s="87"/>
      <c r="R278" s="87" t="s">
        <v>4098</v>
      </c>
      <c r="S278" s="87"/>
      <c r="T278">
        <f ca="1">[1]玩家模型!AN148</f>
        <v>1508672126384549</v>
      </c>
      <c r="U278" s="87">
        <f t="shared" ca="1" si="9"/>
        <v>1508672126384549</v>
      </c>
      <c r="X278" s="190"/>
    </row>
    <row r="279" spans="1:24" x14ac:dyDescent="0.2">
      <c r="A279" s="4">
        <v>1</v>
      </c>
      <c r="B279" s="5">
        <v>1</v>
      </c>
      <c r="C279" s="5">
        <v>1</v>
      </c>
      <c r="D279" s="5">
        <v>1</v>
      </c>
      <c r="E279" s="5">
        <v>1</v>
      </c>
      <c r="F279" s="5">
        <v>1</v>
      </c>
      <c r="G279" s="5">
        <v>1</v>
      </c>
      <c r="H279" s="5">
        <v>1</v>
      </c>
      <c r="I279" s="5">
        <v>1</v>
      </c>
      <c r="J279" s="5">
        <v>1</v>
      </c>
      <c r="L279" s="50"/>
      <c r="M279" s="52">
        <v>439</v>
      </c>
      <c r="N279" s="52">
        <v>1002</v>
      </c>
      <c r="O279" s="49">
        <v>1</v>
      </c>
      <c r="P279" s="128" t="s">
        <v>4177</v>
      </c>
      <c r="R279" t="s">
        <v>4178</v>
      </c>
      <c r="S279" s="52"/>
    </row>
    <row r="280" spans="1:24" x14ac:dyDescent="0.2">
      <c r="A280" s="4">
        <v>1</v>
      </c>
      <c r="B280" s="5">
        <v>1</v>
      </c>
      <c r="C280" s="5">
        <v>1</v>
      </c>
      <c r="D280" s="5">
        <v>1</v>
      </c>
      <c r="E280" s="5">
        <v>1</v>
      </c>
      <c r="F280" s="5">
        <v>1</v>
      </c>
      <c r="G280" s="5">
        <v>1</v>
      </c>
      <c r="H280" s="5">
        <v>1</v>
      </c>
      <c r="I280" s="5">
        <v>1</v>
      </c>
      <c r="J280" s="5">
        <v>1</v>
      </c>
      <c r="L280" s="50"/>
      <c r="M280" s="52">
        <v>440</v>
      </c>
      <c r="N280" s="52">
        <v>1002</v>
      </c>
      <c r="O280" s="49">
        <v>2</v>
      </c>
      <c r="P280" s="128" t="s">
        <v>4179</v>
      </c>
      <c r="R280" t="s">
        <v>4178</v>
      </c>
      <c r="S280" s="52"/>
    </row>
    <row r="281" spans="1:24" x14ac:dyDescent="0.2">
      <c r="A281" s="4">
        <v>1</v>
      </c>
      <c r="B281" s="5">
        <v>1</v>
      </c>
      <c r="C281" s="5">
        <v>1</v>
      </c>
      <c r="D281" s="5">
        <v>1</v>
      </c>
      <c r="E281" s="5">
        <v>1</v>
      </c>
      <c r="F281" s="5">
        <v>1</v>
      </c>
      <c r="G281" s="5">
        <v>1</v>
      </c>
      <c r="H281" s="5">
        <v>1</v>
      </c>
      <c r="I281" s="5">
        <v>1</v>
      </c>
      <c r="J281" s="5">
        <v>1</v>
      </c>
      <c r="L281" s="50"/>
      <c r="M281" s="52">
        <v>441</v>
      </c>
      <c r="N281" s="52">
        <v>1002</v>
      </c>
      <c r="O281" s="49">
        <v>3</v>
      </c>
      <c r="P281" s="128" t="s">
        <v>4180</v>
      </c>
      <c r="R281" t="s">
        <v>4178</v>
      </c>
      <c r="S281" s="52"/>
    </row>
    <row r="282" spans="1:24" x14ac:dyDescent="0.2">
      <c r="A282" s="4">
        <v>1</v>
      </c>
      <c r="B282" s="5">
        <v>1</v>
      </c>
      <c r="C282" s="5">
        <v>1</v>
      </c>
      <c r="D282" s="5">
        <v>1</v>
      </c>
      <c r="E282" s="5">
        <v>1</v>
      </c>
      <c r="F282" s="5">
        <v>1</v>
      </c>
      <c r="G282" s="5">
        <v>1</v>
      </c>
      <c r="H282" s="5">
        <v>1</v>
      </c>
      <c r="I282" s="5">
        <v>1</v>
      </c>
      <c r="J282" s="5">
        <v>1</v>
      </c>
      <c r="L282" s="50"/>
      <c r="M282" s="52">
        <v>442</v>
      </c>
      <c r="N282" s="52">
        <v>1002</v>
      </c>
      <c r="O282" s="49">
        <v>4</v>
      </c>
      <c r="P282" s="128" t="s">
        <v>4181</v>
      </c>
      <c r="R282" t="s">
        <v>4178</v>
      </c>
      <c r="S282" s="52"/>
    </row>
    <row r="283" spans="1:24" x14ac:dyDescent="0.2">
      <c r="A283" s="4">
        <v>1</v>
      </c>
      <c r="B283" s="5">
        <v>1</v>
      </c>
      <c r="C283" s="5">
        <v>1</v>
      </c>
      <c r="D283" s="5">
        <v>1</v>
      </c>
      <c r="E283" s="5">
        <v>1</v>
      </c>
      <c r="F283" s="5">
        <v>1</v>
      </c>
      <c r="G283" s="5">
        <v>1</v>
      </c>
      <c r="H283" s="5">
        <v>1</v>
      </c>
      <c r="I283" s="5">
        <v>1</v>
      </c>
      <c r="J283" s="5">
        <v>1</v>
      </c>
      <c r="L283" s="50"/>
      <c r="M283" s="52">
        <v>443</v>
      </c>
      <c r="N283" s="52">
        <v>1002</v>
      </c>
      <c r="O283" s="49">
        <v>5</v>
      </c>
      <c r="P283" s="128" t="s">
        <v>3962</v>
      </c>
      <c r="R283" t="s">
        <v>4178</v>
      </c>
      <c r="S283" s="52"/>
    </row>
    <row r="284" spans="1:24" x14ac:dyDescent="0.2">
      <c r="A284" s="4">
        <v>1</v>
      </c>
      <c r="B284" s="5">
        <v>1</v>
      </c>
      <c r="C284" s="5">
        <v>1</v>
      </c>
      <c r="D284" s="5">
        <v>1</v>
      </c>
      <c r="E284" s="5">
        <v>1</v>
      </c>
      <c r="F284" s="5">
        <v>1</v>
      </c>
      <c r="G284" s="5">
        <v>1</v>
      </c>
      <c r="H284" s="5">
        <v>1</v>
      </c>
      <c r="I284" s="5">
        <v>1</v>
      </c>
      <c r="J284" s="5">
        <v>1</v>
      </c>
      <c r="L284" s="50"/>
      <c r="M284" s="52">
        <v>444</v>
      </c>
      <c r="N284" s="52">
        <v>1002</v>
      </c>
      <c r="O284" s="49">
        <v>6</v>
      </c>
      <c r="P284" s="128" t="s">
        <v>4182</v>
      </c>
      <c r="R284" t="s">
        <v>4178</v>
      </c>
      <c r="S284" s="52"/>
    </row>
    <row r="285" spans="1:24" x14ac:dyDescent="0.2">
      <c r="A285" s="4">
        <v>1</v>
      </c>
      <c r="B285" s="5">
        <v>1</v>
      </c>
      <c r="C285" s="5">
        <v>1</v>
      </c>
      <c r="D285" s="5">
        <v>1</v>
      </c>
      <c r="E285" s="5">
        <v>1</v>
      </c>
      <c r="F285" s="5">
        <v>1</v>
      </c>
      <c r="G285" s="5">
        <v>1</v>
      </c>
      <c r="H285" s="5">
        <v>1</v>
      </c>
      <c r="I285" s="5">
        <v>1</v>
      </c>
      <c r="J285" s="5">
        <v>1</v>
      </c>
      <c r="L285" s="50"/>
      <c r="M285" s="52">
        <v>445</v>
      </c>
      <c r="N285" s="52">
        <v>1002</v>
      </c>
      <c r="O285" s="49">
        <v>7</v>
      </c>
      <c r="P285" s="128" t="s">
        <v>3963</v>
      </c>
      <c r="R285" t="s">
        <v>4178</v>
      </c>
      <c r="S285" s="52"/>
    </row>
    <row r="286" spans="1:24" x14ac:dyDescent="0.2">
      <c r="A286" s="4">
        <v>1</v>
      </c>
      <c r="B286" s="5">
        <v>1</v>
      </c>
      <c r="C286" s="5">
        <v>1</v>
      </c>
      <c r="D286" s="5">
        <v>1</v>
      </c>
      <c r="E286" s="5">
        <v>1</v>
      </c>
      <c r="F286" s="5">
        <v>1</v>
      </c>
      <c r="G286" s="5">
        <v>1</v>
      </c>
      <c r="H286" s="5">
        <v>1</v>
      </c>
      <c r="I286" s="5">
        <v>1</v>
      </c>
      <c r="J286" s="5">
        <v>1</v>
      </c>
      <c r="L286" s="50"/>
      <c r="M286" s="52">
        <v>446</v>
      </c>
      <c r="N286" s="52">
        <v>1002</v>
      </c>
      <c r="O286" s="49">
        <v>8</v>
      </c>
      <c r="P286" s="128" t="s">
        <v>4183</v>
      </c>
      <c r="R286" t="s">
        <v>4178</v>
      </c>
      <c r="S286" s="52"/>
    </row>
    <row r="287" spans="1:24" x14ac:dyDescent="0.2">
      <c r="A287" s="4">
        <v>1</v>
      </c>
      <c r="B287" s="5">
        <v>1</v>
      </c>
      <c r="C287" s="5">
        <v>1</v>
      </c>
      <c r="D287" s="5">
        <v>1</v>
      </c>
      <c r="E287" s="5">
        <v>1</v>
      </c>
      <c r="F287" s="5">
        <v>1</v>
      </c>
      <c r="G287" s="5">
        <v>1</v>
      </c>
      <c r="H287" s="5">
        <v>1</v>
      </c>
      <c r="I287" s="5">
        <v>1</v>
      </c>
      <c r="J287" s="5">
        <v>1</v>
      </c>
      <c r="L287" s="50"/>
      <c r="M287" s="52">
        <v>447</v>
      </c>
      <c r="N287" s="52">
        <v>1002</v>
      </c>
      <c r="O287" s="49">
        <v>9</v>
      </c>
      <c r="P287" s="128" t="s">
        <v>4184</v>
      </c>
      <c r="R287" t="s">
        <v>4178</v>
      </c>
      <c r="S287" s="52"/>
    </row>
    <row r="288" spans="1:24" x14ac:dyDescent="0.2">
      <c r="A288" s="4">
        <v>1</v>
      </c>
      <c r="B288" s="5">
        <v>1</v>
      </c>
      <c r="C288" s="5">
        <v>1</v>
      </c>
      <c r="D288" s="5">
        <v>1</v>
      </c>
      <c r="E288" s="5">
        <v>1</v>
      </c>
      <c r="F288" s="5">
        <v>1</v>
      </c>
      <c r="G288" s="5">
        <v>1</v>
      </c>
      <c r="H288" s="5">
        <v>1</v>
      </c>
      <c r="I288" s="5">
        <v>1</v>
      </c>
      <c r="J288" s="5">
        <v>1</v>
      </c>
      <c r="L288" s="50"/>
      <c r="M288" s="52">
        <v>448</v>
      </c>
      <c r="N288" s="52">
        <v>1002</v>
      </c>
      <c r="O288" s="49">
        <v>10</v>
      </c>
      <c r="P288" s="128" t="s">
        <v>3964</v>
      </c>
      <c r="R288" t="s">
        <v>4178</v>
      </c>
      <c r="S288" s="52"/>
    </row>
    <row r="289" spans="1:19" x14ac:dyDescent="0.2">
      <c r="A289" s="4">
        <v>1</v>
      </c>
      <c r="B289" s="5">
        <v>1</v>
      </c>
      <c r="C289" s="5">
        <v>1</v>
      </c>
      <c r="D289" s="5">
        <v>1</v>
      </c>
      <c r="E289" s="5">
        <v>1</v>
      </c>
      <c r="F289" s="5">
        <v>1</v>
      </c>
      <c r="G289" s="5">
        <v>1</v>
      </c>
      <c r="H289" s="5">
        <v>1</v>
      </c>
      <c r="I289" s="5">
        <v>1</v>
      </c>
      <c r="J289" s="5">
        <v>1</v>
      </c>
      <c r="L289" s="50"/>
      <c r="M289" s="52">
        <v>449</v>
      </c>
      <c r="N289" s="52">
        <v>1002</v>
      </c>
      <c r="O289" s="49">
        <v>11</v>
      </c>
      <c r="P289" s="128" t="s">
        <v>4185</v>
      </c>
      <c r="R289" t="s">
        <v>4178</v>
      </c>
      <c r="S289" s="52"/>
    </row>
    <row r="290" spans="1:19" x14ac:dyDescent="0.2">
      <c r="A290" s="4">
        <v>1</v>
      </c>
      <c r="B290" s="5">
        <v>1</v>
      </c>
      <c r="C290" s="5">
        <v>1</v>
      </c>
      <c r="D290" s="5">
        <v>1</v>
      </c>
      <c r="E290" s="5">
        <v>1</v>
      </c>
      <c r="F290" s="5">
        <v>1</v>
      </c>
      <c r="G290" s="5">
        <v>1</v>
      </c>
      <c r="H290" s="5">
        <v>1</v>
      </c>
      <c r="I290" s="5">
        <v>1</v>
      </c>
      <c r="J290" s="5">
        <v>1</v>
      </c>
      <c r="L290" s="50"/>
      <c r="M290" s="52">
        <v>450</v>
      </c>
      <c r="N290" s="52">
        <v>1002</v>
      </c>
      <c r="O290" s="49">
        <v>12</v>
      </c>
      <c r="P290" s="128" t="s">
        <v>4186</v>
      </c>
      <c r="R290" t="s">
        <v>4178</v>
      </c>
      <c r="S290" s="52"/>
    </row>
    <row r="291" spans="1:19" x14ac:dyDescent="0.2">
      <c r="A291" s="4">
        <v>1</v>
      </c>
      <c r="B291" s="5">
        <v>1</v>
      </c>
      <c r="C291" s="5">
        <v>1</v>
      </c>
      <c r="D291" s="5">
        <v>1</v>
      </c>
      <c r="E291" s="5">
        <v>1</v>
      </c>
      <c r="F291" s="5">
        <v>1</v>
      </c>
      <c r="G291" s="5">
        <v>1</v>
      </c>
      <c r="H291" s="5">
        <v>1</v>
      </c>
      <c r="I291" s="5">
        <v>1</v>
      </c>
      <c r="J291" s="5">
        <v>1</v>
      </c>
      <c r="L291" s="50"/>
      <c r="M291" s="52">
        <v>451</v>
      </c>
      <c r="N291" s="52">
        <v>1002</v>
      </c>
      <c r="O291" s="49">
        <v>13</v>
      </c>
      <c r="P291" s="128" t="s">
        <v>4187</v>
      </c>
      <c r="R291" t="s">
        <v>4178</v>
      </c>
      <c r="S291" s="52"/>
    </row>
    <row r="292" spans="1:19" x14ac:dyDescent="0.2">
      <c r="A292" s="4">
        <v>1</v>
      </c>
      <c r="B292" s="5">
        <v>1</v>
      </c>
      <c r="C292" s="5">
        <v>1</v>
      </c>
      <c r="D292" s="5">
        <v>1</v>
      </c>
      <c r="E292" s="5">
        <v>1</v>
      </c>
      <c r="F292" s="5">
        <v>1</v>
      </c>
      <c r="G292" s="5">
        <v>1</v>
      </c>
      <c r="H292" s="5">
        <v>1</v>
      </c>
      <c r="I292" s="5">
        <v>1</v>
      </c>
      <c r="J292" s="5">
        <v>1</v>
      </c>
      <c r="L292" s="50"/>
      <c r="M292" s="52">
        <v>452</v>
      </c>
      <c r="N292" s="52">
        <v>1002</v>
      </c>
      <c r="O292" s="49">
        <v>14</v>
      </c>
      <c r="P292" s="128" t="s">
        <v>4188</v>
      </c>
      <c r="R292" t="s">
        <v>4178</v>
      </c>
      <c r="S292" s="52"/>
    </row>
    <row r="293" spans="1:19" x14ac:dyDescent="0.2">
      <c r="A293" s="4">
        <v>1</v>
      </c>
      <c r="B293" s="5">
        <v>1</v>
      </c>
      <c r="C293" s="5">
        <v>1</v>
      </c>
      <c r="D293" s="5">
        <v>1</v>
      </c>
      <c r="E293" s="5">
        <v>1</v>
      </c>
      <c r="F293" s="5">
        <v>1</v>
      </c>
      <c r="G293" s="5">
        <v>1</v>
      </c>
      <c r="H293" s="5">
        <v>1</v>
      </c>
      <c r="I293" s="5">
        <v>1</v>
      </c>
      <c r="J293" s="5">
        <v>1</v>
      </c>
      <c r="L293" s="50"/>
      <c r="M293" s="52">
        <v>453</v>
      </c>
      <c r="N293" s="52">
        <v>1002</v>
      </c>
      <c r="O293" s="49">
        <v>15</v>
      </c>
      <c r="P293" s="128" t="s">
        <v>4189</v>
      </c>
      <c r="R293" t="s">
        <v>4178</v>
      </c>
      <c r="S293" s="52"/>
    </row>
    <row r="294" spans="1:19" x14ac:dyDescent="0.2">
      <c r="A294" s="4">
        <v>1</v>
      </c>
      <c r="B294" s="5">
        <v>1</v>
      </c>
      <c r="C294" s="5">
        <v>1</v>
      </c>
      <c r="D294" s="5">
        <v>1</v>
      </c>
      <c r="E294" s="5">
        <v>1</v>
      </c>
      <c r="F294" s="5">
        <v>1</v>
      </c>
      <c r="G294" s="5">
        <v>1</v>
      </c>
      <c r="H294" s="5">
        <v>1</v>
      </c>
      <c r="I294" s="5">
        <v>1</v>
      </c>
      <c r="J294" s="5">
        <v>1</v>
      </c>
      <c r="L294" s="50"/>
      <c r="M294" s="52">
        <v>454</v>
      </c>
      <c r="N294" s="52">
        <v>1002</v>
      </c>
      <c r="O294" s="49">
        <v>16</v>
      </c>
      <c r="P294" s="128" t="s">
        <v>4190</v>
      </c>
      <c r="R294" t="s">
        <v>4178</v>
      </c>
      <c r="S294" s="52"/>
    </row>
    <row r="295" spans="1:19" x14ac:dyDescent="0.2">
      <c r="A295" s="4">
        <v>1</v>
      </c>
      <c r="B295" s="5">
        <v>1</v>
      </c>
      <c r="C295" s="5">
        <v>1</v>
      </c>
      <c r="D295" s="5">
        <v>1</v>
      </c>
      <c r="E295" s="5">
        <v>1</v>
      </c>
      <c r="F295" s="5">
        <v>1</v>
      </c>
      <c r="G295" s="5">
        <v>1</v>
      </c>
      <c r="H295" s="5">
        <v>1</v>
      </c>
      <c r="I295" s="5">
        <v>1</v>
      </c>
      <c r="J295" s="5">
        <v>1</v>
      </c>
      <c r="L295" s="50"/>
      <c r="M295" s="52">
        <v>455</v>
      </c>
      <c r="N295" s="52">
        <v>1002</v>
      </c>
      <c r="O295" s="49">
        <v>17</v>
      </c>
      <c r="P295" s="128" t="s">
        <v>4191</v>
      </c>
      <c r="R295" t="s">
        <v>4178</v>
      </c>
      <c r="S295" s="52"/>
    </row>
    <row r="296" spans="1:19" x14ac:dyDescent="0.2">
      <c r="A296" s="4">
        <v>1</v>
      </c>
      <c r="B296" s="5">
        <v>1</v>
      </c>
      <c r="C296" s="5">
        <v>1</v>
      </c>
      <c r="D296" s="5">
        <v>1</v>
      </c>
      <c r="E296" s="5">
        <v>1</v>
      </c>
      <c r="F296" s="5">
        <v>1</v>
      </c>
      <c r="G296" s="5">
        <v>1</v>
      </c>
      <c r="H296" s="5">
        <v>1</v>
      </c>
      <c r="I296" s="5">
        <v>1</v>
      </c>
      <c r="J296" s="5">
        <v>1</v>
      </c>
      <c r="L296" s="50"/>
      <c r="M296" s="52">
        <v>456</v>
      </c>
      <c r="N296" s="52">
        <v>1002</v>
      </c>
      <c r="O296" s="49">
        <v>18</v>
      </c>
      <c r="P296" s="128" t="s">
        <v>4192</v>
      </c>
      <c r="R296" t="s">
        <v>4178</v>
      </c>
      <c r="S296" s="52"/>
    </row>
    <row r="297" spans="1:19" x14ac:dyDescent="0.2">
      <c r="A297" s="4">
        <v>1</v>
      </c>
      <c r="B297" s="5">
        <v>1</v>
      </c>
      <c r="C297" s="5">
        <v>1</v>
      </c>
      <c r="D297" s="5">
        <v>1</v>
      </c>
      <c r="E297" s="5">
        <v>1</v>
      </c>
      <c r="F297" s="5">
        <v>1</v>
      </c>
      <c r="G297" s="5">
        <v>1</v>
      </c>
      <c r="H297" s="5">
        <v>1</v>
      </c>
      <c r="I297" s="5">
        <v>1</v>
      </c>
      <c r="J297" s="5">
        <v>1</v>
      </c>
      <c r="L297" s="50"/>
      <c r="M297" s="52">
        <v>457</v>
      </c>
      <c r="N297" s="52">
        <v>1002</v>
      </c>
      <c r="O297" s="49">
        <v>19</v>
      </c>
      <c r="P297" s="128" t="s">
        <v>4193</v>
      </c>
      <c r="R297" t="s">
        <v>4178</v>
      </c>
      <c r="S297" s="52"/>
    </row>
    <row r="298" spans="1:19" x14ac:dyDescent="0.2">
      <c r="A298" s="4">
        <v>1</v>
      </c>
      <c r="B298" s="5">
        <v>1</v>
      </c>
      <c r="C298" s="5">
        <v>1</v>
      </c>
      <c r="D298" s="5">
        <v>1</v>
      </c>
      <c r="E298" s="5">
        <v>1</v>
      </c>
      <c r="F298" s="5">
        <v>1</v>
      </c>
      <c r="G298" s="5">
        <v>1</v>
      </c>
      <c r="H298" s="5">
        <v>1</v>
      </c>
      <c r="I298" s="5">
        <v>1</v>
      </c>
      <c r="J298" s="5">
        <v>1</v>
      </c>
      <c r="L298" s="50"/>
      <c r="M298" s="52">
        <v>458</v>
      </c>
      <c r="N298" s="52">
        <v>1002</v>
      </c>
      <c r="O298" s="49">
        <v>20</v>
      </c>
      <c r="P298" s="128" t="s">
        <v>3967</v>
      </c>
      <c r="R298" t="s">
        <v>4178</v>
      </c>
      <c r="S298" s="52"/>
    </row>
    <row r="299" spans="1:19" x14ac:dyDescent="0.2">
      <c r="A299" s="4">
        <v>1</v>
      </c>
      <c r="B299" s="5">
        <v>1</v>
      </c>
      <c r="C299" s="5">
        <v>1</v>
      </c>
      <c r="D299" s="5">
        <v>1</v>
      </c>
      <c r="E299" s="5">
        <v>1</v>
      </c>
      <c r="F299" s="5">
        <v>1</v>
      </c>
      <c r="G299" s="5">
        <v>1</v>
      </c>
      <c r="H299" s="5">
        <v>1</v>
      </c>
      <c r="I299" s="5">
        <v>1</v>
      </c>
      <c r="J299" s="5">
        <v>1</v>
      </c>
      <c r="L299" s="50"/>
      <c r="M299" s="52">
        <v>459</v>
      </c>
      <c r="N299" s="52">
        <v>1002</v>
      </c>
      <c r="O299" s="49">
        <v>21</v>
      </c>
      <c r="P299" s="128" t="s">
        <v>4194</v>
      </c>
      <c r="R299" t="s">
        <v>4178</v>
      </c>
      <c r="S299" s="52"/>
    </row>
    <row r="300" spans="1:19" x14ac:dyDescent="0.2">
      <c r="A300" s="4">
        <v>1</v>
      </c>
      <c r="B300" s="5">
        <v>1</v>
      </c>
      <c r="C300" s="5">
        <v>1</v>
      </c>
      <c r="D300" s="5">
        <v>1</v>
      </c>
      <c r="E300" s="5">
        <v>1</v>
      </c>
      <c r="F300" s="5">
        <v>1</v>
      </c>
      <c r="G300" s="5">
        <v>1</v>
      </c>
      <c r="H300" s="5">
        <v>1</v>
      </c>
      <c r="I300" s="5">
        <v>1</v>
      </c>
      <c r="J300" s="5">
        <v>1</v>
      </c>
      <c r="L300" s="50"/>
      <c r="M300" s="52">
        <v>460</v>
      </c>
      <c r="N300" s="52">
        <v>1002</v>
      </c>
      <c r="O300" s="49">
        <v>22</v>
      </c>
      <c r="P300" s="128" t="s">
        <v>4195</v>
      </c>
      <c r="R300" t="s">
        <v>4178</v>
      </c>
      <c r="S300" s="52"/>
    </row>
    <row r="301" spans="1:19" x14ac:dyDescent="0.2">
      <c r="A301" s="4">
        <v>1</v>
      </c>
      <c r="B301" s="5">
        <v>1</v>
      </c>
      <c r="C301" s="5">
        <v>1</v>
      </c>
      <c r="D301" s="5">
        <v>1</v>
      </c>
      <c r="E301" s="5">
        <v>1</v>
      </c>
      <c r="F301" s="5">
        <v>1</v>
      </c>
      <c r="G301" s="5">
        <v>1</v>
      </c>
      <c r="H301" s="5">
        <v>1</v>
      </c>
      <c r="I301" s="5">
        <v>1</v>
      </c>
      <c r="J301" s="5">
        <v>1</v>
      </c>
      <c r="L301" s="50"/>
      <c r="M301" s="52">
        <v>461</v>
      </c>
      <c r="N301" s="52">
        <v>1002</v>
      </c>
      <c r="O301" s="49">
        <v>23</v>
      </c>
      <c r="P301" s="128" t="s">
        <v>4196</v>
      </c>
      <c r="R301" t="s">
        <v>4178</v>
      </c>
      <c r="S301" s="52"/>
    </row>
    <row r="302" spans="1:19" x14ac:dyDescent="0.2">
      <c r="A302" s="4">
        <v>1</v>
      </c>
      <c r="B302" s="5">
        <v>1</v>
      </c>
      <c r="C302" s="5">
        <v>1</v>
      </c>
      <c r="D302" s="5">
        <v>1</v>
      </c>
      <c r="E302" s="5">
        <v>1</v>
      </c>
      <c r="F302" s="5">
        <v>1</v>
      </c>
      <c r="G302" s="5">
        <v>1</v>
      </c>
      <c r="H302" s="5">
        <v>1</v>
      </c>
      <c r="I302" s="5">
        <v>1</v>
      </c>
      <c r="J302" s="5">
        <v>1</v>
      </c>
      <c r="L302" s="50"/>
      <c r="M302" s="52">
        <v>462</v>
      </c>
      <c r="N302" s="52">
        <v>1002</v>
      </c>
      <c r="O302" s="49">
        <v>24</v>
      </c>
      <c r="P302" s="128" t="s">
        <v>4197</v>
      </c>
      <c r="R302" t="s">
        <v>4178</v>
      </c>
      <c r="S302" s="52"/>
    </row>
    <row r="303" spans="1:19" x14ac:dyDescent="0.2">
      <c r="A303" s="4">
        <v>1</v>
      </c>
      <c r="B303" s="5">
        <v>1</v>
      </c>
      <c r="C303" s="5">
        <v>1</v>
      </c>
      <c r="D303" s="5">
        <v>1</v>
      </c>
      <c r="E303" s="5">
        <v>1</v>
      </c>
      <c r="F303" s="5">
        <v>1</v>
      </c>
      <c r="G303" s="5">
        <v>1</v>
      </c>
      <c r="H303" s="5">
        <v>1</v>
      </c>
      <c r="I303" s="5">
        <v>1</v>
      </c>
      <c r="J303" s="5">
        <v>1</v>
      </c>
      <c r="L303" s="50"/>
      <c r="M303" s="52">
        <v>463</v>
      </c>
      <c r="N303" s="52">
        <v>1002</v>
      </c>
      <c r="O303" s="49">
        <v>25</v>
      </c>
      <c r="P303" s="128" t="s">
        <v>3970</v>
      </c>
      <c r="R303" t="s">
        <v>4178</v>
      </c>
      <c r="S303" s="52"/>
    </row>
    <row r="304" spans="1:19" x14ac:dyDescent="0.2">
      <c r="A304" s="4">
        <v>1</v>
      </c>
      <c r="B304" s="5">
        <v>1</v>
      </c>
      <c r="C304" s="5">
        <v>1</v>
      </c>
      <c r="D304" s="5">
        <v>1</v>
      </c>
      <c r="E304" s="5">
        <v>1</v>
      </c>
      <c r="F304" s="5">
        <v>1</v>
      </c>
      <c r="G304" s="5">
        <v>1</v>
      </c>
      <c r="H304" s="5">
        <v>1</v>
      </c>
      <c r="I304" s="5">
        <v>1</v>
      </c>
      <c r="J304" s="5">
        <v>1</v>
      </c>
      <c r="L304" s="50"/>
      <c r="M304" s="52">
        <v>464</v>
      </c>
      <c r="N304" s="52">
        <v>1002</v>
      </c>
      <c r="O304" s="49">
        <v>26</v>
      </c>
      <c r="P304" s="128" t="s">
        <v>4198</v>
      </c>
      <c r="R304" t="s">
        <v>4178</v>
      </c>
      <c r="S304" s="52"/>
    </row>
    <row r="305" spans="1:19" x14ac:dyDescent="0.2">
      <c r="A305" s="4">
        <v>1</v>
      </c>
      <c r="B305" s="5">
        <v>1</v>
      </c>
      <c r="C305" s="5">
        <v>1</v>
      </c>
      <c r="D305" s="5">
        <v>1</v>
      </c>
      <c r="E305" s="5">
        <v>1</v>
      </c>
      <c r="F305" s="5">
        <v>1</v>
      </c>
      <c r="G305" s="5">
        <v>1</v>
      </c>
      <c r="H305" s="5">
        <v>1</v>
      </c>
      <c r="I305" s="5">
        <v>1</v>
      </c>
      <c r="J305" s="5">
        <v>1</v>
      </c>
      <c r="L305" s="50"/>
      <c r="M305" s="52">
        <v>465</v>
      </c>
      <c r="N305" s="52">
        <v>1002</v>
      </c>
      <c r="O305" s="49">
        <v>27</v>
      </c>
      <c r="P305" s="128" t="s">
        <v>4199</v>
      </c>
      <c r="R305" t="s">
        <v>4178</v>
      </c>
      <c r="S305" s="52"/>
    </row>
    <row r="306" spans="1:19" x14ac:dyDescent="0.2">
      <c r="A306" s="4">
        <v>1</v>
      </c>
      <c r="B306" s="5">
        <v>1</v>
      </c>
      <c r="C306" s="5">
        <v>1</v>
      </c>
      <c r="D306" s="5">
        <v>1</v>
      </c>
      <c r="E306" s="5">
        <v>1</v>
      </c>
      <c r="F306" s="5">
        <v>1</v>
      </c>
      <c r="G306" s="5">
        <v>1</v>
      </c>
      <c r="H306" s="5">
        <v>1</v>
      </c>
      <c r="I306" s="5">
        <v>1</v>
      </c>
      <c r="J306" s="5">
        <v>1</v>
      </c>
      <c r="L306" s="50"/>
      <c r="M306" s="52">
        <v>466</v>
      </c>
      <c r="N306" s="52">
        <v>1002</v>
      </c>
      <c r="O306" s="49">
        <v>28</v>
      </c>
      <c r="P306" s="128" t="s">
        <v>4200</v>
      </c>
      <c r="R306" t="s">
        <v>4178</v>
      </c>
      <c r="S306" s="52"/>
    </row>
    <row r="307" spans="1:19" x14ac:dyDescent="0.2">
      <c r="A307" s="4">
        <v>1</v>
      </c>
      <c r="B307" s="5">
        <v>1</v>
      </c>
      <c r="C307" s="5">
        <v>1</v>
      </c>
      <c r="D307" s="5">
        <v>1</v>
      </c>
      <c r="E307" s="5">
        <v>1</v>
      </c>
      <c r="F307" s="5">
        <v>1</v>
      </c>
      <c r="G307" s="5">
        <v>1</v>
      </c>
      <c r="H307" s="5">
        <v>1</v>
      </c>
      <c r="I307" s="5">
        <v>1</v>
      </c>
      <c r="J307" s="5">
        <v>1</v>
      </c>
      <c r="L307" s="50"/>
      <c r="M307" s="52">
        <v>467</v>
      </c>
      <c r="N307" s="52">
        <v>1002</v>
      </c>
      <c r="O307" s="49">
        <v>29</v>
      </c>
      <c r="P307" s="128" t="s">
        <v>4201</v>
      </c>
      <c r="R307" t="s">
        <v>4178</v>
      </c>
      <c r="S307" s="52"/>
    </row>
    <row r="308" spans="1:19" x14ac:dyDescent="0.2">
      <c r="A308" s="4">
        <v>1</v>
      </c>
      <c r="B308" s="5">
        <v>1</v>
      </c>
      <c r="C308" s="5">
        <v>1</v>
      </c>
      <c r="D308" s="5">
        <v>1</v>
      </c>
      <c r="E308" s="5">
        <v>1</v>
      </c>
      <c r="F308" s="5">
        <v>1</v>
      </c>
      <c r="G308" s="5">
        <v>1</v>
      </c>
      <c r="H308" s="5">
        <v>1</v>
      </c>
      <c r="I308" s="5">
        <v>1</v>
      </c>
      <c r="J308" s="5">
        <v>1</v>
      </c>
      <c r="L308" s="50"/>
      <c r="M308" s="52">
        <v>468</v>
      </c>
      <c r="N308" s="52">
        <v>1002</v>
      </c>
      <c r="O308" s="49">
        <v>30</v>
      </c>
      <c r="P308" s="128" t="s">
        <v>4202</v>
      </c>
      <c r="R308" t="s">
        <v>4178</v>
      </c>
      <c r="S308" s="52"/>
    </row>
    <row r="309" spans="1:19" x14ac:dyDescent="0.2">
      <c r="A309" s="4">
        <v>1</v>
      </c>
      <c r="B309" s="5">
        <v>1</v>
      </c>
      <c r="C309" s="5">
        <v>1</v>
      </c>
      <c r="D309" s="5">
        <v>1</v>
      </c>
      <c r="E309" s="5">
        <v>1</v>
      </c>
      <c r="F309" s="5">
        <v>1</v>
      </c>
      <c r="G309" s="5">
        <v>1</v>
      </c>
      <c r="H309" s="5">
        <v>1</v>
      </c>
      <c r="I309" s="5">
        <v>1</v>
      </c>
      <c r="J309" s="5">
        <v>1</v>
      </c>
      <c r="L309" s="50"/>
      <c r="M309" s="52">
        <v>469</v>
      </c>
      <c r="N309" s="52">
        <v>1002</v>
      </c>
      <c r="O309" s="49">
        <v>31</v>
      </c>
      <c r="P309" s="128" t="s">
        <v>4201</v>
      </c>
      <c r="R309" t="s">
        <v>4178</v>
      </c>
      <c r="S309" s="52"/>
    </row>
    <row r="310" spans="1:19" x14ac:dyDescent="0.2">
      <c r="A310" s="4">
        <v>1</v>
      </c>
      <c r="B310" s="5">
        <v>1</v>
      </c>
      <c r="C310" s="5">
        <v>1</v>
      </c>
      <c r="D310" s="5">
        <v>1</v>
      </c>
      <c r="E310" s="5">
        <v>1</v>
      </c>
      <c r="F310" s="5">
        <v>1</v>
      </c>
      <c r="G310" s="5">
        <v>1</v>
      </c>
      <c r="H310" s="5">
        <v>1</v>
      </c>
      <c r="I310" s="5">
        <v>1</v>
      </c>
      <c r="J310" s="5">
        <v>1</v>
      </c>
      <c r="L310" s="50"/>
      <c r="M310" s="52">
        <v>470</v>
      </c>
      <c r="N310" s="52">
        <v>1002</v>
      </c>
      <c r="O310" s="49">
        <v>32</v>
      </c>
      <c r="P310" s="128" t="s">
        <v>4203</v>
      </c>
      <c r="R310" t="s">
        <v>4178</v>
      </c>
      <c r="S310" s="52"/>
    </row>
    <row r="311" spans="1:19" x14ac:dyDescent="0.2">
      <c r="A311" s="4">
        <v>1</v>
      </c>
      <c r="B311" s="5">
        <v>1</v>
      </c>
      <c r="C311" s="5">
        <v>1</v>
      </c>
      <c r="D311" s="5">
        <v>1</v>
      </c>
      <c r="E311" s="5">
        <v>1</v>
      </c>
      <c r="F311" s="5">
        <v>1</v>
      </c>
      <c r="G311" s="5">
        <v>1</v>
      </c>
      <c r="H311" s="5">
        <v>1</v>
      </c>
      <c r="I311" s="5">
        <v>1</v>
      </c>
      <c r="J311" s="5">
        <v>1</v>
      </c>
      <c r="L311" s="50"/>
      <c r="M311" s="52">
        <v>471</v>
      </c>
      <c r="N311" s="52">
        <v>1002</v>
      </c>
      <c r="O311" s="49">
        <v>33</v>
      </c>
      <c r="P311" s="128" t="s">
        <v>4204</v>
      </c>
      <c r="R311" t="s">
        <v>4178</v>
      </c>
      <c r="S311" s="52"/>
    </row>
    <row r="312" spans="1:19" x14ac:dyDescent="0.2">
      <c r="A312" s="4">
        <v>1</v>
      </c>
      <c r="B312" s="5">
        <v>1</v>
      </c>
      <c r="C312" s="5">
        <v>1</v>
      </c>
      <c r="D312" s="5">
        <v>1</v>
      </c>
      <c r="E312" s="5">
        <v>1</v>
      </c>
      <c r="F312" s="5">
        <v>1</v>
      </c>
      <c r="G312" s="5">
        <v>1</v>
      </c>
      <c r="H312" s="5">
        <v>1</v>
      </c>
      <c r="I312" s="5">
        <v>1</v>
      </c>
      <c r="J312" s="5">
        <v>1</v>
      </c>
      <c r="L312" s="50"/>
      <c r="M312" s="52">
        <v>472</v>
      </c>
      <c r="N312" s="52">
        <v>1002</v>
      </c>
      <c r="O312" s="49">
        <v>34</v>
      </c>
      <c r="P312" s="128" t="s">
        <v>4205</v>
      </c>
      <c r="R312" t="s">
        <v>4178</v>
      </c>
      <c r="S312" s="52"/>
    </row>
    <row r="313" spans="1:19" x14ac:dyDescent="0.2">
      <c r="A313" s="4">
        <v>1</v>
      </c>
      <c r="B313" s="5">
        <v>1</v>
      </c>
      <c r="C313" s="5">
        <v>1</v>
      </c>
      <c r="D313" s="5">
        <v>1</v>
      </c>
      <c r="E313" s="5">
        <v>1</v>
      </c>
      <c r="F313" s="5">
        <v>1</v>
      </c>
      <c r="G313" s="5">
        <v>1</v>
      </c>
      <c r="H313" s="5">
        <v>1</v>
      </c>
      <c r="I313" s="5">
        <v>1</v>
      </c>
      <c r="J313" s="5">
        <v>1</v>
      </c>
      <c r="L313" s="50"/>
      <c r="M313" s="52">
        <v>473</v>
      </c>
      <c r="N313" s="52">
        <v>1002</v>
      </c>
      <c r="O313" s="49">
        <v>35</v>
      </c>
      <c r="P313" s="128" t="s">
        <v>4205</v>
      </c>
      <c r="R313" t="s">
        <v>4178</v>
      </c>
      <c r="S313" s="52"/>
    </row>
    <row r="314" spans="1:19" x14ac:dyDescent="0.2">
      <c r="A314" s="4">
        <v>1</v>
      </c>
      <c r="B314" s="5">
        <v>1</v>
      </c>
      <c r="C314" s="5">
        <v>1</v>
      </c>
      <c r="D314" s="5">
        <v>1</v>
      </c>
      <c r="E314" s="5">
        <v>1</v>
      </c>
      <c r="F314" s="5">
        <v>1</v>
      </c>
      <c r="G314" s="5">
        <v>1</v>
      </c>
      <c r="H314" s="5">
        <v>1</v>
      </c>
      <c r="I314" s="5">
        <v>1</v>
      </c>
      <c r="J314" s="5">
        <v>1</v>
      </c>
      <c r="L314" s="50"/>
      <c r="M314" s="52">
        <v>474</v>
      </c>
      <c r="N314" s="52">
        <v>1002</v>
      </c>
      <c r="O314" s="49">
        <v>36</v>
      </c>
      <c r="P314" s="128" t="s">
        <v>4206</v>
      </c>
      <c r="R314" t="s">
        <v>4178</v>
      </c>
      <c r="S314" s="52"/>
    </row>
    <row r="315" spans="1:19" x14ac:dyDescent="0.2">
      <c r="A315" s="4">
        <v>1</v>
      </c>
      <c r="B315" s="5">
        <v>1</v>
      </c>
      <c r="C315" s="5">
        <v>1</v>
      </c>
      <c r="D315" s="5">
        <v>1</v>
      </c>
      <c r="E315" s="5">
        <v>1</v>
      </c>
      <c r="F315" s="5">
        <v>1</v>
      </c>
      <c r="G315" s="5">
        <v>1</v>
      </c>
      <c r="H315" s="5">
        <v>1</v>
      </c>
      <c r="I315" s="5">
        <v>1</v>
      </c>
      <c r="J315" s="5">
        <v>1</v>
      </c>
      <c r="L315" s="50"/>
      <c r="M315" s="52">
        <v>475</v>
      </c>
      <c r="N315" s="52">
        <v>1002</v>
      </c>
      <c r="O315" s="49">
        <v>37</v>
      </c>
      <c r="P315" s="128" t="s">
        <v>4207</v>
      </c>
      <c r="R315" t="s">
        <v>4178</v>
      </c>
      <c r="S315" s="52"/>
    </row>
    <row r="316" spans="1:19" x14ac:dyDescent="0.2">
      <c r="A316" s="4">
        <v>1</v>
      </c>
      <c r="B316" s="5">
        <v>1</v>
      </c>
      <c r="C316" s="5">
        <v>1</v>
      </c>
      <c r="D316" s="5">
        <v>1</v>
      </c>
      <c r="E316" s="5">
        <v>1</v>
      </c>
      <c r="F316" s="5">
        <v>1</v>
      </c>
      <c r="G316" s="5">
        <v>1</v>
      </c>
      <c r="H316" s="5">
        <v>1</v>
      </c>
      <c r="I316" s="5">
        <v>1</v>
      </c>
      <c r="J316" s="5">
        <v>1</v>
      </c>
      <c r="L316" s="50"/>
      <c r="M316" s="52">
        <v>476</v>
      </c>
      <c r="N316" s="52">
        <v>1002</v>
      </c>
      <c r="O316" s="49">
        <v>38</v>
      </c>
      <c r="P316" s="128" t="s">
        <v>4207</v>
      </c>
      <c r="R316" t="s">
        <v>4178</v>
      </c>
      <c r="S316" s="52"/>
    </row>
    <row r="317" spans="1:19" x14ac:dyDescent="0.2">
      <c r="A317" s="4">
        <v>1</v>
      </c>
      <c r="B317" s="5">
        <v>1</v>
      </c>
      <c r="C317" s="5">
        <v>1</v>
      </c>
      <c r="D317" s="5">
        <v>1</v>
      </c>
      <c r="E317" s="5">
        <v>1</v>
      </c>
      <c r="F317" s="5">
        <v>1</v>
      </c>
      <c r="G317" s="5">
        <v>1</v>
      </c>
      <c r="H317" s="5">
        <v>1</v>
      </c>
      <c r="I317" s="5">
        <v>1</v>
      </c>
      <c r="J317" s="5">
        <v>1</v>
      </c>
      <c r="L317" s="50"/>
      <c r="M317" s="52">
        <v>477</v>
      </c>
      <c r="N317" s="52">
        <v>1002</v>
      </c>
      <c r="O317" s="49">
        <v>39</v>
      </c>
      <c r="P317" s="128" t="s">
        <v>4208</v>
      </c>
      <c r="R317" t="s">
        <v>4178</v>
      </c>
      <c r="S317" s="52"/>
    </row>
    <row r="318" spans="1:19" x14ac:dyDescent="0.2">
      <c r="A318" s="4">
        <v>1</v>
      </c>
      <c r="B318" s="5">
        <v>1</v>
      </c>
      <c r="C318" s="5">
        <v>1</v>
      </c>
      <c r="D318" s="5">
        <v>1</v>
      </c>
      <c r="E318" s="5">
        <v>1</v>
      </c>
      <c r="F318" s="5">
        <v>1</v>
      </c>
      <c r="G318" s="5">
        <v>1</v>
      </c>
      <c r="H318" s="5">
        <v>1</v>
      </c>
      <c r="I318" s="5">
        <v>1</v>
      </c>
      <c r="J318" s="5">
        <v>1</v>
      </c>
      <c r="L318" s="50"/>
      <c r="M318" s="52">
        <v>478</v>
      </c>
      <c r="N318" s="52">
        <v>1002</v>
      </c>
      <c r="O318" s="49">
        <v>40</v>
      </c>
      <c r="P318" s="128" t="s">
        <v>4209</v>
      </c>
      <c r="R318" t="s">
        <v>4178</v>
      </c>
      <c r="S318" s="52"/>
    </row>
    <row r="319" spans="1:19" x14ac:dyDescent="0.2">
      <c r="A319" s="4">
        <v>1</v>
      </c>
      <c r="B319" s="5">
        <v>1</v>
      </c>
      <c r="C319" s="5">
        <v>1</v>
      </c>
      <c r="D319" s="5">
        <v>1</v>
      </c>
      <c r="E319" s="5">
        <v>1</v>
      </c>
      <c r="F319" s="5">
        <v>1</v>
      </c>
      <c r="G319" s="5">
        <v>1</v>
      </c>
      <c r="H319" s="5">
        <v>1</v>
      </c>
      <c r="I319" s="5">
        <v>1</v>
      </c>
      <c r="J319" s="5">
        <v>1</v>
      </c>
      <c r="L319" s="50"/>
      <c r="M319" s="52">
        <v>479</v>
      </c>
      <c r="N319" s="52">
        <v>1002</v>
      </c>
      <c r="O319" s="49">
        <v>41</v>
      </c>
      <c r="P319" s="128" t="s">
        <v>4209</v>
      </c>
      <c r="R319" t="s">
        <v>4178</v>
      </c>
      <c r="S319" s="52"/>
    </row>
    <row r="320" spans="1:19" x14ac:dyDescent="0.2">
      <c r="A320" s="4">
        <v>1</v>
      </c>
      <c r="B320" s="5">
        <v>1</v>
      </c>
      <c r="C320" s="5">
        <v>1</v>
      </c>
      <c r="D320" s="5">
        <v>1</v>
      </c>
      <c r="E320" s="5">
        <v>1</v>
      </c>
      <c r="F320" s="5">
        <v>1</v>
      </c>
      <c r="G320" s="5">
        <v>1</v>
      </c>
      <c r="H320" s="5">
        <v>1</v>
      </c>
      <c r="I320" s="5">
        <v>1</v>
      </c>
      <c r="J320" s="5">
        <v>1</v>
      </c>
      <c r="L320" s="50"/>
      <c r="M320" s="52">
        <v>480</v>
      </c>
      <c r="N320" s="52">
        <v>1002</v>
      </c>
      <c r="O320" s="49">
        <v>42</v>
      </c>
      <c r="P320" s="128" t="s">
        <v>4210</v>
      </c>
      <c r="R320" t="s">
        <v>4178</v>
      </c>
      <c r="S320" s="52"/>
    </row>
    <row r="321" spans="1:19" x14ac:dyDescent="0.2">
      <c r="A321" s="4">
        <v>1</v>
      </c>
      <c r="B321" s="5">
        <v>1</v>
      </c>
      <c r="C321" s="5">
        <v>1</v>
      </c>
      <c r="D321" s="5">
        <v>1</v>
      </c>
      <c r="E321" s="5">
        <v>1</v>
      </c>
      <c r="F321" s="5">
        <v>1</v>
      </c>
      <c r="G321" s="5">
        <v>1</v>
      </c>
      <c r="H321" s="5">
        <v>1</v>
      </c>
      <c r="I321" s="5">
        <v>1</v>
      </c>
      <c r="J321" s="5">
        <v>1</v>
      </c>
      <c r="L321" s="50"/>
      <c r="M321" s="52">
        <v>481</v>
      </c>
      <c r="N321" s="52">
        <v>1002</v>
      </c>
      <c r="O321" s="49">
        <v>43</v>
      </c>
      <c r="P321" s="128" t="s">
        <v>4211</v>
      </c>
      <c r="R321" t="s">
        <v>4178</v>
      </c>
      <c r="S321" s="52"/>
    </row>
    <row r="322" spans="1:19" x14ac:dyDescent="0.2">
      <c r="A322" s="4">
        <v>1</v>
      </c>
      <c r="B322" s="5">
        <v>1</v>
      </c>
      <c r="C322" s="5">
        <v>1</v>
      </c>
      <c r="D322" s="5">
        <v>1</v>
      </c>
      <c r="E322" s="5">
        <v>1</v>
      </c>
      <c r="F322" s="5">
        <v>1</v>
      </c>
      <c r="G322" s="5">
        <v>1</v>
      </c>
      <c r="H322" s="5">
        <v>1</v>
      </c>
      <c r="I322" s="5">
        <v>1</v>
      </c>
      <c r="J322" s="5">
        <v>1</v>
      </c>
      <c r="L322" s="50"/>
      <c r="M322" s="52">
        <v>482</v>
      </c>
      <c r="N322" s="52">
        <v>1002</v>
      </c>
      <c r="O322" s="49">
        <v>44</v>
      </c>
      <c r="P322" s="128" t="s">
        <v>4212</v>
      </c>
      <c r="R322" t="s">
        <v>4178</v>
      </c>
      <c r="S322" s="52"/>
    </row>
    <row r="323" spans="1:19" x14ac:dyDescent="0.2">
      <c r="A323" s="4">
        <v>1</v>
      </c>
      <c r="B323" s="5">
        <v>1</v>
      </c>
      <c r="C323" s="5">
        <v>1</v>
      </c>
      <c r="D323" s="5">
        <v>1</v>
      </c>
      <c r="E323" s="5">
        <v>1</v>
      </c>
      <c r="F323" s="5">
        <v>1</v>
      </c>
      <c r="G323" s="5">
        <v>1</v>
      </c>
      <c r="H323" s="5">
        <v>1</v>
      </c>
      <c r="I323" s="5">
        <v>1</v>
      </c>
      <c r="J323" s="5">
        <v>1</v>
      </c>
      <c r="L323" s="50"/>
      <c r="M323" s="52">
        <v>483</v>
      </c>
      <c r="N323" s="52">
        <v>1002</v>
      </c>
      <c r="O323" s="49">
        <v>45</v>
      </c>
      <c r="P323" s="128" t="s">
        <v>3975</v>
      </c>
      <c r="R323" t="s">
        <v>4178</v>
      </c>
      <c r="S323" s="52"/>
    </row>
    <row r="324" spans="1:19" x14ac:dyDescent="0.2">
      <c r="A324" s="4">
        <v>1</v>
      </c>
      <c r="B324" s="5">
        <v>1</v>
      </c>
      <c r="C324" s="5">
        <v>1</v>
      </c>
      <c r="D324" s="5">
        <v>1</v>
      </c>
      <c r="E324" s="5">
        <v>1</v>
      </c>
      <c r="F324" s="5">
        <v>1</v>
      </c>
      <c r="G324" s="5">
        <v>1</v>
      </c>
      <c r="H324" s="5">
        <v>1</v>
      </c>
      <c r="I324" s="5">
        <v>1</v>
      </c>
      <c r="J324" s="5">
        <v>1</v>
      </c>
      <c r="L324" s="50"/>
      <c r="M324" s="52">
        <v>484</v>
      </c>
      <c r="N324" s="52">
        <v>1002</v>
      </c>
      <c r="O324" s="49">
        <v>46</v>
      </c>
      <c r="P324" s="128" t="s">
        <v>4213</v>
      </c>
      <c r="R324" t="s">
        <v>4178</v>
      </c>
      <c r="S324" s="52"/>
    </row>
    <row r="325" spans="1:19" x14ac:dyDescent="0.2">
      <c r="A325" s="4">
        <v>1</v>
      </c>
      <c r="B325" s="5">
        <v>1</v>
      </c>
      <c r="C325" s="5">
        <v>1</v>
      </c>
      <c r="D325" s="5">
        <v>1</v>
      </c>
      <c r="E325" s="5">
        <v>1</v>
      </c>
      <c r="F325" s="5">
        <v>1</v>
      </c>
      <c r="G325" s="5">
        <v>1</v>
      </c>
      <c r="H325" s="5">
        <v>1</v>
      </c>
      <c r="I325" s="5">
        <v>1</v>
      </c>
      <c r="J325" s="5">
        <v>1</v>
      </c>
      <c r="L325" s="50"/>
      <c r="M325" s="52">
        <v>485</v>
      </c>
      <c r="N325" s="52">
        <v>1002</v>
      </c>
      <c r="O325" s="49">
        <v>47</v>
      </c>
      <c r="P325" s="128" t="s">
        <v>4213</v>
      </c>
      <c r="R325" t="s">
        <v>4178</v>
      </c>
      <c r="S325" s="52"/>
    </row>
    <row r="326" spans="1:19" x14ac:dyDescent="0.2">
      <c r="A326" s="4">
        <v>1</v>
      </c>
      <c r="B326" s="5">
        <v>1</v>
      </c>
      <c r="C326" s="5">
        <v>1</v>
      </c>
      <c r="D326" s="5">
        <v>1</v>
      </c>
      <c r="E326" s="5">
        <v>1</v>
      </c>
      <c r="F326" s="5">
        <v>1</v>
      </c>
      <c r="G326" s="5">
        <v>1</v>
      </c>
      <c r="H326" s="5">
        <v>1</v>
      </c>
      <c r="I326" s="5">
        <v>1</v>
      </c>
      <c r="J326" s="5">
        <v>1</v>
      </c>
      <c r="L326" s="50"/>
      <c r="M326" s="52">
        <v>486</v>
      </c>
      <c r="N326" s="52">
        <v>1002</v>
      </c>
      <c r="O326" s="49">
        <v>48</v>
      </c>
      <c r="P326" s="128" t="s">
        <v>4214</v>
      </c>
      <c r="R326" t="s">
        <v>4178</v>
      </c>
      <c r="S326" s="52"/>
    </row>
    <row r="327" spans="1:19" x14ac:dyDescent="0.2">
      <c r="A327" s="4">
        <v>1</v>
      </c>
      <c r="B327" s="5">
        <v>1</v>
      </c>
      <c r="C327" s="5">
        <v>1</v>
      </c>
      <c r="D327" s="5">
        <v>1</v>
      </c>
      <c r="E327" s="5">
        <v>1</v>
      </c>
      <c r="F327" s="5">
        <v>1</v>
      </c>
      <c r="G327" s="5">
        <v>1</v>
      </c>
      <c r="H327" s="5">
        <v>1</v>
      </c>
      <c r="I327" s="5">
        <v>1</v>
      </c>
      <c r="J327" s="5">
        <v>1</v>
      </c>
      <c r="L327" s="50"/>
      <c r="M327" s="52">
        <v>487</v>
      </c>
      <c r="N327" s="52">
        <v>1002</v>
      </c>
      <c r="O327" s="49">
        <v>49</v>
      </c>
      <c r="P327" s="128" t="s">
        <v>4215</v>
      </c>
      <c r="R327" t="s">
        <v>4178</v>
      </c>
      <c r="S327" s="52"/>
    </row>
    <row r="328" spans="1:19" x14ac:dyDescent="0.2">
      <c r="A328" s="4">
        <v>1</v>
      </c>
      <c r="B328" s="5">
        <v>1</v>
      </c>
      <c r="C328" s="5">
        <v>1</v>
      </c>
      <c r="D328" s="5">
        <v>1</v>
      </c>
      <c r="E328" s="5">
        <v>1</v>
      </c>
      <c r="F328" s="5">
        <v>1</v>
      </c>
      <c r="G328" s="5">
        <v>1</v>
      </c>
      <c r="H328" s="5">
        <v>1</v>
      </c>
      <c r="I328" s="5">
        <v>1</v>
      </c>
      <c r="J328" s="5">
        <v>1</v>
      </c>
      <c r="L328" s="50"/>
      <c r="M328" s="52">
        <v>488</v>
      </c>
      <c r="N328" s="52">
        <v>1002</v>
      </c>
      <c r="O328" s="49">
        <v>50</v>
      </c>
      <c r="P328" s="128" t="s">
        <v>4216</v>
      </c>
      <c r="R328" t="s">
        <v>4178</v>
      </c>
      <c r="S328" s="52"/>
    </row>
    <row r="329" spans="1:19" x14ac:dyDescent="0.2">
      <c r="A329" s="4">
        <v>1</v>
      </c>
      <c r="B329" s="5">
        <v>1</v>
      </c>
      <c r="C329" s="5">
        <v>1</v>
      </c>
      <c r="D329" s="5">
        <v>1</v>
      </c>
      <c r="E329" s="5">
        <v>1</v>
      </c>
      <c r="F329" s="5">
        <v>1</v>
      </c>
      <c r="G329" s="5">
        <v>1</v>
      </c>
      <c r="H329" s="5">
        <v>1</v>
      </c>
      <c r="I329" s="5">
        <v>1</v>
      </c>
      <c r="J329" s="5">
        <v>1</v>
      </c>
      <c r="L329" s="50"/>
      <c r="M329" s="52">
        <v>489</v>
      </c>
      <c r="N329" s="52">
        <v>1002</v>
      </c>
      <c r="O329" s="49">
        <v>51</v>
      </c>
      <c r="P329" s="128" t="s">
        <v>4217</v>
      </c>
      <c r="R329" t="s">
        <v>4178</v>
      </c>
      <c r="S329" s="52"/>
    </row>
    <row r="330" spans="1:19" x14ac:dyDescent="0.2">
      <c r="A330" s="4">
        <v>1</v>
      </c>
      <c r="B330" s="5">
        <v>1</v>
      </c>
      <c r="C330" s="5">
        <v>1</v>
      </c>
      <c r="D330" s="5">
        <v>1</v>
      </c>
      <c r="E330" s="5">
        <v>1</v>
      </c>
      <c r="F330" s="5">
        <v>1</v>
      </c>
      <c r="G330" s="5">
        <v>1</v>
      </c>
      <c r="H330" s="5">
        <v>1</v>
      </c>
      <c r="I330" s="5">
        <v>1</v>
      </c>
      <c r="J330" s="5">
        <v>1</v>
      </c>
      <c r="L330" s="50"/>
      <c r="M330" s="52">
        <v>490</v>
      </c>
      <c r="N330" s="52">
        <v>1002</v>
      </c>
      <c r="O330" s="49">
        <v>52</v>
      </c>
      <c r="P330" s="128" t="s">
        <v>4218</v>
      </c>
      <c r="R330" t="s">
        <v>4178</v>
      </c>
      <c r="S330" s="52"/>
    </row>
    <row r="331" spans="1:19" x14ac:dyDescent="0.2">
      <c r="A331" s="4">
        <v>1</v>
      </c>
      <c r="B331" s="5">
        <v>1</v>
      </c>
      <c r="C331" s="5">
        <v>1</v>
      </c>
      <c r="D331" s="5">
        <v>1</v>
      </c>
      <c r="E331" s="5">
        <v>1</v>
      </c>
      <c r="F331" s="5">
        <v>1</v>
      </c>
      <c r="G331" s="5">
        <v>1</v>
      </c>
      <c r="H331" s="5">
        <v>1</v>
      </c>
      <c r="I331" s="5">
        <v>1</v>
      </c>
      <c r="J331" s="5">
        <v>1</v>
      </c>
      <c r="L331" s="50"/>
      <c r="M331" s="52">
        <v>491</v>
      </c>
      <c r="N331" s="52">
        <v>1002</v>
      </c>
      <c r="O331" s="49">
        <v>53</v>
      </c>
      <c r="P331" s="128" t="s">
        <v>4219</v>
      </c>
      <c r="R331" t="s">
        <v>4178</v>
      </c>
      <c r="S331" s="52"/>
    </row>
    <row r="332" spans="1:19" x14ac:dyDescent="0.2">
      <c r="A332" s="4">
        <v>1</v>
      </c>
      <c r="B332" s="5">
        <v>1</v>
      </c>
      <c r="C332" s="5">
        <v>1</v>
      </c>
      <c r="D332" s="5">
        <v>1</v>
      </c>
      <c r="E332" s="5">
        <v>1</v>
      </c>
      <c r="F332" s="5">
        <v>1</v>
      </c>
      <c r="G332" s="5">
        <v>1</v>
      </c>
      <c r="H332" s="5">
        <v>1</v>
      </c>
      <c r="I332" s="5">
        <v>1</v>
      </c>
      <c r="J332" s="5">
        <v>1</v>
      </c>
      <c r="L332" s="50"/>
      <c r="M332" s="52">
        <v>492</v>
      </c>
      <c r="N332" s="52">
        <v>1002</v>
      </c>
      <c r="O332" s="49">
        <v>54</v>
      </c>
      <c r="P332" s="128" t="s">
        <v>4220</v>
      </c>
      <c r="R332" t="s">
        <v>4178</v>
      </c>
      <c r="S332" s="52"/>
    </row>
    <row r="333" spans="1:19" x14ac:dyDescent="0.2">
      <c r="A333" s="4">
        <v>1</v>
      </c>
      <c r="B333" s="5">
        <v>1</v>
      </c>
      <c r="C333" s="5">
        <v>1</v>
      </c>
      <c r="D333" s="5">
        <v>1</v>
      </c>
      <c r="E333" s="5">
        <v>1</v>
      </c>
      <c r="F333" s="5">
        <v>1</v>
      </c>
      <c r="G333" s="5">
        <v>1</v>
      </c>
      <c r="H333" s="5">
        <v>1</v>
      </c>
      <c r="I333" s="5">
        <v>1</v>
      </c>
      <c r="J333" s="5">
        <v>1</v>
      </c>
      <c r="L333" s="50"/>
      <c r="M333" s="52">
        <v>493</v>
      </c>
      <c r="N333" s="52">
        <v>1002</v>
      </c>
      <c r="O333" s="49">
        <v>55</v>
      </c>
      <c r="P333" s="128" t="s">
        <v>4221</v>
      </c>
      <c r="R333" t="s">
        <v>4178</v>
      </c>
      <c r="S333" s="52"/>
    </row>
    <row r="334" spans="1:19" x14ac:dyDescent="0.2">
      <c r="A334" s="4">
        <v>1</v>
      </c>
      <c r="B334" s="5">
        <v>1</v>
      </c>
      <c r="C334" s="5">
        <v>1</v>
      </c>
      <c r="D334" s="5">
        <v>1</v>
      </c>
      <c r="E334" s="5">
        <v>1</v>
      </c>
      <c r="F334" s="5">
        <v>1</v>
      </c>
      <c r="G334" s="5">
        <v>1</v>
      </c>
      <c r="H334" s="5">
        <v>1</v>
      </c>
      <c r="I334" s="5">
        <v>1</v>
      </c>
      <c r="J334" s="5">
        <v>1</v>
      </c>
      <c r="L334" s="50"/>
      <c r="M334" s="52">
        <v>494</v>
      </c>
      <c r="N334" s="52">
        <v>1002</v>
      </c>
      <c r="O334" s="49">
        <v>56</v>
      </c>
      <c r="P334" s="128" t="s">
        <v>4222</v>
      </c>
      <c r="R334" t="s">
        <v>4178</v>
      </c>
      <c r="S334" s="52"/>
    </row>
    <row r="335" spans="1:19" x14ac:dyDescent="0.2">
      <c r="A335" s="4">
        <v>1</v>
      </c>
      <c r="B335" s="5">
        <v>1</v>
      </c>
      <c r="C335" s="5">
        <v>1</v>
      </c>
      <c r="D335" s="5">
        <v>1</v>
      </c>
      <c r="E335" s="5">
        <v>1</v>
      </c>
      <c r="F335" s="5">
        <v>1</v>
      </c>
      <c r="G335" s="5">
        <v>1</v>
      </c>
      <c r="H335" s="5">
        <v>1</v>
      </c>
      <c r="I335" s="5">
        <v>1</v>
      </c>
      <c r="J335" s="5">
        <v>1</v>
      </c>
      <c r="L335" s="50"/>
      <c r="M335" s="52">
        <v>495</v>
      </c>
      <c r="N335" s="52">
        <v>1002</v>
      </c>
      <c r="O335" s="49">
        <v>57</v>
      </c>
      <c r="P335" s="128" t="s">
        <v>4223</v>
      </c>
      <c r="R335" t="s">
        <v>4178</v>
      </c>
      <c r="S335" s="52"/>
    </row>
    <row r="336" spans="1:19" x14ac:dyDescent="0.2">
      <c r="A336" s="4">
        <v>1</v>
      </c>
      <c r="B336" s="5">
        <v>1</v>
      </c>
      <c r="C336" s="5">
        <v>1</v>
      </c>
      <c r="D336" s="5">
        <v>1</v>
      </c>
      <c r="E336" s="5">
        <v>1</v>
      </c>
      <c r="F336" s="5">
        <v>1</v>
      </c>
      <c r="G336" s="5">
        <v>1</v>
      </c>
      <c r="H336" s="5">
        <v>1</v>
      </c>
      <c r="I336" s="5">
        <v>1</v>
      </c>
      <c r="J336" s="5">
        <v>1</v>
      </c>
      <c r="L336" s="50"/>
      <c r="M336" s="52">
        <v>496</v>
      </c>
      <c r="N336" s="52">
        <v>1002</v>
      </c>
      <c r="O336" s="49">
        <v>58</v>
      </c>
      <c r="P336" s="128" t="s">
        <v>4224</v>
      </c>
      <c r="R336" t="s">
        <v>4178</v>
      </c>
      <c r="S336" s="52"/>
    </row>
    <row r="337" spans="1:19" x14ac:dyDescent="0.2">
      <c r="A337" s="4">
        <v>1</v>
      </c>
      <c r="B337" s="5">
        <v>1</v>
      </c>
      <c r="C337" s="5">
        <v>1</v>
      </c>
      <c r="D337" s="5">
        <v>1</v>
      </c>
      <c r="E337" s="5">
        <v>1</v>
      </c>
      <c r="F337" s="5">
        <v>1</v>
      </c>
      <c r="G337" s="5">
        <v>1</v>
      </c>
      <c r="H337" s="5">
        <v>1</v>
      </c>
      <c r="I337" s="5">
        <v>1</v>
      </c>
      <c r="J337" s="5">
        <v>1</v>
      </c>
      <c r="L337" s="50"/>
      <c r="M337" s="52">
        <v>497</v>
      </c>
      <c r="N337" s="52">
        <v>1002</v>
      </c>
      <c r="O337" s="49">
        <v>59</v>
      </c>
      <c r="P337" s="128" t="s">
        <v>3984</v>
      </c>
      <c r="R337" t="s">
        <v>4178</v>
      </c>
      <c r="S337" s="52"/>
    </row>
    <row r="338" spans="1:19" x14ac:dyDescent="0.2">
      <c r="A338" s="4">
        <v>1</v>
      </c>
      <c r="B338" s="5">
        <v>1</v>
      </c>
      <c r="C338" s="5">
        <v>1</v>
      </c>
      <c r="D338" s="5">
        <v>1</v>
      </c>
      <c r="E338" s="5">
        <v>1</v>
      </c>
      <c r="F338" s="5">
        <v>1</v>
      </c>
      <c r="G338" s="5">
        <v>1</v>
      </c>
      <c r="H338" s="5">
        <v>1</v>
      </c>
      <c r="I338" s="5">
        <v>1</v>
      </c>
      <c r="J338" s="5">
        <v>1</v>
      </c>
      <c r="L338" s="50"/>
      <c r="M338" s="52">
        <v>498</v>
      </c>
      <c r="N338" s="52">
        <v>1002</v>
      </c>
      <c r="O338" s="49">
        <v>60</v>
      </c>
      <c r="P338" s="128" t="s">
        <v>4225</v>
      </c>
      <c r="R338" t="s">
        <v>4178</v>
      </c>
      <c r="S338" s="52"/>
    </row>
    <row r="339" spans="1:19" x14ac:dyDescent="0.2">
      <c r="A339" s="4">
        <v>1</v>
      </c>
      <c r="B339" s="5">
        <v>1</v>
      </c>
      <c r="C339" s="5">
        <v>1</v>
      </c>
      <c r="D339" s="5">
        <v>1</v>
      </c>
      <c r="E339" s="5">
        <v>1</v>
      </c>
      <c r="F339" s="5">
        <v>1</v>
      </c>
      <c r="G339" s="5">
        <v>1</v>
      </c>
      <c r="H339" s="5">
        <v>1</v>
      </c>
      <c r="I339" s="5">
        <v>1</v>
      </c>
      <c r="J339" s="5">
        <v>1</v>
      </c>
      <c r="L339" s="50"/>
      <c r="M339" s="52">
        <v>499</v>
      </c>
      <c r="N339" s="52">
        <v>1002</v>
      </c>
      <c r="O339" s="49">
        <v>61</v>
      </c>
      <c r="P339" s="128" t="s">
        <v>4226</v>
      </c>
      <c r="R339" t="s">
        <v>4178</v>
      </c>
      <c r="S339" s="52"/>
    </row>
    <row r="340" spans="1:19" x14ac:dyDescent="0.2">
      <c r="A340" s="4">
        <v>1</v>
      </c>
      <c r="B340" s="5">
        <v>1</v>
      </c>
      <c r="C340" s="5">
        <v>1</v>
      </c>
      <c r="D340" s="5">
        <v>1</v>
      </c>
      <c r="E340" s="5">
        <v>1</v>
      </c>
      <c r="F340" s="5">
        <v>1</v>
      </c>
      <c r="G340" s="5">
        <v>1</v>
      </c>
      <c r="H340" s="5">
        <v>1</v>
      </c>
      <c r="I340" s="5">
        <v>1</v>
      </c>
      <c r="J340" s="5">
        <v>1</v>
      </c>
      <c r="L340" s="50"/>
      <c r="M340" s="52">
        <v>500</v>
      </c>
      <c r="N340" s="52">
        <v>1002</v>
      </c>
      <c r="O340" s="49">
        <v>62</v>
      </c>
      <c r="P340" s="128" t="s">
        <v>4227</v>
      </c>
      <c r="R340" t="s">
        <v>4178</v>
      </c>
      <c r="S340" s="52"/>
    </row>
    <row r="341" spans="1:19" x14ac:dyDescent="0.2">
      <c r="A341" s="4">
        <v>1</v>
      </c>
      <c r="B341" s="5">
        <v>1</v>
      </c>
      <c r="C341" s="5">
        <v>1</v>
      </c>
      <c r="D341" s="5">
        <v>1</v>
      </c>
      <c r="E341" s="5">
        <v>1</v>
      </c>
      <c r="F341" s="5">
        <v>1</v>
      </c>
      <c r="G341" s="5">
        <v>1</v>
      </c>
      <c r="H341" s="5">
        <v>1</v>
      </c>
      <c r="I341" s="5">
        <v>1</v>
      </c>
      <c r="J341" s="5">
        <v>1</v>
      </c>
      <c r="L341" s="50"/>
      <c r="M341" s="52">
        <v>501</v>
      </c>
      <c r="N341" s="52">
        <v>1002</v>
      </c>
      <c r="O341" s="49">
        <v>63</v>
      </c>
      <c r="P341" s="128" t="s">
        <v>4228</v>
      </c>
      <c r="R341" t="s">
        <v>4178</v>
      </c>
      <c r="S341" s="52"/>
    </row>
    <row r="342" spans="1:19" x14ac:dyDescent="0.2">
      <c r="A342" s="4">
        <v>1</v>
      </c>
      <c r="B342" s="5">
        <v>1</v>
      </c>
      <c r="C342" s="5">
        <v>1</v>
      </c>
      <c r="D342" s="5">
        <v>1</v>
      </c>
      <c r="E342" s="5">
        <v>1</v>
      </c>
      <c r="F342" s="5">
        <v>1</v>
      </c>
      <c r="G342" s="5">
        <v>1</v>
      </c>
      <c r="H342" s="5">
        <v>1</v>
      </c>
      <c r="I342" s="5">
        <v>1</v>
      </c>
      <c r="J342" s="5">
        <v>1</v>
      </c>
      <c r="L342" s="50"/>
      <c r="M342" s="52">
        <v>502</v>
      </c>
      <c r="N342" s="52">
        <v>1002</v>
      </c>
      <c r="O342" s="49">
        <v>64</v>
      </c>
      <c r="P342" s="128" t="s">
        <v>4229</v>
      </c>
      <c r="R342" t="s">
        <v>4178</v>
      </c>
      <c r="S342" s="52"/>
    </row>
    <row r="343" spans="1:19" x14ac:dyDescent="0.2">
      <c r="A343" s="4">
        <v>1</v>
      </c>
      <c r="B343" s="5">
        <v>1</v>
      </c>
      <c r="C343" s="5">
        <v>1</v>
      </c>
      <c r="D343" s="5">
        <v>1</v>
      </c>
      <c r="E343" s="5">
        <v>1</v>
      </c>
      <c r="F343" s="5">
        <v>1</v>
      </c>
      <c r="G343" s="5">
        <v>1</v>
      </c>
      <c r="H343" s="5">
        <v>1</v>
      </c>
      <c r="I343" s="5">
        <v>1</v>
      </c>
      <c r="J343" s="5">
        <v>1</v>
      </c>
      <c r="L343" s="50"/>
      <c r="M343" s="52">
        <v>503</v>
      </c>
      <c r="N343" s="52">
        <v>1002</v>
      </c>
      <c r="O343" s="49">
        <v>65</v>
      </c>
      <c r="P343" s="128" t="s">
        <v>4230</v>
      </c>
      <c r="R343" t="s">
        <v>4178</v>
      </c>
      <c r="S343" s="52"/>
    </row>
    <row r="344" spans="1:19" x14ac:dyDescent="0.2">
      <c r="A344" s="4">
        <v>1</v>
      </c>
      <c r="B344" s="5">
        <v>1</v>
      </c>
      <c r="C344" s="5">
        <v>1</v>
      </c>
      <c r="D344" s="5">
        <v>1</v>
      </c>
      <c r="E344" s="5">
        <v>1</v>
      </c>
      <c r="F344" s="5">
        <v>1</v>
      </c>
      <c r="G344" s="5">
        <v>1</v>
      </c>
      <c r="H344" s="5">
        <v>1</v>
      </c>
      <c r="I344" s="5">
        <v>1</v>
      </c>
      <c r="J344" s="5">
        <v>1</v>
      </c>
      <c r="L344" s="50"/>
      <c r="M344" s="52">
        <v>504</v>
      </c>
      <c r="N344" s="52">
        <v>1002</v>
      </c>
      <c r="O344" s="49">
        <v>66</v>
      </c>
      <c r="P344" s="128" t="s">
        <v>4231</v>
      </c>
      <c r="R344" t="s">
        <v>4178</v>
      </c>
      <c r="S344" s="52"/>
    </row>
    <row r="345" spans="1:19" x14ac:dyDescent="0.2">
      <c r="A345" s="4">
        <v>1</v>
      </c>
      <c r="B345" s="5">
        <v>1</v>
      </c>
      <c r="C345" s="5">
        <v>1</v>
      </c>
      <c r="D345" s="5">
        <v>1</v>
      </c>
      <c r="E345" s="5">
        <v>1</v>
      </c>
      <c r="F345" s="5">
        <v>1</v>
      </c>
      <c r="G345" s="5">
        <v>1</v>
      </c>
      <c r="H345" s="5">
        <v>1</v>
      </c>
      <c r="I345" s="5">
        <v>1</v>
      </c>
      <c r="J345" s="5">
        <v>1</v>
      </c>
      <c r="L345" s="50"/>
      <c r="M345" s="52">
        <v>505</v>
      </c>
      <c r="N345" s="52">
        <v>1002</v>
      </c>
      <c r="O345" s="49">
        <v>67</v>
      </c>
      <c r="P345" s="128" t="s">
        <v>4232</v>
      </c>
      <c r="R345" t="s">
        <v>4178</v>
      </c>
      <c r="S345" s="52"/>
    </row>
    <row r="346" spans="1:19" x14ac:dyDescent="0.2">
      <c r="A346" s="4">
        <v>1</v>
      </c>
      <c r="B346" s="5">
        <v>1</v>
      </c>
      <c r="C346" s="5">
        <v>1</v>
      </c>
      <c r="D346" s="5">
        <v>1</v>
      </c>
      <c r="E346" s="5">
        <v>1</v>
      </c>
      <c r="F346" s="5">
        <v>1</v>
      </c>
      <c r="G346" s="5">
        <v>1</v>
      </c>
      <c r="H346" s="5">
        <v>1</v>
      </c>
      <c r="I346" s="5">
        <v>1</v>
      </c>
      <c r="J346" s="5">
        <v>1</v>
      </c>
      <c r="L346" s="50"/>
      <c r="M346" s="52">
        <v>506</v>
      </c>
      <c r="N346" s="52">
        <v>1002</v>
      </c>
      <c r="O346" s="49">
        <v>68</v>
      </c>
      <c r="P346" s="128" t="s">
        <v>4233</v>
      </c>
      <c r="R346" t="s">
        <v>4178</v>
      </c>
      <c r="S346" s="52"/>
    </row>
    <row r="347" spans="1:19" x14ac:dyDescent="0.2">
      <c r="A347" s="4">
        <v>1</v>
      </c>
      <c r="B347" s="5">
        <v>1</v>
      </c>
      <c r="C347" s="5">
        <v>1</v>
      </c>
      <c r="D347" s="5">
        <v>1</v>
      </c>
      <c r="E347" s="5">
        <v>1</v>
      </c>
      <c r="F347" s="5">
        <v>1</v>
      </c>
      <c r="G347" s="5">
        <v>1</v>
      </c>
      <c r="H347" s="5">
        <v>1</v>
      </c>
      <c r="I347" s="5">
        <v>1</v>
      </c>
      <c r="J347" s="5">
        <v>1</v>
      </c>
      <c r="L347" s="50"/>
      <c r="M347" s="52">
        <v>507</v>
      </c>
      <c r="N347" s="52">
        <v>1002</v>
      </c>
      <c r="O347" s="49">
        <v>69</v>
      </c>
      <c r="P347" s="128" t="s">
        <v>4234</v>
      </c>
      <c r="R347" t="s">
        <v>4178</v>
      </c>
      <c r="S347" s="52"/>
    </row>
    <row r="348" spans="1:19" x14ac:dyDescent="0.2">
      <c r="A348" s="4">
        <v>1</v>
      </c>
      <c r="B348" s="5">
        <v>1</v>
      </c>
      <c r="C348" s="5">
        <v>1</v>
      </c>
      <c r="D348" s="5">
        <v>1</v>
      </c>
      <c r="E348" s="5">
        <v>1</v>
      </c>
      <c r="F348" s="5">
        <v>1</v>
      </c>
      <c r="G348" s="5">
        <v>1</v>
      </c>
      <c r="H348" s="5">
        <v>1</v>
      </c>
      <c r="I348" s="5">
        <v>1</v>
      </c>
      <c r="J348" s="5">
        <v>1</v>
      </c>
      <c r="L348" s="50"/>
      <c r="M348" s="52">
        <v>508</v>
      </c>
      <c r="N348" s="52">
        <v>1002</v>
      </c>
      <c r="O348" s="49">
        <v>70</v>
      </c>
      <c r="P348" s="128" t="s">
        <v>4235</v>
      </c>
      <c r="R348" t="s">
        <v>4178</v>
      </c>
      <c r="S348" s="52"/>
    </row>
    <row r="349" spans="1:19" x14ac:dyDescent="0.2">
      <c r="A349" s="4">
        <v>1</v>
      </c>
      <c r="B349" s="5">
        <v>1</v>
      </c>
      <c r="C349" s="5">
        <v>1</v>
      </c>
      <c r="D349" s="5">
        <v>1</v>
      </c>
      <c r="E349" s="5">
        <v>1</v>
      </c>
      <c r="F349" s="5">
        <v>1</v>
      </c>
      <c r="G349" s="5">
        <v>1</v>
      </c>
      <c r="H349" s="5">
        <v>1</v>
      </c>
      <c r="I349" s="5">
        <v>1</v>
      </c>
      <c r="J349" s="5">
        <v>1</v>
      </c>
      <c r="L349" s="50"/>
      <c r="M349" s="52">
        <v>509</v>
      </c>
      <c r="N349" s="52">
        <v>1002</v>
      </c>
      <c r="O349" s="49">
        <v>71</v>
      </c>
      <c r="P349" s="128" t="s">
        <v>4236</v>
      </c>
      <c r="R349" t="s">
        <v>4178</v>
      </c>
      <c r="S349" s="52"/>
    </row>
    <row r="350" spans="1:19" x14ac:dyDescent="0.2">
      <c r="A350" s="4">
        <v>1</v>
      </c>
      <c r="B350" s="5">
        <v>1</v>
      </c>
      <c r="C350" s="5">
        <v>1</v>
      </c>
      <c r="D350" s="5">
        <v>1</v>
      </c>
      <c r="E350" s="5">
        <v>1</v>
      </c>
      <c r="F350" s="5">
        <v>1</v>
      </c>
      <c r="G350" s="5">
        <v>1</v>
      </c>
      <c r="H350" s="5">
        <v>1</v>
      </c>
      <c r="I350" s="5">
        <v>1</v>
      </c>
      <c r="J350" s="5">
        <v>1</v>
      </c>
      <c r="L350" s="50"/>
      <c r="M350" s="52">
        <v>510</v>
      </c>
      <c r="N350" s="52">
        <v>1002</v>
      </c>
      <c r="O350" s="49">
        <v>72</v>
      </c>
      <c r="P350" s="128" t="s">
        <v>4237</v>
      </c>
      <c r="R350" t="s">
        <v>4178</v>
      </c>
      <c r="S350" s="52"/>
    </row>
    <row r="351" spans="1:19" x14ac:dyDescent="0.2">
      <c r="A351" s="4">
        <v>1</v>
      </c>
      <c r="B351" s="5">
        <v>1</v>
      </c>
      <c r="C351" s="5">
        <v>1</v>
      </c>
      <c r="D351" s="5">
        <v>1</v>
      </c>
      <c r="E351" s="5">
        <v>1</v>
      </c>
      <c r="F351" s="5">
        <v>1</v>
      </c>
      <c r="G351" s="5">
        <v>1</v>
      </c>
      <c r="H351" s="5">
        <v>1</v>
      </c>
      <c r="I351" s="5">
        <v>1</v>
      </c>
      <c r="J351" s="5">
        <v>1</v>
      </c>
      <c r="L351" s="50"/>
      <c r="M351" s="52">
        <v>511</v>
      </c>
      <c r="N351" s="52">
        <v>1002</v>
      </c>
      <c r="O351" s="49">
        <v>73</v>
      </c>
      <c r="P351" s="128" t="s">
        <v>4238</v>
      </c>
      <c r="R351" t="s">
        <v>4178</v>
      </c>
      <c r="S351" s="52"/>
    </row>
    <row r="352" spans="1:19" x14ac:dyDescent="0.2">
      <c r="A352" s="4">
        <v>1</v>
      </c>
      <c r="B352" s="5">
        <v>1</v>
      </c>
      <c r="C352" s="5">
        <v>1</v>
      </c>
      <c r="D352" s="5">
        <v>1</v>
      </c>
      <c r="E352" s="5">
        <v>1</v>
      </c>
      <c r="F352" s="5">
        <v>1</v>
      </c>
      <c r="G352" s="5">
        <v>1</v>
      </c>
      <c r="H352" s="5">
        <v>1</v>
      </c>
      <c r="I352" s="5">
        <v>1</v>
      </c>
      <c r="J352" s="5">
        <v>1</v>
      </c>
      <c r="L352" s="50"/>
      <c r="M352" s="52">
        <v>512</v>
      </c>
      <c r="N352" s="52">
        <v>1002</v>
      </c>
      <c r="O352" s="49">
        <v>74</v>
      </c>
      <c r="P352" s="128" t="s">
        <v>4239</v>
      </c>
      <c r="R352" t="s">
        <v>4178</v>
      </c>
      <c r="S352" s="52"/>
    </row>
    <row r="353" spans="1:19" x14ac:dyDescent="0.2">
      <c r="A353" s="4">
        <v>1</v>
      </c>
      <c r="B353" s="5">
        <v>1</v>
      </c>
      <c r="C353" s="5">
        <v>1</v>
      </c>
      <c r="D353" s="5">
        <v>1</v>
      </c>
      <c r="E353" s="5">
        <v>1</v>
      </c>
      <c r="F353" s="5">
        <v>1</v>
      </c>
      <c r="G353" s="5">
        <v>1</v>
      </c>
      <c r="H353" s="5">
        <v>1</v>
      </c>
      <c r="I353" s="5">
        <v>1</v>
      </c>
      <c r="J353" s="5">
        <v>1</v>
      </c>
      <c r="L353" s="50"/>
      <c r="M353" s="52">
        <v>513</v>
      </c>
      <c r="N353" s="52">
        <v>1002</v>
      </c>
      <c r="O353" s="49">
        <v>75</v>
      </c>
      <c r="P353" s="128" t="s">
        <v>4240</v>
      </c>
      <c r="R353" t="s">
        <v>4178</v>
      </c>
      <c r="S353" s="52"/>
    </row>
    <row r="354" spans="1:19" x14ac:dyDescent="0.2">
      <c r="A354" s="4">
        <v>1</v>
      </c>
      <c r="B354" s="5">
        <v>1</v>
      </c>
      <c r="C354" s="5">
        <v>1</v>
      </c>
      <c r="D354" s="5">
        <v>1</v>
      </c>
      <c r="E354" s="5">
        <v>1</v>
      </c>
      <c r="F354" s="5">
        <v>1</v>
      </c>
      <c r="G354" s="5">
        <v>1</v>
      </c>
      <c r="H354" s="5">
        <v>1</v>
      </c>
      <c r="I354" s="5">
        <v>1</v>
      </c>
      <c r="J354" s="5">
        <v>1</v>
      </c>
      <c r="L354" s="50"/>
      <c r="M354" s="52">
        <v>514</v>
      </c>
      <c r="N354" s="52">
        <v>1002</v>
      </c>
      <c r="O354" s="49">
        <v>76</v>
      </c>
      <c r="P354" s="128" t="s">
        <v>4241</v>
      </c>
      <c r="R354" t="s">
        <v>4178</v>
      </c>
      <c r="S354" s="52"/>
    </row>
    <row r="355" spans="1:19" x14ac:dyDescent="0.2">
      <c r="A355" s="4">
        <v>1</v>
      </c>
      <c r="B355" s="5">
        <v>1</v>
      </c>
      <c r="C355" s="5">
        <v>1</v>
      </c>
      <c r="D355" s="5">
        <v>1</v>
      </c>
      <c r="E355" s="5">
        <v>1</v>
      </c>
      <c r="F355" s="5">
        <v>1</v>
      </c>
      <c r="G355" s="5">
        <v>1</v>
      </c>
      <c r="H355" s="5">
        <v>1</v>
      </c>
      <c r="I355" s="5">
        <v>1</v>
      </c>
      <c r="J355" s="5">
        <v>1</v>
      </c>
      <c r="L355" s="50"/>
      <c r="M355" s="52">
        <v>515</v>
      </c>
      <c r="N355" s="52">
        <v>1002</v>
      </c>
      <c r="O355" s="49">
        <v>77</v>
      </c>
      <c r="P355" s="128" t="s">
        <v>4242</v>
      </c>
      <c r="R355" t="s">
        <v>4178</v>
      </c>
      <c r="S355" s="52"/>
    </row>
    <row r="356" spans="1:19" x14ac:dyDescent="0.2">
      <c r="A356" s="4">
        <v>1</v>
      </c>
      <c r="B356" s="5">
        <v>1</v>
      </c>
      <c r="C356" s="5">
        <v>1</v>
      </c>
      <c r="D356" s="5">
        <v>1</v>
      </c>
      <c r="E356" s="5">
        <v>1</v>
      </c>
      <c r="F356" s="5">
        <v>1</v>
      </c>
      <c r="G356" s="5">
        <v>1</v>
      </c>
      <c r="H356" s="5">
        <v>1</v>
      </c>
      <c r="I356" s="5">
        <v>1</v>
      </c>
      <c r="J356" s="5">
        <v>1</v>
      </c>
      <c r="L356" s="50"/>
      <c r="M356" s="52">
        <v>516</v>
      </c>
      <c r="N356" s="52">
        <v>1002</v>
      </c>
      <c r="O356" s="49">
        <v>78</v>
      </c>
      <c r="P356" s="128" t="s">
        <v>4243</v>
      </c>
      <c r="R356" t="s">
        <v>4178</v>
      </c>
      <c r="S356" s="52"/>
    </row>
    <row r="357" spans="1:19" x14ac:dyDescent="0.2">
      <c r="A357" s="4">
        <v>1</v>
      </c>
      <c r="B357" s="5">
        <v>1</v>
      </c>
      <c r="C357" s="5">
        <v>1</v>
      </c>
      <c r="D357" s="5">
        <v>1</v>
      </c>
      <c r="E357" s="5">
        <v>1</v>
      </c>
      <c r="F357" s="5">
        <v>1</v>
      </c>
      <c r="G357" s="5">
        <v>1</v>
      </c>
      <c r="H357" s="5">
        <v>1</v>
      </c>
      <c r="I357" s="5">
        <v>1</v>
      </c>
      <c r="J357" s="5">
        <v>1</v>
      </c>
      <c r="L357" s="50"/>
      <c r="M357" s="52">
        <v>517</v>
      </c>
      <c r="N357" s="52">
        <v>1002</v>
      </c>
      <c r="O357" s="49">
        <v>79</v>
      </c>
      <c r="P357" s="128" t="s">
        <v>4244</v>
      </c>
      <c r="R357" t="s">
        <v>4178</v>
      </c>
      <c r="S357" s="52"/>
    </row>
    <row r="358" spans="1:19" x14ac:dyDescent="0.2">
      <c r="A358" s="4">
        <v>1</v>
      </c>
      <c r="B358" s="5">
        <v>1</v>
      </c>
      <c r="C358" s="5">
        <v>1</v>
      </c>
      <c r="D358" s="5">
        <v>1</v>
      </c>
      <c r="E358" s="5">
        <v>1</v>
      </c>
      <c r="F358" s="5">
        <v>1</v>
      </c>
      <c r="G358" s="5">
        <v>1</v>
      </c>
      <c r="H358" s="5">
        <v>1</v>
      </c>
      <c r="I358" s="5">
        <v>1</v>
      </c>
      <c r="J358" s="5">
        <v>1</v>
      </c>
      <c r="L358" s="50"/>
      <c r="M358" s="52">
        <v>518</v>
      </c>
      <c r="N358" s="52">
        <v>1002</v>
      </c>
      <c r="O358" s="49">
        <v>80</v>
      </c>
      <c r="P358" s="128" t="s">
        <v>4245</v>
      </c>
      <c r="R358" t="s">
        <v>4178</v>
      </c>
      <c r="S358" s="52"/>
    </row>
    <row r="359" spans="1:19" x14ac:dyDescent="0.2">
      <c r="A359" s="4">
        <v>1</v>
      </c>
      <c r="B359" s="5">
        <v>1</v>
      </c>
      <c r="C359" s="5">
        <v>1</v>
      </c>
      <c r="D359" s="5">
        <v>1</v>
      </c>
      <c r="E359" s="5">
        <v>1</v>
      </c>
      <c r="F359" s="5">
        <v>1</v>
      </c>
      <c r="G359" s="5">
        <v>1</v>
      </c>
      <c r="H359" s="5">
        <v>1</v>
      </c>
      <c r="I359" s="5">
        <v>1</v>
      </c>
      <c r="J359" s="5">
        <v>1</v>
      </c>
      <c r="L359" s="50"/>
      <c r="M359" s="52">
        <v>519</v>
      </c>
      <c r="N359" s="52">
        <v>1002</v>
      </c>
      <c r="O359" s="49">
        <v>81</v>
      </c>
      <c r="P359" s="128" t="s">
        <v>4246</v>
      </c>
      <c r="R359" t="s">
        <v>4178</v>
      </c>
      <c r="S359" s="52"/>
    </row>
    <row r="360" spans="1:19" x14ac:dyDescent="0.2">
      <c r="A360" s="4">
        <v>1</v>
      </c>
      <c r="B360" s="5">
        <v>1</v>
      </c>
      <c r="C360" s="5">
        <v>1</v>
      </c>
      <c r="D360" s="5">
        <v>1</v>
      </c>
      <c r="E360" s="5">
        <v>1</v>
      </c>
      <c r="F360" s="5">
        <v>1</v>
      </c>
      <c r="G360" s="5">
        <v>1</v>
      </c>
      <c r="H360" s="5">
        <v>1</v>
      </c>
      <c r="I360" s="5">
        <v>1</v>
      </c>
      <c r="J360" s="5">
        <v>1</v>
      </c>
      <c r="L360" s="50"/>
      <c r="M360" s="52">
        <v>520</v>
      </c>
      <c r="N360" s="52">
        <v>1002</v>
      </c>
      <c r="O360" s="49">
        <v>82</v>
      </c>
      <c r="P360" s="128" t="s">
        <v>4247</v>
      </c>
      <c r="R360" t="s">
        <v>4178</v>
      </c>
      <c r="S360" s="52"/>
    </row>
    <row r="361" spans="1:19" x14ac:dyDescent="0.2">
      <c r="A361" s="4">
        <v>1</v>
      </c>
      <c r="B361" s="5">
        <v>1</v>
      </c>
      <c r="C361" s="5">
        <v>1</v>
      </c>
      <c r="D361" s="5">
        <v>1</v>
      </c>
      <c r="E361" s="5">
        <v>1</v>
      </c>
      <c r="F361" s="5">
        <v>1</v>
      </c>
      <c r="G361" s="5">
        <v>1</v>
      </c>
      <c r="H361" s="5">
        <v>1</v>
      </c>
      <c r="I361" s="5">
        <v>1</v>
      </c>
      <c r="J361" s="5">
        <v>1</v>
      </c>
      <c r="L361" s="50"/>
      <c r="M361" s="52">
        <v>521</v>
      </c>
      <c r="N361" s="52">
        <v>1002</v>
      </c>
      <c r="O361" s="49">
        <v>83</v>
      </c>
      <c r="P361" s="128" t="s">
        <v>4248</v>
      </c>
      <c r="R361" t="s">
        <v>4178</v>
      </c>
      <c r="S361" s="52"/>
    </row>
    <row r="362" spans="1:19" x14ac:dyDescent="0.2">
      <c r="A362" s="4">
        <v>1</v>
      </c>
      <c r="B362" s="5">
        <v>1</v>
      </c>
      <c r="C362" s="5">
        <v>1</v>
      </c>
      <c r="D362" s="5">
        <v>1</v>
      </c>
      <c r="E362" s="5">
        <v>1</v>
      </c>
      <c r="F362" s="5">
        <v>1</v>
      </c>
      <c r="G362" s="5">
        <v>1</v>
      </c>
      <c r="H362" s="5">
        <v>1</v>
      </c>
      <c r="I362" s="5">
        <v>1</v>
      </c>
      <c r="J362" s="5">
        <v>1</v>
      </c>
      <c r="L362" s="50"/>
      <c r="M362" s="52">
        <v>522</v>
      </c>
      <c r="N362" s="52">
        <v>1002</v>
      </c>
      <c r="O362" s="49">
        <v>84</v>
      </c>
      <c r="P362" s="128" t="s">
        <v>4249</v>
      </c>
      <c r="R362" t="s">
        <v>4178</v>
      </c>
      <c r="S362" s="52"/>
    </row>
    <row r="363" spans="1:19" x14ac:dyDescent="0.2">
      <c r="A363" s="4">
        <v>1</v>
      </c>
      <c r="B363" s="5">
        <v>1</v>
      </c>
      <c r="C363" s="5">
        <v>1</v>
      </c>
      <c r="D363" s="5">
        <v>1</v>
      </c>
      <c r="E363" s="5">
        <v>1</v>
      </c>
      <c r="F363" s="5">
        <v>1</v>
      </c>
      <c r="G363" s="5">
        <v>1</v>
      </c>
      <c r="H363" s="5">
        <v>1</v>
      </c>
      <c r="I363" s="5">
        <v>1</v>
      </c>
      <c r="J363" s="5">
        <v>1</v>
      </c>
      <c r="L363" s="50"/>
      <c r="M363" s="52">
        <v>523</v>
      </c>
      <c r="N363" s="52">
        <v>1002</v>
      </c>
      <c r="O363" s="49">
        <v>85</v>
      </c>
      <c r="P363" s="128" t="s">
        <v>4250</v>
      </c>
      <c r="R363" t="s">
        <v>4178</v>
      </c>
      <c r="S363" s="52"/>
    </row>
    <row r="364" spans="1:19" x14ac:dyDescent="0.2">
      <c r="A364" s="4">
        <v>1</v>
      </c>
      <c r="B364" s="5">
        <v>1</v>
      </c>
      <c r="C364" s="5">
        <v>1</v>
      </c>
      <c r="D364" s="5">
        <v>1</v>
      </c>
      <c r="E364" s="5">
        <v>1</v>
      </c>
      <c r="F364" s="5">
        <v>1</v>
      </c>
      <c r="G364" s="5">
        <v>1</v>
      </c>
      <c r="H364" s="5">
        <v>1</v>
      </c>
      <c r="I364" s="5">
        <v>1</v>
      </c>
      <c r="J364" s="5">
        <v>1</v>
      </c>
      <c r="L364" s="50"/>
      <c r="M364" s="52">
        <v>524</v>
      </c>
      <c r="N364" s="52">
        <v>1002</v>
      </c>
      <c r="O364" s="49">
        <v>86</v>
      </c>
      <c r="P364" s="128" t="s">
        <v>4251</v>
      </c>
      <c r="R364" t="s">
        <v>4178</v>
      </c>
      <c r="S364" s="52"/>
    </row>
    <row r="365" spans="1:19" x14ac:dyDescent="0.2">
      <c r="A365" s="4">
        <v>1</v>
      </c>
      <c r="B365" s="5">
        <v>1</v>
      </c>
      <c r="C365" s="5">
        <v>1</v>
      </c>
      <c r="D365" s="5">
        <v>1</v>
      </c>
      <c r="E365" s="5">
        <v>1</v>
      </c>
      <c r="F365" s="5">
        <v>1</v>
      </c>
      <c r="G365" s="5">
        <v>1</v>
      </c>
      <c r="H365" s="5">
        <v>1</v>
      </c>
      <c r="I365" s="5">
        <v>1</v>
      </c>
      <c r="J365" s="5">
        <v>1</v>
      </c>
      <c r="L365" s="50"/>
      <c r="M365" s="52">
        <v>525</v>
      </c>
      <c r="N365" s="52">
        <v>1002</v>
      </c>
      <c r="O365" s="49">
        <v>87</v>
      </c>
      <c r="P365" s="128" t="s">
        <v>4251</v>
      </c>
      <c r="R365" t="s">
        <v>4178</v>
      </c>
      <c r="S365" s="52"/>
    </row>
    <row r="366" spans="1:19" x14ac:dyDescent="0.2">
      <c r="A366" s="4">
        <v>1</v>
      </c>
      <c r="B366" s="5">
        <v>1</v>
      </c>
      <c r="C366" s="5">
        <v>1</v>
      </c>
      <c r="D366" s="5">
        <v>1</v>
      </c>
      <c r="E366" s="5">
        <v>1</v>
      </c>
      <c r="F366" s="5">
        <v>1</v>
      </c>
      <c r="G366" s="5">
        <v>1</v>
      </c>
      <c r="H366" s="5">
        <v>1</v>
      </c>
      <c r="I366" s="5">
        <v>1</v>
      </c>
      <c r="J366" s="5">
        <v>1</v>
      </c>
      <c r="L366" s="50"/>
      <c r="M366" s="52">
        <v>526</v>
      </c>
      <c r="N366" s="52">
        <v>1002</v>
      </c>
      <c r="O366" s="49">
        <v>88</v>
      </c>
      <c r="P366" s="128" t="s">
        <v>4252</v>
      </c>
      <c r="R366" t="s">
        <v>4178</v>
      </c>
      <c r="S366" s="52"/>
    </row>
    <row r="367" spans="1:19" x14ac:dyDescent="0.2">
      <c r="A367" s="4">
        <v>1</v>
      </c>
      <c r="B367" s="5">
        <v>1</v>
      </c>
      <c r="C367" s="5">
        <v>1</v>
      </c>
      <c r="D367" s="5">
        <v>1</v>
      </c>
      <c r="E367" s="5">
        <v>1</v>
      </c>
      <c r="F367" s="5">
        <v>1</v>
      </c>
      <c r="G367" s="5">
        <v>1</v>
      </c>
      <c r="H367" s="5">
        <v>1</v>
      </c>
      <c r="I367" s="5">
        <v>1</v>
      </c>
      <c r="J367" s="5">
        <v>1</v>
      </c>
      <c r="L367" s="50"/>
      <c r="M367" s="52">
        <v>527</v>
      </c>
      <c r="N367" s="52">
        <v>1002</v>
      </c>
      <c r="O367" s="49">
        <v>89</v>
      </c>
      <c r="P367" s="128" t="s">
        <v>4252</v>
      </c>
      <c r="R367" t="s">
        <v>4178</v>
      </c>
      <c r="S367" s="52"/>
    </row>
    <row r="368" spans="1:19" x14ac:dyDescent="0.2">
      <c r="A368" s="4">
        <v>1</v>
      </c>
      <c r="B368" s="5">
        <v>1</v>
      </c>
      <c r="C368" s="5">
        <v>1</v>
      </c>
      <c r="D368" s="5">
        <v>1</v>
      </c>
      <c r="E368" s="5">
        <v>1</v>
      </c>
      <c r="F368" s="5">
        <v>1</v>
      </c>
      <c r="G368" s="5">
        <v>1</v>
      </c>
      <c r="H368" s="5">
        <v>1</v>
      </c>
      <c r="I368" s="5">
        <v>1</v>
      </c>
      <c r="J368" s="5">
        <v>1</v>
      </c>
      <c r="L368" s="50"/>
      <c r="M368" s="52">
        <v>528</v>
      </c>
      <c r="N368" s="52">
        <v>1002</v>
      </c>
      <c r="O368" s="49">
        <v>90</v>
      </c>
      <c r="P368" s="128" t="s">
        <v>4253</v>
      </c>
      <c r="R368" t="s">
        <v>4178</v>
      </c>
      <c r="S368" s="52"/>
    </row>
    <row r="369" spans="1:19" x14ac:dyDescent="0.2">
      <c r="A369" s="4">
        <v>1</v>
      </c>
      <c r="B369" s="5">
        <v>1</v>
      </c>
      <c r="C369" s="5">
        <v>1</v>
      </c>
      <c r="D369" s="5">
        <v>1</v>
      </c>
      <c r="E369" s="5">
        <v>1</v>
      </c>
      <c r="F369" s="5">
        <v>1</v>
      </c>
      <c r="G369" s="5">
        <v>1</v>
      </c>
      <c r="H369" s="5">
        <v>1</v>
      </c>
      <c r="I369" s="5">
        <v>1</v>
      </c>
      <c r="J369" s="5">
        <v>1</v>
      </c>
      <c r="L369" s="50"/>
      <c r="M369" s="52">
        <v>529</v>
      </c>
      <c r="N369" s="52">
        <v>1002</v>
      </c>
      <c r="O369" s="49">
        <v>91</v>
      </c>
      <c r="P369" s="128" t="s">
        <v>4253</v>
      </c>
      <c r="R369" t="s">
        <v>4178</v>
      </c>
      <c r="S369" s="52"/>
    </row>
    <row r="370" spans="1:19" x14ac:dyDescent="0.2">
      <c r="A370" s="4">
        <v>1</v>
      </c>
      <c r="B370" s="5">
        <v>1</v>
      </c>
      <c r="C370" s="5">
        <v>1</v>
      </c>
      <c r="D370" s="5">
        <v>1</v>
      </c>
      <c r="E370" s="5">
        <v>1</v>
      </c>
      <c r="F370" s="5">
        <v>1</v>
      </c>
      <c r="G370" s="5">
        <v>1</v>
      </c>
      <c r="H370" s="5">
        <v>1</v>
      </c>
      <c r="I370" s="5">
        <v>1</v>
      </c>
      <c r="J370" s="5">
        <v>1</v>
      </c>
      <c r="L370" s="50"/>
      <c r="M370" s="52">
        <v>530</v>
      </c>
      <c r="N370" s="52">
        <v>1002</v>
      </c>
      <c r="O370" s="49">
        <v>92</v>
      </c>
      <c r="P370" s="128" t="s">
        <v>4254</v>
      </c>
      <c r="R370" t="s">
        <v>4178</v>
      </c>
      <c r="S370" s="52"/>
    </row>
    <row r="371" spans="1:19" x14ac:dyDescent="0.2">
      <c r="A371" s="4">
        <v>1</v>
      </c>
      <c r="B371" s="5">
        <v>1</v>
      </c>
      <c r="C371" s="5">
        <v>1</v>
      </c>
      <c r="D371" s="5">
        <v>1</v>
      </c>
      <c r="E371" s="5">
        <v>1</v>
      </c>
      <c r="F371" s="5">
        <v>1</v>
      </c>
      <c r="G371" s="5">
        <v>1</v>
      </c>
      <c r="H371" s="5">
        <v>1</v>
      </c>
      <c r="I371" s="5">
        <v>1</v>
      </c>
      <c r="J371" s="5">
        <v>1</v>
      </c>
      <c r="L371" s="50"/>
      <c r="M371" s="52">
        <v>531</v>
      </c>
      <c r="N371" s="52">
        <v>1002</v>
      </c>
      <c r="O371" s="49">
        <v>93</v>
      </c>
      <c r="P371" s="128" t="s">
        <v>4254</v>
      </c>
      <c r="R371" t="s">
        <v>4178</v>
      </c>
      <c r="S371" s="52"/>
    </row>
    <row r="372" spans="1:19" x14ac:dyDescent="0.2">
      <c r="A372" s="4">
        <v>1</v>
      </c>
      <c r="B372" s="5">
        <v>1</v>
      </c>
      <c r="C372" s="5">
        <v>1</v>
      </c>
      <c r="D372" s="5">
        <v>1</v>
      </c>
      <c r="E372" s="5">
        <v>1</v>
      </c>
      <c r="F372" s="5">
        <v>1</v>
      </c>
      <c r="G372" s="5">
        <v>1</v>
      </c>
      <c r="H372" s="5">
        <v>1</v>
      </c>
      <c r="I372" s="5">
        <v>1</v>
      </c>
      <c r="J372" s="5">
        <v>1</v>
      </c>
      <c r="L372" s="50"/>
      <c r="M372" s="52">
        <v>532</v>
      </c>
      <c r="N372" s="52">
        <v>1002</v>
      </c>
      <c r="O372" s="49">
        <v>94</v>
      </c>
      <c r="P372" s="128" t="s">
        <v>4255</v>
      </c>
      <c r="R372" t="s">
        <v>4178</v>
      </c>
      <c r="S372" s="52"/>
    </row>
    <row r="373" spans="1:19" x14ac:dyDescent="0.2">
      <c r="A373" s="4">
        <v>1</v>
      </c>
      <c r="B373" s="5">
        <v>1</v>
      </c>
      <c r="C373" s="5">
        <v>1</v>
      </c>
      <c r="D373" s="5">
        <v>1</v>
      </c>
      <c r="E373" s="5">
        <v>1</v>
      </c>
      <c r="F373" s="5">
        <v>1</v>
      </c>
      <c r="G373" s="5">
        <v>1</v>
      </c>
      <c r="H373" s="5">
        <v>1</v>
      </c>
      <c r="I373" s="5">
        <v>1</v>
      </c>
      <c r="J373" s="5">
        <v>1</v>
      </c>
      <c r="L373" s="50"/>
      <c r="M373" s="52">
        <v>533</v>
      </c>
      <c r="N373" s="52">
        <v>1002</v>
      </c>
      <c r="O373" s="49">
        <v>95</v>
      </c>
      <c r="P373" s="128" t="s">
        <v>4255</v>
      </c>
      <c r="R373" t="s">
        <v>4178</v>
      </c>
      <c r="S373" s="52"/>
    </row>
    <row r="374" spans="1:19" x14ac:dyDescent="0.2">
      <c r="A374" s="4">
        <v>1</v>
      </c>
      <c r="B374" s="5">
        <v>1</v>
      </c>
      <c r="C374" s="5">
        <v>1</v>
      </c>
      <c r="D374" s="5">
        <v>1</v>
      </c>
      <c r="E374" s="5">
        <v>1</v>
      </c>
      <c r="F374" s="5">
        <v>1</v>
      </c>
      <c r="G374" s="5">
        <v>1</v>
      </c>
      <c r="H374" s="5">
        <v>1</v>
      </c>
      <c r="I374" s="5">
        <v>1</v>
      </c>
      <c r="J374" s="5">
        <v>1</v>
      </c>
      <c r="L374" s="50"/>
      <c r="M374" s="52">
        <v>534</v>
      </c>
      <c r="N374" s="52">
        <v>1002</v>
      </c>
      <c r="O374" s="49">
        <v>96</v>
      </c>
      <c r="P374" s="128" t="s">
        <v>4256</v>
      </c>
      <c r="R374" t="s">
        <v>4178</v>
      </c>
      <c r="S374" s="52"/>
    </row>
    <row r="375" spans="1:19" x14ac:dyDescent="0.2">
      <c r="A375" s="4">
        <v>1</v>
      </c>
      <c r="B375" s="5">
        <v>1</v>
      </c>
      <c r="C375" s="5">
        <v>1</v>
      </c>
      <c r="D375" s="5">
        <v>1</v>
      </c>
      <c r="E375" s="5">
        <v>1</v>
      </c>
      <c r="F375" s="5">
        <v>1</v>
      </c>
      <c r="G375" s="5">
        <v>1</v>
      </c>
      <c r="H375" s="5">
        <v>1</v>
      </c>
      <c r="I375" s="5">
        <v>1</v>
      </c>
      <c r="J375" s="5">
        <v>1</v>
      </c>
      <c r="L375" s="50"/>
      <c r="M375" s="52">
        <v>535</v>
      </c>
      <c r="N375" s="52">
        <v>1002</v>
      </c>
      <c r="O375" s="49">
        <v>97</v>
      </c>
      <c r="P375" s="128" t="s">
        <v>4256</v>
      </c>
      <c r="R375" t="s">
        <v>4178</v>
      </c>
      <c r="S375" s="52"/>
    </row>
    <row r="376" spans="1:19" x14ac:dyDescent="0.2">
      <c r="A376" s="4">
        <v>1</v>
      </c>
      <c r="B376" s="5">
        <v>1</v>
      </c>
      <c r="C376" s="5">
        <v>1</v>
      </c>
      <c r="D376" s="5">
        <v>1</v>
      </c>
      <c r="E376" s="5">
        <v>1</v>
      </c>
      <c r="F376" s="5">
        <v>1</v>
      </c>
      <c r="G376" s="5">
        <v>1</v>
      </c>
      <c r="H376" s="5">
        <v>1</v>
      </c>
      <c r="I376" s="5">
        <v>1</v>
      </c>
      <c r="J376" s="5">
        <v>1</v>
      </c>
      <c r="L376" s="50"/>
      <c r="M376" s="52">
        <v>536</v>
      </c>
      <c r="N376" s="52">
        <v>1002</v>
      </c>
      <c r="O376" s="49">
        <v>98</v>
      </c>
      <c r="P376" s="128" t="s">
        <v>4257</v>
      </c>
      <c r="R376" t="s">
        <v>4178</v>
      </c>
      <c r="S376" s="52"/>
    </row>
    <row r="377" spans="1:19" x14ac:dyDescent="0.2">
      <c r="A377" s="4">
        <v>1</v>
      </c>
      <c r="B377" s="5">
        <v>1</v>
      </c>
      <c r="C377" s="5">
        <v>1</v>
      </c>
      <c r="D377" s="5">
        <v>1</v>
      </c>
      <c r="E377" s="5">
        <v>1</v>
      </c>
      <c r="F377" s="5">
        <v>1</v>
      </c>
      <c r="G377" s="5">
        <v>1</v>
      </c>
      <c r="H377" s="5">
        <v>1</v>
      </c>
      <c r="I377" s="5">
        <v>1</v>
      </c>
      <c r="J377" s="5">
        <v>1</v>
      </c>
      <c r="L377" s="50"/>
      <c r="M377" s="52">
        <v>537</v>
      </c>
      <c r="N377" s="52">
        <v>1002</v>
      </c>
      <c r="O377" s="49">
        <v>99</v>
      </c>
      <c r="P377" s="128" t="s">
        <v>4257</v>
      </c>
      <c r="R377" t="s">
        <v>4178</v>
      </c>
      <c r="S377" s="52"/>
    </row>
    <row r="378" spans="1:19" x14ac:dyDescent="0.2">
      <c r="A378" s="4">
        <v>1</v>
      </c>
      <c r="B378" s="5">
        <v>1</v>
      </c>
      <c r="C378" s="5">
        <v>1</v>
      </c>
      <c r="D378" s="5">
        <v>1</v>
      </c>
      <c r="E378" s="5">
        <v>1</v>
      </c>
      <c r="F378" s="5">
        <v>1</v>
      </c>
      <c r="G378" s="5">
        <v>1</v>
      </c>
      <c r="H378" s="5">
        <v>1</v>
      </c>
      <c r="I378" s="5">
        <v>1</v>
      </c>
      <c r="J378" s="5">
        <v>1</v>
      </c>
      <c r="L378" s="50"/>
      <c r="M378" s="52">
        <v>538</v>
      </c>
      <c r="N378" s="52">
        <v>1002</v>
      </c>
      <c r="O378" s="49">
        <v>100</v>
      </c>
      <c r="P378" s="128" t="s">
        <v>4258</v>
      </c>
      <c r="R378" t="s">
        <v>4178</v>
      </c>
      <c r="S378" s="52"/>
    </row>
    <row r="379" spans="1:19" x14ac:dyDescent="0.2">
      <c r="A379" s="4">
        <v>1</v>
      </c>
      <c r="B379" s="5">
        <v>1</v>
      </c>
      <c r="C379" s="5">
        <v>1</v>
      </c>
      <c r="D379" s="5">
        <v>1</v>
      </c>
      <c r="E379" s="5">
        <v>1</v>
      </c>
      <c r="F379" s="5">
        <v>1</v>
      </c>
      <c r="G379" s="5">
        <v>1</v>
      </c>
      <c r="H379" s="5">
        <v>1</v>
      </c>
      <c r="I379" s="5">
        <v>1</v>
      </c>
      <c r="J379" s="5">
        <v>1</v>
      </c>
      <c r="L379" s="50"/>
      <c r="M379" s="52">
        <v>539</v>
      </c>
      <c r="N379" s="52">
        <v>1002</v>
      </c>
      <c r="O379" s="49">
        <v>101</v>
      </c>
      <c r="P379" s="128" t="s">
        <v>4258</v>
      </c>
      <c r="R379" t="s">
        <v>4178</v>
      </c>
      <c r="S379" s="52"/>
    </row>
    <row r="380" spans="1:19" x14ac:dyDescent="0.2">
      <c r="A380" s="4">
        <v>1</v>
      </c>
      <c r="B380" s="5">
        <v>1</v>
      </c>
      <c r="C380" s="5">
        <v>1</v>
      </c>
      <c r="D380" s="5">
        <v>1</v>
      </c>
      <c r="E380" s="5">
        <v>1</v>
      </c>
      <c r="F380" s="5">
        <v>1</v>
      </c>
      <c r="G380" s="5">
        <v>1</v>
      </c>
      <c r="H380" s="5">
        <v>1</v>
      </c>
      <c r="I380" s="5">
        <v>1</v>
      </c>
      <c r="J380" s="5">
        <v>1</v>
      </c>
      <c r="L380" s="50"/>
      <c r="M380" s="52">
        <v>540</v>
      </c>
      <c r="N380" s="52">
        <v>1002</v>
      </c>
      <c r="O380" s="49">
        <v>102</v>
      </c>
      <c r="P380" s="128" t="s">
        <v>4259</v>
      </c>
      <c r="R380" t="s">
        <v>4178</v>
      </c>
      <c r="S380" s="52"/>
    </row>
    <row r="381" spans="1:19" x14ac:dyDescent="0.2">
      <c r="A381" s="4">
        <v>1</v>
      </c>
      <c r="B381" s="5">
        <v>1</v>
      </c>
      <c r="C381" s="5">
        <v>1</v>
      </c>
      <c r="D381" s="5">
        <v>1</v>
      </c>
      <c r="E381" s="5">
        <v>1</v>
      </c>
      <c r="F381" s="5">
        <v>1</v>
      </c>
      <c r="G381" s="5">
        <v>1</v>
      </c>
      <c r="H381" s="5">
        <v>1</v>
      </c>
      <c r="I381" s="5">
        <v>1</v>
      </c>
      <c r="J381" s="5">
        <v>1</v>
      </c>
      <c r="L381" s="50"/>
      <c r="M381" s="52">
        <v>541</v>
      </c>
      <c r="N381" s="52">
        <v>1002</v>
      </c>
      <c r="O381" s="49">
        <v>103</v>
      </c>
      <c r="P381" s="128" t="s">
        <v>4260</v>
      </c>
      <c r="R381" t="s">
        <v>4178</v>
      </c>
      <c r="S381" s="52"/>
    </row>
    <row r="382" spans="1:19" x14ac:dyDescent="0.2">
      <c r="A382" s="4">
        <v>1</v>
      </c>
      <c r="B382" s="5">
        <v>1</v>
      </c>
      <c r="C382" s="5">
        <v>1</v>
      </c>
      <c r="D382" s="5">
        <v>1</v>
      </c>
      <c r="E382" s="5">
        <v>1</v>
      </c>
      <c r="F382" s="5">
        <v>1</v>
      </c>
      <c r="G382" s="5">
        <v>1</v>
      </c>
      <c r="H382" s="5">
        <v>1</v>
      </c>
      <c r="I382" s="5">
        <v>1</v>
      </c>
      <c r="J382" s="5">
        <v>1</v>
      </c>
      <c r="L382" s="50"/>
      <c r="M382" s="52">
        <v>542</v>
      </c>
      <c r="N382" s="52">
        <v>1002</v>
      </c>
      <c r="O382" s="49">
        <v>104</v>
      </c>
      <c r="P382" s="128" t="s">
        <v>4260</v>
      </c>
      <c r="R382" t="s">
        <v>4178</v>
      </c>
      <c r="S382" s="52"/>
    </row>
    <row r="383" spans="1:19" x14ac:dyDescent="0.2">
      <c r="A383" s="4">
        <v>1</v>
      </c>
      <c r="B383" s="5">
        <v>1</v>
      </c>
      <c r="C383" s="5">
        <v>1</v>
      </c>
      <c r="D383" s="5">
        <v>1</v>
      </c>
      <c r="E383" s="5">
        <v>1</v>
      </c>
      <c r="F383" s="5">
        <v>1</v>
      </c>
      <c r="G383" s="5">
        <v>1</v>
      </c>
      <c r="H383" s="5">
        <v>1</v>
      </c>
      <c r="I383" s="5">
        <v>1</v>
      </c>
      <c r="J383" s="5">
        <v>1</v>
      </c>
      <c r="L383" s="50"/>
      <c r="M383" s="52">
        <v>543</v>
      </c>
      <c r="N383" s="52">
        <v>1002</v>
      </c>
      <c r="O383" s="49">
        <v>105</v>
      </c>
      <c r="P383" s="128" t="s">
        <v>4033</v>
      </c>
      <c r="R383" t="s">
        <v>4178</v>
      </c>
      <c r="S383" s="52"/>
    </row>
    <row r="384" spans="1:19" x14ac:dyDescent="0.2">
      <c r="A384" s="4">
        <v>1</v>
      </c>
      <c r="B384" s="5">
        <v>1</v>
      </c>
      <c r="C384" s="5">
        <v>1</v>
      </c>
      <c r="D384" s="5">
        <v>1</v>
      </c>
      <c r="E384" s="5">
        <v>1</v>
      </c>
      <c r="F384" s="5">
        <v>1</v>
      </c>
      <c r="G384" s="5">
        <v>1</v>
      </c>
      <c r="H384" s="5">
        <v>1</v>
      </c>
      <c r="I384" s="5">
        <v>1</v>
      </c>
      <c r="J384" s="5">
        <v>1</v>
      </c>
      <c r="L384" s="50"/>
      <c r="M384" s="52">
        <v>544</v>
      </c>
      <c r="N384" s="52">
        <v>1002</v>
      </c>
      <c r="O384" s="49">
        <v>106</v>
      </c>
      <c r="P384" s="128" t="s">
        <v>4261</v>
      </c>
      <c r="R384" t="s">
        <v>4178</v>
      </c>
      <c r="S384" s="52"/>
    </row>
    <row r="385" spans="1:19" x14ac:dyDescent="0.2">
      <c r="A385" s="4">
        <v>1</v>
      </c>
      <c r="B385" s="5">
        <v>1</v>
      </c>
      <c r="C385" s="5">
        <v>1</v>
      </c>
      <c r="D385" s="5">
        <v>1</v>
      </c>
      <c r="E385" s="5">
        <v>1</v>
      </c>
      <c r="F385" s="5">
        <v>1</v>
      </c>
      <c r="G385" s="5">
        <v>1</v>
      </c>
      <c r="H385" s="5">
        <v>1</v>
      </c>
      <c r="I385" s="5">
        <v>1</v>
      </c>
      <c r="J385" s="5">
        <v>1</v>
      </c>
      <c r="L385" s="50"/>
      <c r="M385" s="52">
        <v>545</v>
      </c>
      <c r="N385" s="52">
        <v>1002</v>
      </c>
      <c r="O385" s="49">
        <v>107</v>
      </c>
      <c r="P385" s="128" t="s">
        <v>4262</v>
      </c>
      <c r="R385" t="s">
        <v>4178</v>
      </c>
      <c r="S385" s="52"/>
    </row>
    <row r="386" spans="1:19" x14ac:dyDescent="0.2">
      <c r="A386" s="4">
        <v>1</v>
      </c>
      <c r="B386" s="5">
        <v>1</v>
      </c>
      <c r="C386" s="5">
        <v>1</v>
      </c>
      <c r="D386" s="5">
        <v>1</v>
      </c>
      <c r="E386" s="5">
        <v>1</v>
      </c>
      <c r="F386" s="5">
        <v>1</v>
      </c>
      <c r="G386" s="5">
        <v>1</v>
      </c>
      <c r="H386" s="5">
        <v>1</v>
      </c>
      <c r="I386" s="5">
        <v>1</v>
      </c>
      <c r="J386" s="5">
        <v>1</v>
      </c>
      <c r="L386" s="50"/>
      <c r="M386" s="52">
        <v>546</v>
      </c>
      <c r="N386" s="52">
        <v>1002</v>
      </c>
      <c r="O386" s="49">
        <v>108</v>
      </c>
      <c r="P386" s="128" t="s">
        <v>4262</v>
      </c>
      <c r="R386" t="s">
        <v>4178</v>
      </c>
      <c r="S386" s="52"/>
    </row>
    <row r="387" spans="1:19" x14ac:dyDescent="0.2">
      <c r="A387" s="4">
        <v>1</v>
      </c>
      <c r="B387" s="5">
        <v>1</v>
      </c>
      <c r="C387" s="5">
        <v>1</v>
      </c>
      <c r="D387" s="5">
        <v>1</v>
      </c>
      <c r="E387" s="5">
        <v>1</v>
      </c>
      <c r="F387" s="5">
        <v>1</v>
      </c>
      <c r="G387" s="5">
        <v>1</v>
      </c>
      <c r="H387" s="5">
        <v>1</v>
      </c>
      <c r="I387" s="5">
        <v>1</v>
      </c>
      <c r="J387" s="5">
        <v>1</v>
      </c>
      <c r="L387" s="50"/>
      <c r="M387" s="52">
        <v>547</v>
      </c>
      <c r="N387" s="52">
        <v>1002</v>
      </c>
      <c r="O387" s="49">
        <v>109</v>
      </c>
      <c r="P387" s="128" t="s">
        <v>4263</v>
      </c>
      <c r="R387" t="s">
        <v>4178</v>
      </c>
      <c r="S387" s="52"/>
    </row>
    <row r="388" spans="1:19" x14ac:dyDescent="0.2">
      <c r="A388" s="4">
        <v>1</v>
      </c>
      <c r="B388" s="5">
        <v>1</v>
      </c>
      <c r="C388" s="5">
        <v>1</v>
      </c>
      <c r="D388" s="5">
        <v>1</v>
      </c>
      <c r="E388" s="5">
        <v>1</v>
      </c>
      <c r="F388" s="5">
        <v>1</v>
      </c>
      <c r="G388" s="5">
        <v>1</v>
      </c>
      <c r="H388" s="5">
        <v>1</v>
      </c>
      <c r="I388" s="5">
        <v>1</v>
      </c>
      <c r="J388" s="5">
        <v>1</v>
      </c>
      <c r="L388" s="50"/>
      <c r="M388" s="52">
        <v>548</v>
      </c>
      <c r="N388" s="52">
        <v>1002</v>
      </c>
      <c r="O388" s="49">
        <v>110</v>
      </c>
      <c r="P388" s="128" t="s">
        <v>4264</v>
      </c>
      <c r="R388" t="s">
        <v>4178</v>
      </c>
      <c r="S388" s="52"/>
    </row>
    <row r="389" spans="1:19" x14ac:dyDescent="0.2">
      <c r="A389" s="4">
        <v>1</v>
      </c>
      <c r="B389" s="5">
        <v>1</v>
      </c>
      <c r="C389" s="5">
        <v>1</v>
      </c>
      <c r="D389" s="5">
        <v>1</v>
      </c>
      <c r="E389" s="5">
        <v>1</v>
      </c>
      <c r="F389" s="5">
        <v>1</v>
      </c>
      <c r="G389" s="5">
        <v>1</v>
      </c>
      <c r="H389" s="5">
        <v>1</v>
      </c>
      <c r="I389" s="5">
        <v>1</v>
      </c>
      <c r="J389" s="5">
        <v>1</v>
      </c>
      <c r="L389" s="50"/>
      <c r="M389" s="52">
        <v>549</v>
      </c>
      <c r="N389" s="52">
        <v>1002</v>
      </c>
      <c r="O389" s="49">
        <v>111</v>
      </c>
      <c r="P389" s="128" t="s">
        <v>4265</v>
      </c>
      <c r="R389" t="s">
        <v>4178</v>
      </c>
      <c r="S389" s="52"/>
    </row>
    <row r="390" spans="1:19" x14ac:dyDescent="0.2">
      <c r="A390" s="4">
        <v>1</v>
      </c>
      <c r="B390" s="5">
        <v>1</v>
      </c>
      <c r="C390" s="5">
        <v>1</v>
      </c>
      <c r="D390" s="5">
        <v>1</v>
      </c>
      <c r="E390" s="5">
        <v>1</v>
      </c>
      <c r="F390" s="5">
        <v>1</v>
      </c>
      <c r="G390" s="5">
        <v>1</v>
      </c>
      <c r="H390" s="5">
        <v>1</v>
      </c>
      <c r="I390" s="5">
        <v>1</v>
      </c>
      <c r="J390" s="5">
        <v>1</v>
      </c>
      <c r="L390" s="50"/>
      <c r="M390" s="52">
        <v>550</v>
      </c>
      <c r="N390" s="52">
        <v>1002</v>
      </c>
      <c r="O390" s="49">
        <v>112</v>
      </c>
      <c r="P390" s="128" t="s">
        <v>4266</v>
      </c>
      <c r="R390" t="s">
        <v>4178</v>
      </c>
      <c r="S390" s="52"/>
    </row>
    <row r="391" spans="1:19" x14ac:dyDescent="0.2">
      <c r="A391" s="4">
        <v>1</v>
      </c>
      <c r="B391" s="5">
        <v>1</v>
      </c>
      <c r="C391" s="5">
        <v>1</v>
      </c>
      <c r="D391" s="5">
        <v>1</v>
      </c>
      <c r="E391" s="5">
        <v>1</v>
      </c>
      <c r="F391" s="5">
        <v>1</v>
      </c>
      <c r="G391" s="5">
        <v>1</v>
      </c>
      <c r="H391" s="5">
        <v>1</v>
      </c>
      <c r="I391" s="5">
        <v>1</v>
      </c>
      <c r="J391" s="5">
        <v>1</v>
      </c>
      <c r="L391" s="50"/>
      <c r="M391" s="52">
        <v>551</v>
      </c>
      <c r="N391" s="52">
        <v>1002</v>
      </c>
      <c r="O391" s="49">
        <v>113</v>
      </c>
      <c r="P391" s="128" t="s">
        <v>4267</v>
      </c>
      <c r="R391" t="s">
        <v>4178</v>
      </c>
      <c r="S391" s="52"/>
    </row>
    <row r="392" spans="1:19" x14ac:dyDescent="0.2">
      <c r="A392" s="4">
        <v>1</v>
      </c>
      <c r="B392" s="5">
        <v>1</v>
      </c>
      <c r="C392" s="5">
        <v>1</v>
      </c>
      <c r="D392" s="5">
        <v>1</v>
      </c>
      <c r="E392" s="5">
        <v>1</v>
      </c>
      <c r="F392" s="5">
        <v>1</v>
      </c>
      <c r="G392" s="5">
        <v>1</v>
      </c>
      <c r="H392" s="5">
        <v>1</v>
      </c>
      <c r="I392" s="5">
        <v>1</v>
      </c>
      <c r="J392" s="5">
        <v>1</v>
      </c>
      <c r="L392" s="50"/>
      <c r="M392" s="52">
        <v>552</v>
      </c>
      <c r="N392" s="52">
        <v>1002</v>
      </c>
      <c r="O392" s="49">
        <v>114</v>
      </c>
      <c r="P392" s="128" t="s">
        <v>4268</v>
      </c>
      <c r="R392" t="s">
        <v>4178</v>
      </c>
      <c r="S392" s="52"/>
    </row>
    <row r="393" spans="1:19" x14ac:dyDescent="0.2">
      <c r="A393" s="4">
        <v>1</v>
      </c>
      <c r="B393" s="5">
        <v>1</v>
      </c>
      <c r="C393" s="5">
        <v>1</v>
      </c>
      <c r="D393" s="5">
        <v>1</v>
      </c>
      <c r="E393" s="5">
        <v>1</v>
      </c>
      <c r="F393" s="5">
        <v>1</v>
      </c>
      <c r="G393" s="5">
        <v>1</v>
      </c>
      <c r="H393" s="5">
        <v>1</v>
      </c>
      <c r="I393" s="5">
        <v>1</v>
      </c>
      <c r="J393" s="5">
        <v>1</v>
      </c>
      <c r="L393" s="50"/>
      <c r="M393" s="52">
        <v>553</v>
      </c>
      <c r="N393" s="52">
        <v>1002</v>
      </c>
      <c r="O393" s="49">
        <v>115</v>
      </c>
      <c r="P393" s="128" t="s">
        <v>4268</v>
      </c>
      <c r="R393" t="s">
        <v>4178</v>
      </c>
      <c r="S393" s="52"/>
    </row>
    <row r="394" spans="1:19" x14ac:dyDescent="0.2">
      <c r="A394" s="4">
        <v>1</v>
      </c>
      <c r="B394" s="5">
        <v>1</v>
      </c>
      <c r="C394" s="5">
        <v>1</v>
      </c>
      <c r="D394" s="5">
        <v>1</v>
      </c>
      <c r="E394" s="5">
        <v>1</v>
      </c>
      <c r="F394" s="5">
        <v>1</v>
      </c>
      <c r="G394" s="5">
        <v>1</v>
      </c>
      <c r="H394" s="5">
        <v>1</v>
      </c>
      <c r="I394" s="5">
        <v>1</v>
      </c>
      <c r="J394" s="5">
        <v>1</v>
      </c>
      <c r="L394" s="50"/>
      <c r="M394" s="52">
        <v>554</v>
      </c>
      <c r="N394" s="52">
        <v>1002</v>
      </c>
      <c r="O394" s="49">
        <v>116</v>
      </c>
      <c r="P394" s="128" t="s">
        <v>4269</v>
      </c>
      <c r="R394" t="s">
        <v>4178</v>
      </c>
      <c r="S394" s="52"/>
    </row>
    <row r="395" spans="1:19" x14ac:dyDescent="0.2">
      <c r="A395" s="4">
        <v>1</v>
      </c>
      <c r="B395" s="5">
        <v>1</v>
      </c>
      <c r="C395" s="5">
        <v>1</v>
      </c>
      <c r="D395" s="5">
        <v>1</v>
      </c>
      <c r="E395" s="5">
        <v>1</v>
      </c>
      <c r="F395" s="5">
        <v>1</v>
      </c>
      <c r="G395" s="5">
        <v>1</v>
      </c>
      <c r="H395" s="5">
        <v>1</v>
      </c>
      <c r="I395" s="5">
        <v>1</v>
      </c>
      <c r="J395" s="5">
        <v>1</v>
      </c>
      <c r="L395" s="50"/>
      <c r="M395" s="52">
        <v>555</v>
      </c>
      <c r="N395" s="52">
        <v>1002</v>
      </c>
      <c r="O395" s="49">
        <v>117</v>
      </c>
      <c r="P395" s="128" t="s">
        <v>4270</v>
      </c>
      <c r="R395" t="s">
        <v>4178</v>
      </c>
      <c r="S395" s="52"/>
    </row>
    <row r="396" spans="1:19" x14ac:dyDescent="0.2">
      <c r="A396" s="4">
        <v>1</v>
      </c>
      <c r="B396" s="5">
        <v>1</v>
      </c>
      <c r="C396" s="5">
        <v>1</v>
      </c>
      <c r="D396" s="5">
        <v>1</v>
      </c>
      <c r="E396" s="5">
        <v>1</v>
      </c>
      <c r="F396" s="5">
        <v>1</v>
      </c>
      <c r="G396" s="5">
        <v>1</v>
      </c>
      <c r="H396" s="5">
        <v>1</v>
      </c>
      <c r="I396" s="5">
        <v>1</v>
      </c>
      <c r="J396" s="5">
        <v>1</v>
      </c>
      <c r="L396" s="50"/>
      <c r="M396" s="52">
        <v>556</v>
      </c>
      <c r="N396" s="52">
        <v>1002</v>
      </c>
      <c r="O396" s="49">
        <v>118</v>
      </c>
      <c r="P396" s="128" t="s">
        <v>4271</v>
      </c>
      <c r="R396" t="s">
        <v>4178</v>
      </c>
      <c r="S396" s="52"/>
    </row>
    <row r="397" spans="1:19" x14ac:dyDescent="0.2">
      <c r="A397" s="4">
        <v>1</v>
      </c>
      <c r="B397" s="5">
        <v>1</v>
      </c>
      <c r="C397" s="5">
        <v>1</v>
      </c>
      <c r="D397" s="5">
        <v>1</v>
      </c>
      <c r="E397" s="5">
        <v>1</v>
      </c>
      <c r="F397" s="5">
        <v>1</v>
      </c>
      <c r="G397" s="5">
        <v>1</v>
      </c>
      <c r="H397" s="5">
        <v>1</v>
      </c>
      <c r="I397" s="5">
        <v>1</v>
      </c>
      <c r="J397" s="5">
        <v>1</v>
      </c>
      <c r="L397" s="50"/>
      <c r="M397" s="52">
        <v>557</v>
      </c>
      <c r="N397" s="52">
        <v>1002</v>
      </c>
      <c r="O397" s="49">
        <v>119</v>
      </c>
      <c r="P397" s="128" t="s">
        <v>4272</v>
      </c>
      <c r="R397" t="s">
        <v>4178</v>
      </c>
      <c r="S397" s="52"/>
    </row>
    <row r="398" spans="1:19" x14ac:dyDescent="0.2">
      <c r="A398" s="4">
        <v>1</v>
      </c>
      <c r="B398" s="5">
        <v>1</v>
      </c>
      <c r="C398" s="5">
        <v>1</v>
      </c>
      <c r="D398" s="5">
        <v>1</v>
      </c>
      <c r="E398" s="5">
        <v>1</v>
      </c>
      <c r="F398" s="5">
        <v>1</v>
      </c>
      <c r="G398" s="5">
        <v>1</v>
      </c>
      <c r="H398" s="5">
        <v>1</v>
      </c>
      <c r="I398" s="5">
        <v>1</v>
      </c>
      <c r="J398" s="5">
        <v>1</v>
      </c>
      <c r="L398" s="50"/>
      <c r="M398" s="52">
        <v>558</v>
      </c>
      <c r="N398" s="52">
        <v>1002</v>
      </c>
      <c r="O398" s="49">
        <v>120</v>
      </c>
      <c r="P398" s="128" t="s">
        <v>4273</v>
      </c>
      <c r="R398" t="s">
        <v>4178</v>
      </c>
      <c r="S398" s="52"/>
    </row>
    <row r="399" spans="1:19" x14ac:dyDescent="0.2">
      <c r="A399" s="4">
        <v>1</v>
      </c>
      <c r="B399" s="5">
        <v>1</v>
      </c>
      <c r="C399" s="5">
        <v>1</v>
      </c>
      <c r="D399" s="5">
        <v>1</v>
      </c>
      <c r="E399" s="5">
        <v>1</v>
      </c>
      <c r="F399" s="5">
        <v>1</v>
      </c>
      <c r="G399" s="5">
        <v>1</v>
      </c>
      <c r="H399" s="5">
        <v>1</v>
      </c>
      <c r="I399" s="5">
        <v>1</v>
      </c>
      <c r="J399" s="5">
        <v>1</v>
      </c>
      <c r="L399" s="50"/>
      <c r="M399" s="52">
        <v>559</v>
      </c>
      <c r="N399" s="52">
        <v>1002</v>
      </c>
      <c r="O399" s="49">
        <v>121</v>
      </c>
      <c r="P399" s="128" t="s">
        <v>4274</v>
      </c>
      <c r="R399" t="s">
        <v>4178</v>
      </c>
      <c r="S399" s="52"/>
    </row>
    <row r="400" spans="1:19" x14ac:dyDescent="0.2">
      <c r="A400" s="4">
        <v>1</v>
      </c>
      <c r="B400" s="5">
        <v>1</v>
      </c>
      <c r="C400" s="5">
        <v>1</v>
      </c>
      <c r="D400" s="5">
        <v>1</v>
      </c>
      <c r="E400" s="5">
        <v>1</v>
      </c>
      <c r="F400" s="5">
        <v>1</v>
      </c>
      <c r="G400" s="5">
        <v>1</v>
      </c>
      <c r="H400" s="5">
        <v>1</v>
      </c>
      <c r="I400" s="5">
        <v>1</v>
      </c>
      <c r="J400" s="5">
        <v>1</v>
      </c>
      <c r="L400" s="50"/>
      <c r="M400" s="52">
        <v>560</v>
      </c>
      <c r="N400" s="52">
        <v>1002</v>
      </c>
      <c r="O400" s="49">
        <v>122</v>
      </c>
      <c r="P400" s="128" t="s">
        <v>4275</v>
      </c>
      <c r="R400" t="s">
        <v>4178</v>
      </c>
      <c r="S400" s="52"/>
    </row>
    <row r="401" spans="1:19" x14ac:dyDescent="0.2">
      <c r="A401" s="4">
        <v>1</v>
      </c>
      <c r="B401" s="5">
        <v>1</v>
      </c>
      <c r="C401" s="5">
        <v>1</v>
      </c>
      <c r="D401" s="5">
        <v>1</v>
      </c>
      <c r="E401" s="5">
        <v>1</v>
      </c>
      <c r="F401" s="5">
        <v>1</v>
      </c>
      <c r="G401" s="5">
        <v>1</v>
      </c>
      <c r="H401" s="5">
        <v>1</v>
      </c>
      <c r="I401" s="5">
        <v>1</v>
      </c>
      <c r="J401" s="5">
        <v>1</v>
      </c>
      <c r="L401" s="50"/>
      <c r="M401" s="52">
        <v>561</v>
      </c>
      <c r="N401" s="52">
        <v>1002</v>
      </c>
      <c r="O401" s="49">
        <v>123</v>
      </c>
      <c r="P401" s="128" t="s">
        <v>4276</v>
      </c>
      <c r="R401" t="s">
        <v>4178</v>
      </c>
      <c r="S401" s="52"/>
    </row>
    <row r="402" spans="1:19" x14ac:dyDescent="0.2">
      <c r="A402" s="4">
        <v>1</v>
      </c>
      <c r="B402" s="5">
        <v>1</v>
      </c>
      <c r="C402" s="5">
        <v>1</v>
      </c>
      <c r="D402" s="5">
        <v>1</v>
      </c>
      <c r="E402" s="5">
        <v>1</v>
      </c>
      <c r="F402" s="5">
        <v>1</v>
      </c>
      <c r="G402" s="5">
        <v>1</v>
      </c>
      <c r="H402" s="5">
        <v>1</v>
      </c>
      <c r="I402" s="5">
        <v>1</v>
      </c>
      <c r="J402" s="5">
        <v>1</v>
      </c>
      <c r="L402" s="50"/>
      <c r="M402" s="52">
        <v>562</v>
      </c>
      <c r="N402" s="52">
        <v>1002</v>
      </c>
      <c r="O402" s="49">
        <v>124</v>
      </c>
      <c r="P402" s="128" t="s">
        <v>4277</v>
      </c>
      <c r="R402" t="s">
        <v>4178</v>
      </c>
      <c r="S402" s="52"/>
    </row>
    <row r="403" spans="1:19" x14ac:dyDescent="0.2">
      <c r="A403" s="4">
        <v>1</v>
      </c>
      <c r="B403" s="5">
        <v>1</v>
      </c>
      <c r="C403" s="5">
        <v>1</v>
      </c>
      <c r="D403" s="5">
        <v>1</v>
      </c>
      <c r="E403" s="5">
        <v>1</v>
      </c>
      <c r="F403" s="5">
        <v>1</v>
      </c>
      <c r="G403" s="5">
        <v>1</v>
      </c>
      <c r="H403" s="5">
        <v>1</v>
      </c>
      <c r="I403" s="5">
        <v>1</v>
      </c>
      <c r="J403" s="5">
        <v>1</v>
      </c>
      <c r="L403" s="50"/>
      <c r="M403" s="52">
        <v>563</v>
      </c>
      <c r="N403" s="52">
        <v>1002</v>
      </c>
      <c r="O403" s="49">
        <v>125</v>
      </c>
      <c r="P403" s="128" t="s">
        <v>4278</v>
      </c>
      <c r="R403" t="s">
        <v>4178</v>
      </c>
      <c r="S403" s="52"/>
    </row>
    <row r="404" spans="1:19" x14ac:dyDescent="0.2">
      <c r="A404" s="4">
        <v>1</v>
      </c>
      <c r="B404" s="5">
        <v>1</v>
      </c>
      <c r="C404" s="5">
        <v>1</v>
      </c>
      <c r="D404" s="5">
        <v>1</v>
      </c>
      <c r="E404" s="5">
        <v>1</v>
      </c>
      <c r="F404" s="5">
        <v>1</v>
      </c>
      <c r="G404" s="5">
        <v>1</v>
      </c>
      <c r="H404" s="5">
        <v>1</v>
      </c>
      <c r="I404" s="5">
        <v>1</v>
      </c>
      <c r="J404" s="5">
        <v>1</v>
      </c>
      <c r="L404" s="50"/>
      <c r="M404" s="52">
        <v>564</v>
      </c>
      <c r="N404" s="52">
        <v>1002</v>
      </c>
      <c r="O404" s="49">
        <v>126</v>
      </c>
      <c r="P404" s="128" t="s">
        <v>4279</v>
      </c>
      <c r="R404" t="s">
        <v>4178</v>
      </c>
      <c r="S404" s="52"/>
    </row>
    <row r="405" spans="1:19" x14ac:dyDescent="0.2">
      <c r="A405" s="4">
        <v>1</v>
      </c>
      <c r="B405" s="5">
        <v>1</v>
      </c>
      <c r="C405" s="5">
        <v>1</v>
      </c>
      <c r="D405" s="5">
        <v>1</v>
      </c>
      <c r="E405" s="5">
        <v>1</v>
      </c>
      <c r="F405" s="5">
        <v>1</v>
      </c>
      <c r="G405" s="5">
        <v>1</v>
      </c>
      <c r="H405" s="5">
        <v>1</v>
      </c>
      <c r="I405" s="5">
        <v>1</v>
      </c>
      <c r="J405" s="5">
        <v>1</v>
      </c>
      <c r="L405" s="50"/>
      <c r="M405" s="52">
        <v>565</v>
      </c>
      <c r="N405" s="52">
        <v>1002</v>
      </c>
      <c r="O405" s="49">
        <v>127</v>
      </c>
      <c r="P405" s="128" t="s">
        <v>4280</v>
      </c>
      <c r="R405" t="s">
        <v>4178</v>
      </c>
      <c r="S405" s="52"/>
    </row>
    <row r="406" spans="1:19" x14ac:dyDescent="0.2">
      <c r="A406" s="4">
        <v>1</v>
      </c>
      <c r="B406" s="5">
        <v>1</v>
      </c>
      <c r="C406" s="5">
        <v>1</v>
      </c>
      <c r="D406" s="5">
        <v>1</v>
      </c>
      <c r="E406" s="5">
        <v>1</v>
      </c>
      <c r="F406" s="5">
        <v>1</v>
      </c>
      <c r="G406" s="5">
        <v>1</v>
      </c>
      <c r="H406" s="5">
        <v>1</v>
      </c>
      <c r="I406" s="5">
        <v>1</v>
      </c>
      <c r="J406" s="5">
        <v>1</v>
      </c>
      <c r="L406" s="50"/>
      <c r="M406" s="52">
        <v>566</v>
      </c>
      <c r="N406" s="52">
        <v>1002</v>
      </c>
      <c r="O406" s="49">
        <v>128</v>
      </c>
      <c r="P406" s="128" t="s">
        <v>4281</v>
      </c>
      <c r="R406" t="s">
        <v>4178</v>
      </c>
      <c r="S406" s="52"/>
    </row>
    <row r="407" spans="1:19" x14ac:dyDescent="0.2">
      <c r="A407" s="4">
        <v>1</v>
      </c>
      <c r="B407" s="5">
        <v>1</v>
      </c>
      <c r="C407" s="5">
        <v>1</v>
      </c>
      <c r="D407" s="5">
        <v>1</v>
      </c>
      <c r="E407" s="5">
        <v>1</v>
      </c>
      <c r="F407" s="5">
        <v>1</v>
      </c>
      <c r="G407" s="5">
        <v>1</v>
      </c>
      <c r="H407" s="5">
        <v>1</v>
      </c>
      <c r="I407" s="5">
        <v>1</v>
      </c>
      <c r="J407" s="5">
        <v>1</v>
      </c>
      <c r="L407" s="50"/>
      <c r="M407" s="52">
        <v>567</v>
      </c>
      <c r="N407" s="52">
        <v>1002</v>
      </c>
      <c r="O407" s="49">
        <v>129</v>
      </c>
      <c r="P407" s="128" t="s">
        <v>4282</v>
      </c>
      <c r="R407" t="s">
        <v>4178</v>
      </c>
      <c r="S407" s="52"/>
    </row>
    <row r="408" spans="1:19" x14ac:dyDescent="0.2">
      <c r="A408" s="4">
        <v>1</v>
      </c>
      <c r="B408" s="5">
        <v>1</v>
      </c>
      <c r="C408" s="5">
        <v>1</v>
      </c>
      <c r="D408" s="5">
        <v>1</v>
      </c>
      <c r="E408" s="5">
        <v>1</v>
      </c>
      <c r="F408" s="5">
        <v>1</v>
      </c>
      <c r="G408" s="5">
        <v>1</v>
      </c>
      <c r="H408" s="5">
        <v>1</v>
      </c>
      <c r="I408" s="5">
        <v>1</v>
      </c>
      <c r="J408" s="5">
        <v>1</v>
      </c>
      <c r="L408" s="50"/>
      <c r="M408" s="52">
        <v>568</v>
      </c>
      <c r="N408" s="52">
        <v>1002</v>
      </c>
      <c r="O408" s="49">
        <v>130</v>
      </c>
      <c r="P408" s="128" t="s">
        <v>4283</v>
      </c>
      <c r="R408" t="s">
        <v>4178</v>
      </c>
      <c r="S408" s="52"/>
    </row>
    <row r="409" spans="1:19" x14ac:dyDescent="0.2">
      <c r="A409" s="4">
        <v>1</v>
      </c>
      <c r="B409" s="5">
        <v>1</v>
      </c>
      <c r="C409" s="5">
        <v>1</v>
      </c>
      <c r="D409" s="5">
        <v>1</v>
      </c>
      <c r="E409" s="5">
        <v>1</v>
      </c>
      <c r="F409" s="5">
        <v>1</v>
      </c>
      <c r="G409" s="5">
        <v>1</v>
      </c>
      <c r="H409" s="5">
        <v>1</v>
      </c>
      <c r="I409" s="5">
        <v>1</v>
      </c>
      <c r="J409" s="5">
        <v>1</v>
      </c>
      <c r="L409" s="50"/>
      <c r="M409" s="52">
        <v>569</v>
      </c>
      <c r="N409" s="52">
        <v>1002</v>
      </c>
      <c r="O409" s="49">
        <v>131</v>
      </c>
      <c r="P409" s="128" t="s">
        <v>4284</v>
      </c>
      <c r="R409" t="s">
        <v>4178</v>
      </c>
      <c r="S409" s="52"/>
    </row>
    <row r="410" spans="1:19" x14ac:dyDescent="0.2">
      <c r="A410" s="4">
        <v>1</v>
      </c>
      <c r="B410" s="5">
        <v>1</v>
      </c>
      <c r="C410" s="5">
        <v>1</v>
      </c>
      <c r="D410" s="5">
        <v>1</v>
      </c>
      <c r="E410" s="5">
        <v>1</v>
      </c>
      <c r="F410" s="5">
        <v>1</v>
      </c>
      <c r="G410" s="5">
        <v>1</v>
      </c>
      <c r="H410" s="5">
        <v>1</v>
      </c>
      <c r="I410" s="5">
        <v>1</v>
      </c>
      <c r="J410" s="5">
        <v>1</v>
      </c>
      <c r="L410" s="50"/>
      <c r="M410" s="52">
        <v>570</v>
      </c>
      <c r="N410" s="52">
        <v>1002</v>
      </c>
      <c r="O410" s="49">
        <v>132</v>
      </c>
      <c r="P410" s="128" t="s">
        <v>4285</v>
      </c>
      <c r="R410" t="s">
        <v>4178</v>
      </c>
      <c r="S410" s="52"/>
    </row>
    <row r="411" spans="1:19" x14ac:dyDescent="0.2">
      <c r="A411" s="4">
        <v>1</v>
      </c>
      <c r="B411" s="5">
        <v>1</v>
      </c>
      <c r="C411" s="5">
        <v>1</v>
      </c>
      <c r="D411" s="5">
        <v>1</v>
      </c>
      <c r="E411" s="5">
        <v>1</v>
      </c>
      <c r="F411" s="5">
        <v>1</v>
      </c>
      <c r="G411" s="5">
        <v>1</v>
      </c>
      <c r="H411" s="5">
        <v>1</v>
      </c>
      <c r="I411" s="5">
        <v>1</v>
      </c>
      <c r="J411" s="5">
        <v>1</v>
      </c>
      <c r="L411" s="50"/>
      <c r="M411" s="52">
        <v>571</v>
      </c>
      <c r="N411" s="52">
        <v>1002</v>
      </c>
      <c r="O411" s="49">
        <v>133</v>
      </c>
      <c r="P411" s="128" t="s">
        <v>4286</v>
      </c>
      <c r="R411" t="s">
        <v>4178</v>
      </c>
      <c r="S411" s="52"/>
    </row>
    <row r="412" spans="1:19" x14ac:dyDescent="0.2">
      <c r="A412" s="4">
        <v>1</v>
      </c>
      <c r="B412" s="5">
        <v>1</v>
      </c>
      <c r="C412" s="5">
        <v>1</v>
      </c>
      <c r="D412" s="5">
        <v>1</v>
      </c>
      <c r="E412" s="5">
        <v>1</v>
      </c>
      <c r="F412" s="5">
        <v>1</v>
      </c>
      <c r="G412" s="5">
        <v>1</v>
      </c>
      <c r="H412" s="5">
        <v>1</v>
      </c>
      <c r="I412" s="5">
        <v>1</v>
      </c>
      <c r="J412" s="5">
        <v>1</v>
      </c>
      <c r="L412" s="50"/>
      <c r="M412" s="52">
        <v>572</v>
      </c>
      <c r="N412" s="52">
        <v>1002</v>
      </c>
      <c r="O412" s="49">
        <v>134</v>
      </c>
      <c r="P412" s="128" t="s">
        <v>4287</v>
      </c>
      <c r="R412" t="s">
        <v>4178</v>
      </c>
      <c r="S412" s="52"/>
    </row>
    <row r="413" spans="1:19" x14ac:dyDescent="0.2">
      <c r="A413" s="4">
        <v>1</v>
      </c>
      <c r="B413" s="5">
        <v>1</v>
      </c>
      <c r="C413" s="5">
        <v>1</v>
      </c>
      <c r="D413" s="5">
        <v>1</v>
      </c>
      <c r="E413" s="5">
        <v>1</v>
      </c>
      <c r="F413" s="5">
        <v>1</v>
      </c>
      <c r="G413" s="5">
        <v>1</v>
      </c>
      <c r="H413" s="5">
        <v>1</v>
      </c>
      <c r="I413" s="5">
        <v>1</v>
      </c>
      <c r="J413" s="5">
        <v>1</v>
      </c>
      <c r="L413" s="50"/>
      <c r="M413" s="52">
        <v>573</v>
      </c>
      <c r="N413" s="52">
        <v>1002</v>
      </c>
      <c r="O413" s="49">
        <v>135</v>
      </c>
      <c r="P413" s="128" t="s">
        <v>4288</v>
      </c>
      <c r="R413" t="s">
        <v>4178</v>
      </c>
      <c r="S413" s="52"/>
    </row>
    <row r="414" spans="1:19" x14ac:dyDescent="0.2">
      <c r="A414" s="4">
        <v>1</v>
      </c>
      <c r="B414" s="5">
        <v>1</v>
      </c>
      <c r="C414" s="5">
        <v>1</v>
      </c>
      <c r="D414" s="5">
        <v>1</v>
      </c>
      <c r="E414" s="5">
        <v>1</v>
      </c>
      <c r="F414" s="5">
        <v>1</v>
      </c>
      <c r="G414" s="5">
        <v>1</v>
      </c>
      <c r="H414" s="5">
        <v>1</v>
      </c>
      <c r="I414" s="5">
        <v>1</v>
      </c>
      <c r="J414" s="5">
        <v>1</v>
      </c>
      <c r="L414" s="50"/>
      <c r="M414" s="52">
        <v>574</v>
      </c>
      <c r="N414" s="52">
        <v>1002</v>
      </c>
      <c r="O414" s="49">
        <v>136</v>
      </c>
      <c r="P414" s="128" t="s">
        <v>4289</v>
      </c>
      <c r="R414" t="s">
        <v>4178</v>
      </c>
      <c r="S414" s="52"/>
    </row>
    <row r="415" spans="1:19" x14ac:dyDescent="0.2">
      <c r="A415" s="4">
        <v>1</v>
      </c>
      <c r="B415" s="5">
        <v>1</v>
      </c>
      <c r="C415" s="5">
        <v>1</v>
      </c>
      <c r="D415" s="5">
        <v>1</v>
      </c>
      <c r="E415" s="5">
        <v>1</v>
      </c>
      <c r="F415" s="5">
        <v>1</v>
      </c>
      <c r="G415" s="5">
        <v>1</v>
      </c>
      <c r="H415" s="5">
        <v>1</v>
      </c>
      <c r="I415" s="5">
        <v>1</v>
      </c>
      <c r="J415" s="5">
        <v>1</v>
      </c>
      <c r="L415" s="50"/>
      <c r="M415" s="52">
        <v>575</v>
      </c>
      <c r="N415" s="52">
        <v>1002</v>
      </c>
      <c r="O415" s="49">
        <v>137</v>
      </c>
      <c r="P415" s="128" t="s">
        <v>4290</v>
      </c>
      <c r="R415" t="s">
        <v>4178</v>
      </c>
      <c r="S415" s="52"/>
    </row>
    <row r="416" spans="1:19" x14ac:dyDescent="0.2">
      <c r="A416" s="4">
        <v>1</v>
      </c>
      <c r="B416" s="5">
        <v>1</v>
      </c>
      <c r="C416" s="5">
        <v>1</v>
      </c>
      <c r="D416" s="5">
        <v>1</v>
      </c>
      <c r="E416" s="5">
        <v>1</v>
      </c>
      <c r="F416" s="5">
        <v>1</v>
      </c>
      <c r="G416" s="5">
        <v>1</v>
      </c>
      <c r="H416" s="5">
        <v>1</v>
      </c>
      <c r="I416" s="5">
        <v>1</v>
      </c>
      <c r="J416" s="5">
        <v>1</v>
      </c>
      <c r="L416" s="50"/>
      <c r="M416" s="52">
        <v>576</v>
      </c>
      <c r="N416" s="52">
        <v>1003</v>
      </c>
      <c r="O416" s="49">
        <v>1</v>
      </c>
      <c r="P416" s="128">
        <v>142</v>
      </c>
      <c r="R416" t="s">
        <v>4291</v>
      </c>
      <c r="S416" s="52"/>
    </row>
    <row r="417" spans="1:19" x14ac:dyDescent="0.2">
      <c r="A417" s="4">
        <v>1</v>
      </c>
      <c r="B417" s="5">
        <v>1</v>
      </c>
      <c r="C417" s="5">
        <v>1</v>
      </c>
      <c r="D417" s="5">
        <v>1</v>
      </c>
      <c r="E417" s="5">
        <v>1</v>
      </c>
      <c r="F417" s="5">
        <v>1</v>
      </c>
      <c r="G417" s="5">
        <v>1</v>
      </c>
      <c r="H417" s="5">
        <v>1</v>
      </c>
      <c r="I417" s="5">
        <v>1</v>
      </c>
      <c r="J417" s="5">
        <v>1</v>
      </c>
      <c r="L417" s="50"/>
      <c r="M417" s="52">
        <v>577</v>
      </c>
      <c r="N417" s="52">
        <v>1003</v>
      </c>
      <c r="O417" s="49">
        <v>2</v>
      </c>
      <c r="P417" s="128">
        <v>150</v>
      </c>
      <c r="R417" t="s">
        <v>4291</v>
      </c>
      <c r="S417" s="52"/>
    </row>
    <row r="418" spans="1:19" x14ac:dyDescent="0.2">
      <c r="A418" s="4">
        <v>1</v>
      </c>
      <c r="B418" s="5">
        <v>1</v>
      </c>
      <c r="C418" s="5">
        <v>1</v>
      </c>
      <c r="D418" s="5">
        <v>1</v>
      </c>
      <c r="E418" s="5">
        <v>1</v>
      </c>
      <c r="F418" s="5">
        <v>1</v>
      </c>
      <c r="G418" s="5">
        <v>1</v>
      </c>
      <c r="H418" s="5">
        <v>1</v>
      </c>
      <c r="I418" s="5">
        <v>1</v>
      </c>
      <c r="J418" s="5">
        <v>1</v>
      </c>
      <c r="L418" s="50"/>
      <c r="M418" s="52">
        <v>578</v>
      </c>
      <c r="N418" s="52">
        <v>1003</v>
      </c>
      <c r="O418" s="49">
        <v>3</v>
      </c>
      <c r="P418" s="128">
        <v>144</v>
      </c>
      <c r="R418" t="s">
        <v>4291</v>
      </c>
      <c r="S418" s="52"/>
    </row>
    <row r="419" spans="1:19" x14ac:dyDescent="0.2">
      <c r="A419" s="4">
        <v>1</v>
      </c>
      <c r="B419" s="5">
        <v>1</v>
      </c>
      <c r="C419" s="5">
        <v>1</v>
      </c>
      <c r="D419" s="5">
        <v>1</v>
      </c>
      <c r="E419" s="5">
        <v>1</v>
      </c>
      <c r="F419" s="5">
        <v>1</v>
      </c>
      <c r="G419" s="5">
        <v>1</v>
      </c>
      <c r="H419" s="5">
        <v>1</v>
      </c>
      <c r="I419" s="5">
        <v>1</v>
      </c>
      <c r="J419" s="5">
        <v>1</v>
      </c>
      <c r="L419" s="50"/>
      <c r="M419" s="52">
        <v>579</v>
      </c>
      <c r="N419" s="52">
        <v>1003</v>
      </c>
      <c r="O419" s="49">
        <v>4</v>
      </c>
      <c r="P419" s="128">
        <v>150</v>
      </c>
      <c r="R419" t="s">
        <v>4291</v>
      </c>
      <c r="S419" s="52"/>
    </row>
    <row r="420" spans="1:19" x14ac:dyDescent="0.2">
      <c r="A420" s="4">
        <v>1</v>
      </c>
      <c r="B420" s="5">
        <v>1</v>
      </c>
      <c r="C420" s="5">
        <v>1</v>
      </c>
      <c r="D420" s="5">
        <v>1</v>
      </c>
      <c r="E420" s="5">
        <v>1</v>
      </c>
      <c r="F420" s="5">
        <v>1</v>
      </c>
      <c r="G420" s="5">
        <v>1</v>
      </c>
      <c r="H420" s="5">
        <v>1</v>
      </c>
      <c r="I420" s="5">
        <v>1</v>
      </c>
      <c r="J420" s="5">
        <v>1</v>
      </c>
      <c r="L420" s="50"/>
      <c r="M420" s="52">
        <v>580</v>
      </c>
      <c r="N420" s="52">
        <v>1003</v>
      </c>
      <c r="O420" s="49">
        <v>5</v>
      </c>
      <c r="P420" s="128">
        <v>135</v>
      </c>
      <c r="R420" t="s">
        <v>4291</v>
      </c>
      <c r="S420" s="52"/>
    </row>
    <row r="421" spans="1:19" x14ac:dyDescent="0.2">
      <c r="A421" s="4">
        <v>1</v>
      </c>
      <c r="B421" s="5">
        <v>1</v>
      </c>
      <c r="C421" s="5">
        <v>1</v>
      </c>
      <c r="D421" s="5">
        <v>1</v>
      </c>
      <c r="E421" s="5">
        <v>1</v>
      </c>
      <c r="F421" s="5">
        <v>1</v>
      </c>
      <c r="G421" s="5">
        <v>1</v>
      </c>
      <c r="H421" s="5">
        <v>1</v>
      </c>
      <c r="I421" s="5">
        <v>1</v>
      </c>
      <c r="J421" s="5">
        <v>1</v>
      </c>
      <c r="L421" s="50"/>
      <c r="M421" s="52">
        <v>581</v>
      </c>
      <c r="N421" s="52">
        <v>1003</v>
      </c>
      <c r="O421" s="49">
        <v>6</v>
      </c>
      <c r="P421" s="128">
        <v>141</v>
      </c>
      <c r="R421" t="s">
        <v>4291</v>
      </c>
      <c r="S421" s="52"/>
    </row>
    <row r="422" spans="1:19" x14ac:dyDescent="0.2">
      <c r="A422" s="4">
        <v>1</v>
      </c>
      <c r="B422" s="5">
        <v>1</v>
      </c>
      <c r="C422" s="5">
        <v>1</v>
      </c>
      <c r="D422" s="5">
        <v>1</v>
      </c>
      <c r="E422" s="5">
        <v>1</v>
      </c>
      <c r="F422" s="5">
        <v>1</v>
      </c>
      <c r="G422" s="5">
        <v>1</v>
      </c>
      <c r="H422" s="5">
        <v>1</v>
      </c>
      <c r="I422" s="5">
        <v>1</v>
      </c>
      <c r="J422" s="5">
        <v>1</v>
      </c>
      <c r="L422" s="50"/>
      <c r="M422" s="52">
        <v>582</v>
      </c>
      <c r="N422" s="52">
        <v>1003</v>
      </c>
      <c r="O422" s="49">
        <v>7</v>
      </c>
      <c r="P422" s="128">
        <v>137</v>
      </c>
      <c r="R422" t="s">
        <v>4291</v>
      </c>
      <c r="S422" s="52"/>
    </row>
    <row r="423" spans="1:19" x14ac:dyDescent="0.2">
      <c r="A423" s="4">
        <v>1</v>
      </c>
      <c r="B423" s="5">
        <v>1</v>
      </c>
      <c r="C423" s="5">
        <v>1</v>
      </c>
      <c r="D423" s="5">
        <v>1</v>
      </c>
      <c r="E423" s="5">
        <v>1</v>
      </c>
      <c r="F423" s="5">
        <v>1</v>
      </c>
      <c r="G423" s="5">
        <v>1</v>
      </c>
      <c r="H423" s="5">
        <v>1</v>
      </c>
      <c r="I423" s="5">
        <v>1</v>
      </c>
      <c r="J423" s="5">
        <v>1</v>
      </c>
      <c r="L423" s="50"/>
      <c r="M423" s="52">
        <v>583</v>
      </c>
      <c r="N423" s="52">
        <v>1003</v>
      </c>
      <c r="O423" s="49">
        <v>8</v>
      </c>
      <c r="P423" s="128">
        <v>142</v>
      </c>
      <c r="R423" t="s">
        <v>4291</v>
      </c>
      <c r="S423" s="52"/>
    </row>
    <row r="424" spans="1:19" x14ac:dyDescent="0.2">
      <c r="A424" s="4">
        <v>1</v>
      </c>
      <c r="B424" s="5">
        <v>1</v>
      </c>
      <c r="C424" s="5">
        <v>1</v>
      </c>
      <c r="D424" s="5">
        <v>1</v>
      </c>
      <c r="E424" s="5">
        <v>1</v>
      </c>
      <c r="F424" s="5">
        <v>1</v>
      </c>
      <c r="G424" s="5">
        <v>1</v>
      </c>
      <c r="H424" s="5">
        <v>1</v>
      </c>
      <c r="I424" s="5">
        <v>1</v>
      </c>
      <c r="J424" s="5">
        <v>1</v>
      </c>
      <c r="L424" s="50"/>
      <c r="M424" s="52">
        <v>584</v>
      </c>
      <c r="N424" s="52">
        <v>1003</v>
      </c>
      <c r="O424" s="49">
        <v>9</v>
      </c>
      <c r="P424" s="128">
        <v>139</v>
      </c>
      <c r="R424" t="s">
        <v>4291</v>
      </c>
      <c r="S424" s="52"/>
    </row>
    <row r="425" spans="1:19" x14ac:dyDescent="0.2">
      <c r="A425" s="4">
        <v>1</v>
      </c>
      <c r="B425" s="5">
        <v>1</v>
      </c>
      <c r="C425" s="5">
        <v>1</v>
      </c>
      <c r="D425" s="5">
        <v>1</v>
      </c>
      <c r="E425" s="5">
        <v>1</v>
      </c>
      <c r="F425" s="5">
        <v>1</v>
      </c>
      <c r="G425" s="5">
        <v>1</v>
      </c>
      <c r="H425" s="5">
        <v>1</v>
      </c>
      <c r="I425" s="5">
        <v>1</v>
      </c>
      <c r="J425" s="5">
        <v>1</v>
      </c>
      <c r="L425" s="50"/>
      <c r="M425" s="52">
        <v>585</v>
      </c>
      <c r="N425" s="52">
        <v>1003</v>
      </c>
      <c r="O425" s="49">
        <v>10</v>
      </c>
      <c r="P425" s="128">
        <v>135</v>
      </c>
      <c r="R425" t="s">
        <v>4291</v>
      </c>
      <c r="S425" s="52"/>
    </row>
    <row r="426" spans="1:19" x14ac:dyDescent="0.2">
      <c r="A426" s="4">
        <v>1</v>
      </c>
      <c r="B426" s="5">
        <v>1</v>
      </c>
      <c r="C426" s="5">
        <v>1</v>
      </c>
      <c r="D426" s="5">
        <v>1</v>
      </c>
      <c r="E426" s="5">
        <v>1</v>
      </c>
      <c r="F426" s="5">
        <v>1</v>
      </c>
      <c r="G426" s="5">
        <v>1</v>
      </c>
      <c r="H426" s="5">
        <v>1</v>
      </c>
      <c r="I426" s="5">
        <v>1</v>
      </c>
      <c r="J426" s="5">
        <v>1</v>
      </c>
      <c r="L426" s="50"/>
      <c r="M426" s="52">
        <v>586</v>
      </c>
      <c r="N426" s="52">
        <v>1003</v>
      </c>
      <c r="O426" s="49">
        <v>11</v>
      </c>
      <c r="P426" s="128">
        <v>132</v>
      </c>
      <c r="R426" t="s">
        <v>4291</v>
      </c>
      <c r="S426" s="52"/>
    </row>
    <row r="427" spans="1:19" x14ac:dyDescent="0.2">
      <c r="A427" s="4">
        <v>1</v>
      </c>
      <c r="B427" s="5">
        <v>1</v>
      </c>
      <c r="C427" s="5">
        <v>1</v>
      </c>
      <c r="D427" s="5">
        <v>1</v>
      </c>
      <c r="E427" s="5">
        <v>1</v>
      </c>
      <c r="F427" s="5">
        <v>1</v>
      </c>
      <c r="G427" s="5">
        <v>1</v>
      </c>
      <c r="H427" s="5">
        <v>1</v>
      </c>
      <c r="I427" s="5">
        <v>1</v>
      </c>
      <c r="J427" s="5">
        <v>1</v>
      </c>
      <c r="L427" s="50"/>
      <c r="M427" s="52">
        <v>587</v>
      </c>
      <c r="N427" s="52">
        <v>1003</v>
      </c>
      <c r="O427" s="49">
        <v>12</v>
      </c>
      <c r="P427" s="128">
        <v>136</v>
      </c>
      <c r="R427" t="s">
        <v>4291</v>
      </c>
      <c r="S427" s="52"/>
    </row>
    <row r="428" spans="1:19" x14ac:dyDescent="0.2">
      <c r="A428" s="4">
        <v>1</v>
      </c>
      <c r="B428" s="5">
        <v>1</v>
      </c>
      <c r="C428" s="5">
        <v>1</v>
      </c>
      <c r="D428" s="5">
        <v>1</v>
      </c>
      <c r="E428" s="5">
        <v>1</v>
      </c>
      <c r="F428" s="5">
        <v>1</v>
      </c>
      <c r="G428" s="5">
        <v>1</v>
      </c>
      <c r="H428" s="5">
        <v>1</v>
      </c>
      <c r="I428" s="5">
        <v>1</v>
      </c>
      <c r="J428" s="5">
        <v>1</v>
      </c>
      <c r="L428" s="50"/>
      <c r="M428" s="52">
        <v>588</v>
      </c>
      <c r="N428" s="52">
        <v>1003</v>
      </c>
      <c r="O428" s="49">
        <v>13</v>
      </c>
      <c r="P428" s="128">
        <v>133</v>
      </c>
      <c r="R428" t="s">
        <v>4291</v>
      </c>
      <c r="S428" s="52"/>
    </row>
    <row r="429" spans="1:19" x14ac:dyDescent="0.2">
      <c r="A429" s="4">
        <v>1</v>
      </c>
      <c r="B429" s="5">
        <v>1</v>
      </c>
      <c r="C429" s="5">
        <v>1</v>
      </c>
      <c r="D429" s="5">
        <v>1</v>
      </c>
      <c r="E429" s="5">
        <v>1</v>
      </c>
      <c r="F429" s="5">
        <v>1</v>
      </c>
      <c r="G429" s="5">
        <v>1</v>
      </c>
      <c r="H429" s="5">
        <v>1</v>
      </c>
      <c r="I429" s="5">
        <v>1</v>
      </c>
      <c r="J429" s="5">
        <v>1</v>
      </c>
      <c r="L429" s="50"/>
      <c r="M429" s="52">
        <v>589</v>
      </c>
      <c r="N429" s="52">
        <v>1003</v>
      </c>
      <c r="O429" s="49">
        <v>14</v>
      </c>
      <c r="P429" s="128">
        <v>137</v>
      </c>
      <c r="R429" t="s">
        <v>4291</v>
      </c>
      <c r="S429" s="52"/>
    </row>
    <row r="430" spans="1:19" x14ac:dyDescent="0.2">
      <c r="A430" s="4">
        <v>1</v>
      </c>
      <c r="B430" s="5">
        <v>1</v>
      </c>
      <c r="C430" s="5">
        <v>1</v>
      </c>
      <c r="D430" s="5">
        <v>1</v>
      </c>
      <c r="E430" s="5">
        <v>1</v>
      </c>
      <c r="F430" s="5">
        <v>1</v>
      </c>
      <c r="G430" s="5">
        <v>1</v>
      </c>
      <c r="H430" s="5">
        <v>1</v>
      </c>
      <c r="I430" s="5">
        <v>1</v>
      </c>
      <c r="J430" s="5">
        <v>1</v>
      </c>
      <c r="L430" s="50"/>
      <c r="M430" s="52">
        <v>590</v>
      </c>
      <c r="N430" s="52">
        <v>1003</v>
      </c>
      <c r="O430" s="49">
        <v>15</v>
      </c>
      <c r="P430" s="128">
        <v>135</v>
      </c>
      <c r="R430" t="s">
        <v>4291</v>
      </c>
      <c r="S430" s="52"/>
    </row>
    <row r="431" spans="1:19" x14ac:dyDescent="0.2">
      <c r="A431" s="4">
        <v>1</v>
      </c>
      <c r="B431" s="5">
        <v>1</v>
      </c>
      <c r="C431" s="5">
        <v>1</v>
      </c>
      <c r="D431" s="5">
        <v>1</v>
      </c>
      <c r="E431" s="5">
        <v>1</v>
      </c>
      <c r="F431" s="5">
        <v>1</v>
      </c>
      <c r="G431" s="5">
        <v>1</v>
      </c>
      <c r="H431" s="5">
        <v>1</v>
      </c>
      <c r="I431" s="5">
        <v>1</v>
      </c>
      <c r="J431" s="5">
        <v>1</v>
      </c>
      <c r="L431" s="50"/>
      <c r="M431" s="52">
        <v>591</v>
      </c>
      <c r="N431" s="52">
        <v>1003</v>
      </c>
      <c r="O431" s="49">
        <v>16</v>
      </c>
      <c r="P431" s="128">
        <v>139</v>
      </c>
      <c r="R431" t="s">
        <v>4291</v>
      </c>
      <c r="S431" s="52"/>
    </row>
    <row r="432" spans="1:19" x14ac:dyDescent="0.2">
      <c r="A432" s="4">
        <v>1</v>
      </c>
      <c r="B432" s="5">
        <v>1</v>
      </c>
      <c r="C432" s="5">
        <v>1</v>
      </c>
      <c r="D432" s="5">
        <v>1</v>
      </c>
      <c r="E432" s="5">
        <v>1</v>
      </c>
      <c r="F432" s="5">
        <v>1</v>
      </c>
      <c r="G432" s="5">
        <v>1</v>
      </c>
      <c r="H432" s="5">
        <v>1</v>
      </c>
      <c r="I432" s="5">
        <v>1</v>
      </c>
      <c r="J432" s="5">
        <v>1</v>
      </c>
      <c r="L432" s="50"/>
      <c r="M432" s="52">
        <v>592</v>
      </c>
      <c r="N432" s="52">
        <v>1003</v>
      </c>
      <c r="O432" s="49">
        <v>17</v>
      </c>
      <c r="P432" s="128">
        <v>137</v>
      </c>
      <c r="R432" t="s">
        <v>4291</v>
      </c>
      <c r="S432" s="52"/>
    </row>
    <row r="433" spans="1:19" x14ac:dyDescent="0.2">
      <c r="A433" s="4">
        <v>1</v>
      </c>
      <c r="B433" s="5">
        <v>1</v>
      </c>
      <c r="C433" s="5">
        <v>1</v>
      </c>
      <c r="D433" s="5">
        <v>1</v>
      </c>
      <c r="E433" s="5">
        <v>1</v>
      </c>
      <c r="F433" s="5">
        <v>1</v>
      </c>
      <c r="G433" s="5">
        <v>1</v>
      </c>
      <c r="H433" s="5">
        <v>1</v>
      </c>
      <c r="I433" s="5">
        <v>1</v>
      </c>
      <c r="J433" s="5">
        <v>1</v>
      </c>
      <c r="L433" s="50"/>
      <c r="M433" s="52">
        <v>593</v>
      </c>
      <c r="N433" s="52">
        <v>1003</v>
      </c>
      <c r="O433" s="49">
        <v>18</v>
      </c>
      <c r="P433" s="128">
        <v>140</v>
      </c>
      <c r="R433" t="s">
        <v>4291</v>
      </c>
      <c r="S433" s="52"/>
    </row>
    <row r="434" spans="1:19" x14ac:dyDescent="0.2">
      <c r="A434" s="4">
        <v>1</v>
      </c>
      <c r="B434" s="5">
        <v>1</v>
      </c>
      <c r="C434" s="5">
        <v>1</v>
      </c>
      <c r="D434" s="5">
        <v>1</v>
      </c>
      <c r="E434" s="5">
        <v>1</v>
      </c>
      <c r="F434" s="5">
        <v>1</v>
      </c>
      <c r="G434" s="5">
        <v>1</v>
      </c>
      <c r="H434" s="5">
        <v>1</v>
      </c>
      <c r="I434" s="5">
        <v>1</v>
      </c>
      <c r="J434" s="5">
        <v>1</v>
      </c>
      <c r="L434" s="50"/>
      <c r="M434" s="52">
        <v>594</v>
      </c>
      <c r="N434" s="52">
        <v>1003</v>
      </c>
      <c r="O434" s="49">
        <v>19</v>
      </c>
      <c r="P434" s="128">
        <v>138</v>
      </c>
      <c r="R434" t="s">
        <v>4291</v>
      </c>
      <c r="S434" s="52"/>
    </row>
    <row r="435" spans="1:19" x14ac:dyDescent="0.2">
      <c r="A435" s="4">
        <v>1</v>
      </c>
      <c r="B435" s="5">
        <v>1</v>
      </c>
      <c r="C435" s="5">
        <v>1</v>
      </c>
      <c r="D435" s="5">
        <v>1</v>
      </c>
      <c r="E435" s="5">
        <v>1</v>
      </c>
      <c r="F435" s="5">
        <v>1</v>
      </c>
      <c r="G435" s="5">
        <v>1</v>
      </c>
      <c r="H435" s="5">
        <v>1</v>
      </c>
      <c r="I435" s="5">
        <v>1</v>
      </c>
      <c r="J435" s="5">
        <v>1</v>
      </c>
      <c r="L435" s="50"/>
      <c r="M435" s="52">
        <v>595</v>
      </c>
      <c r="N435" s="52">
        <v>1003</v>
      </c>
      <c r="O435" s="49">
        <v>20</v>
      </c>
      <c r="P435" s="128">
        <v>126</v>
      </c>
      <c r="R435" t="s">
        <v>4291</v>
      </c>
      <c r="S435" s="52"/>
    </row>
    <row r="436" spans="1:19" x14ac:dyDescent="0.2">
      <c r="A436" s="4">
        <v>1</v>
      </c>
      <c r="B436" s="5">
        <v>1</v>
      </c>
      <c r="C436" s="5">
        <v>1</v>
      </c>
      <c r="D436" s="5">
        <v>1</v>
      </c>
      <c r="E436" s="5">
        <v>1</v>
      </c>
      <c r="F436" s="5">
        <v>1</v>
      </c>
      <c r="G436" s="5">
        <v>1</v>
      </c>
      <c r="H436" s="5">
        <v>1</v>
      </c>
      <c r="I436" s="5">
        <v>1</v>
      </c>
      <c r="J436" s="5">
        <v>1</v>
      </c>
      <c r="L436" s="50"/>
      <c r="M436" s="52">
        <v>596</v>
      </c>
      <c r="N436" s="52">
        <v>1003</v>
      </c>
      <c r="O436" s="49">
        <v>21</v>
      </c>
      <c r="P436" s="128">
        <v>124</v>
      </c>
      <c r="R436" t="s">
        <v>4291</v>
      </c>
      <c r="S436" s="52"/>
    </row>
    <row r="437" spans="1:19" x14ac:dyDescent="0.2">
      <c r="A437" s="4">
        <v>1</v>
      </c>
      <c r="B437" s="5">
        <v>1</v>
      </c>
      <c r="C437" s="5">
        <v>1</v>
      </c>
      <c r="D437" s="5">
        <v>1</v>
      </c>
      <c r="E437" s="5">
        <v>1</v>
      </c>
      <c r="F437" s="5">
        <v>1</v>
      </c>
      <c r="G437" s="5">
        <v>1</v>
      </c>
      <c r="H437" s="5">
        <v>1</v>
      </c>
      <c r="I437" s="5">
        <v>1</v>
      </c>
      <c r="J437" s="5">
        <v>1</v>
      </c>
      <c r="L437" s="50"/>
      <c r="M437" s="52">
        <v>597</v>
      </c>
      <c r="N437" s="52">
        <v>1003</v>
      </c>
      <c r="O437" s="49">
        <v>22</v>
      </c>
      <c r="P437" s="128">
        <v>127</v>
      </c>
      <c r="R437" t="s">
        <v>4291</v>
      </c>
      <c r="S437" s="52"/>
    </row>
    <row r="438" spans="1:19" x14ac:dyDescent="0.2">
      <c r="A438" s="4">
        <v>1</v>
      </c>
      <c r="B438" s="5">
        <v>1</v>
      </c>
      <c r="C438" s="5">
        <v>1</v>
      </c>
      <c r="D438" s="5">
        <v>1</v>
      </c>
      <c r="E438" s="5">
        <v>1</v>
      </c>
      <c r="F438" s="5">
        <v>1</v>
      </c>
      <c r="G438" s="5">
        <v>1</v>
      </c>
      <c r="H438" s="5">
        <v>1</v>
      </c>
      <c r="I438" s="5">
        <v>1</v>
      </c>
      <c r="J438" s="5">
        <v>1</v>
      </c>
      <c r="L438" s="50"/>
      <c r="M438" s="52">
        <v>598</v>
      </c>
      <c r="N438" s="52">
        <v>1003</v>
      </c>
      <c r="O438" s="49">
        <v>23</v>
      </c>
      <c r="P438" s="128">
        <v>126</v>
      </c>
      <c r="R438" t="s">
        <v>4291</v>
      </c>
      <c r="S438" s="52"/>
    </row>
    <row r="439" spans="1:19" x14ac:dyDescent="0.2">
      <c r="A439" s="4">
        <v>1</v>
      </c>
      <c r="B439" s="5">
        <v>1</v>
      </c>
      <c r="C439" s="5">
        <v>1</v>
      </c>
      <c r="D439" s="5">
        <v>1</v>
      </c>
      <c r="E439" s="5">
        <v>1</v>
      </c>
      <c r="F439" s="5">
        <v>1</v>
      </c>
      <c r="G439" s="5">
        <v>1</v>
      </c>
      <c r="H439" s="5">
        <v>1</v>
      </c>
      <c r="I439" s="5">
        <v>1</v>
      </c>
      <c r="J439" s="5">
        <v>1</v>
      </c>
      <c r="L439" s="50"/>
      <c r="M439" s="52">
        <v>599</v>
      </c>
      <c r="N439" s="52">
        <v>1003</v>
      </c>
      <c r="O439" s="49">
        <v>24</v>
      </c>
      <c r="P439" s="128">
        <v>129</v>
      </c>
      <c r="R439" t="s">
        <v>4291</v>
      </c>
      <c r="S439" s="52"/>
    </row>
    <row r="440" spans="1:19" x14ac:dyDescent="0.2">
      <c r="A440" s="4">
        <v>1</v>
      </c>
      <c r="B440" s="5">
        <v>1</v>
      </c>
      <c r="C440" s="5">
        <v>1</v>
      </c>
      <c r="D440" s="5">
        <v>1</v>
      </c>
      <c r="E440" s="5">
        <v>1</v>
      </c>
      <c r="F440" s="5">
        <v>1</v>
      </c>
      <c r="G440" s="5">
        <v>1</v>
      </c>
      <c r="H440" s="5">
        <v>1</v>
      </c>
      <c r="I440" s="5">
        <v>1</v>
      </c>
      <c r="J440" s="5">
        <v>1</v>
      </c>
      <c r="L440" s="50"/>
      <c r="M440" s="52">
        <v>600</v>
      </c>
      <c r="N440" s="52">
        <v>1003</v>
      </c>
      <c r="O440" s="49">
        <v>25</v>
      </c>
      <c r="P440" s="128">
        <v>127</v>
      </c>
      <c r="R440" t="s">
        <v>4291</v>
      </c>
      <c r="S440" s="52"/>
    </row>
    <row r="441" spans="1:19" x14ac:dyDescent="0.2">
      <c r="A441" s="4">
        <v>1</v>
      </c>
      <c r="B441" s="5">
        <v>1</v>
      </c>
      <c r="C441" s="5">
        <v>1</v>
      </c>
      <c r="D441" s="5">
        <v>1</v>
      </c>
      <c r="E441" s="5">
        <v>1</v>
      </c>
      <c r="F441" s="5">
        <v>1</v>
      </c>
      <c r="G441" s="5">
        <v>1</v>
      </c>
      <c r="H441" s="5">
        <v>1</v>
      </c>
      <c r="I441" s="5">
        <v>1</v>
      </c>
      <c r="J441" s="5">
        <v>1</v>
      </c>
      <c r="L441" s="50"/>
      <c r="M441" s="52">
        <v>601</v>
      </c>
      <c r="N441" s="52">
        <v>1003</v>
      </c>
      <c r="O441" s="49">
        <v>26</v>
      </c>
      <c r="P441" s="128">
        <v>130</v>
      </c>
      <c r="R441" t="s">
        <v>4291</v>
      </c>
      <c r="S441" s="52"/>
    </row>
    <row r="442" spans="1:19" x14ac:dyDescent="0.2">
      <c r="A442" s="4">
        <v>1</v>
      </c>
      <c r="B442" s="5">
        <v>1</v>
      </c>
      <c r="C442" s="5">
        <v>1</v>
      </c>
      <c r="D442" s="5">
        <v>1</v>
      </c>
      <c r="E442" s="5">
        <v>1</v>
      </c>
      <c r="F442" s="5">
        <v>1</v>
      </c>
      <c r="G442" s="5">
        <v>1</v>
      </c>
      <c r="H442" s="5">
        <v>1</v>
      </c>
      <c r="I442" s="5">
        <v>1</v>
      </c>
      <c r="J442" s="5">
        <v>1</v>
      </c>
      <c r="L442" s="50"/>
      <c r="M442" s="52">
        <v>602</v>
      </c>
      <c r="N442" s="52">
        <v>1003</v>
      </c>
      <c r="O442" s="49">
        <v>27</v>
      </c>
      <c r="P442" s="128">
        <v>128</v>
      </c>
      <c r="R442" t="s">
        <v>4291</v>
      </c>
      <c r="S442" s="52"/>
    </row>
    <row r="443" spans="1:19" x14ac:dyDescent="0.2">
      <c r="A443" s="4">
        <v>1</v>
      </c>
      <c r="B443" s="5">
        <v>1</v>
      </c>
      <c r="C443" s="5">
        <v>1</v>
      </c>
      <c r="D443" s="5">
        <v>1</v>
      </c>
      <c r="E443" s="5">
        <v>1</v>
      </c>
      <c r="F443" s="5">
        <v>1</v>
      </c>
      <c r="G443" s="5">
        <v>1</v>
      </c>
      <c r="H443" s="5">
        <v>1</v>
      </c>
      <c r="I443" s="5">
        <v>1</v>
      </c>
      <c r="J443" s="5">
        <v>1</v>
      </c>
      <c r="L443" s="50"/>
      <c r="M443" s="52">
        <v>603</v>
      </c>
      <c r="N443" s="52">
        <v>1003</v>
      </c>
      <c r="O443" s="49">
        <v>28</v>
      </c>
      <c r="P443" s="128">
        <v>131</v>
      </c>
      <c r="R443" t="s">
        <v>4291</v>
      </c>
      <c r="S443" s="52"/>
    </row>
    <row r="444" spans="1:19" x14ac:dyDescent="0.2">
      <c r="A444" s="4">
        <v>1</v>
      </c>
      <c r="B444" s="5">
        <v>1</v>
      </c>
      <c r="C444" s="5">
        <v>1</v>
      </c>
      <c r="D444" s="5">
        <v>1</v>
      </c>
      <c r="E444" s="5">
        <v>1</v>
      </c>
      <c r="F444" s="5">
        <v>1</v>
      </c>
      <c r="G444" s="5">
        <v>1</v>
      </c>
      <c r="H444" s="5">
        <v>1</v>
      </c>
      <c r="I444" s="5">
        <v>1</v>
      </c>
      <c r="J444" s="5">
        <v>1</v>
      </c>
      <c r="L444" s="50"/>
      <c r="M444" s="52">
        <v>604</v>
      </c>
      <c r="N444" s="52">
        <v>1003</v>
      </c>
      <c r="O444" s="49">
        <v>29</v>
      </c>
      <c r="P444" s="128">
        <v>130</v>
      </c>
      <c r="R444" t="s">
        <v>4291</v>
      </c>
      <c r="S444" s="52"/>
    </row>
    <row r="445" spans="1:19" x14ac:dyDescent="0.2">
      <c r="A445" s="4">
        <v>1</v>
      </c>
      <c r="B445" s="5">
        <v>1</v>
      </c>
      <c r="C445" s="5">
        <v>1</v>
      </c>
      <c r="D445" s="5">
        <v>1</v>
      </c>
      <c r="E445" s="5">
        <v>1</v>
      </c>
      <c r="F445" s="5">
        <v>1</v>
      </c>
      <c r="G445" s="5">
        <v>1</v>
      </c>
      <c r="H445" s="5">
        <v>1</v>
      </c>
      <c r="I445" s="5">
        <v>1</v>
      </c>
      <c r="J445" s="5">
        <v>1</v>
      </c>
      <c r="L445" s="50"/>
      <c r="M445" s="52">
        <v>605</v>
      </c>
      <c r="N445" s="52">
        <v>1003</v>
      </c>
      <c r="O445" s="49">
        <v>30</v>
      </c>
      <c r="P445" s="128">
        <v>119</v>
      </c>
      <c r="R445" t="s">
        <v>4291</v>
      </c>
      <c r="S445" s="52"/>
    </row>
    <row r="446" spans="1:19" x14ac:dyDescent="0.2">
      <c r="A446" s="4">
        <v>1</v>
      </c>
      <c r="B446" s="5">
        <v>1</v>
      </c>
      <c r="C446" s="5">
        <v>1</v>
      </c>
      <c r="D446" s="5">
        <v>1</v>
      </c>
      <c r="E446" s="5">
        <v>1</v>
      </c>
      <c r="F446" s="5">
        <v>1</v>
      </c>
      <c r="G446" s="5">
        <v>1</v>
      </c>
      <c r="H446" s="5">
        <v>1</v>
      </c>
      <c r="I446" s="5">
        <v>1</v>
      </c>
      <c r="J446" s="5">
        <v>1</v>
      </c>
      <c r="L446" s="50"/>
      <c r="M446" s="52">
        <v>606</v>
      </c>
      <c r="N446" s="52">
        <v>1003</v>
      </c>
      <c r="O446" s="49">
        <v>31</v>
      </c>
      <c r="P446" s="128">
        <v>122</v>
      </c>
      <c r="R446" t="s">
        <v>4291</v>
      </c>
      <c r="S446" s="52"/>
    </row>
    <row r="447" spans="1:19" x14ac:dyDescent="0.2">
      <c r="A447" s="4">
        <v>1</v>
      </c>
      <c r="B447" s="5">
        <v>1</v>
      </c>
      <c r="C447" s="5">
        <v>1</v>
      </c>
      <c r="D447" s="5">
        <v>1</v>
      </c>
      <c r="E447" s="5">
        <v>1</v>
      </c>
      <c r="F447" s="5">
        <v>1</v>
      </c>
      <c r="G447" s="5">
        <v>1</v>
      </c>
      <c r="H447" s="5">
        <v>1</v>
      </c>
      <c r="I447" s="5">
        <v>1</v>
      </c>
      <c r="J447" s="5">
        <v>1</v>
      </c>
      <c r="L447" s="50"/>
      <c r="M447" s="52">
        <v>607</v>
      </c>
      <c r="N447" s="52">
        <v>1003</v>
      </c>
      <c r="O447" s="49">
        <v>32</v>
      </c>
      <c r="P447" s="128">
        <v>124</v>
      </c>
      <c r="R447" t="s">
        <v>4291</v>
      </c>
      <c r="S447" s="52"/>
    </row>
    <row r="448" spans="1:19" x14ac:dyDescent="0.2">
      <c r="A448" s="4">
        <v>1</v>
      </c>
      <c r="B448" s="5">
        <v>1</v>
      </c>
      <c r="C448" s="5">
        <v>1</v>
      </c>
      <c r="D448" s="5">
        <v>1</v>
      </c>
      <c r="E448" s="5">
        <v>1</v>
      </c>
      <c r="F448" s="5">
        <v>1</v>
      </c>
      <c r="G448" s="5">
        <v>1</v>
      </c>
      <c r="H448" s="5">
        <v>1</v>
      </c>
      <c r="I448" s="5">
        <v>1</v>
      </c>
      <c r="J448" s="5">
        <v>1</v>
      </c>
      <c r="L448" s="50"/>
      <c r="M448" s="52">
        <v>608</v>
      </c>
      <c r="N448" s="52">
        <v>1003</v>
      </c>
      <c r="O448" s="49">
        <v>33</v>
      </c>
      <c r="P448" s="128">
        <v>126</v>
      </c>
      <c r="R448" t="s">
        <v>4291</v>
      </c>
      <c r="S448" s="52"/>
    </row>
    <row r="449" spans="1:19" x14ac:dyDescent="0.2">
      <c r="A449" s="4">
        <v>1</v>
      </c>
      <c r="B449" s="5">
        <v>1</v>
      </c>
      <c r="C449" s="5">
        <v>1</v>
      </c>
      <c r="D449" s="5">
        <v>1</v>
      </c>
      <c r="E449" s="5">
        <v>1</v>
      </c>
      <c r="F449" s="5">
        <v>1</v>
      </c>
      <c r="G449" s="5">
        <v>1</v>
      </c>
      <c r="H449" s="5">
        <v>1</v>
      </c>
      <c r="I449" s="5">
        <v>1</v>
      </c>
      <c r="J449" s="5">
        <v>1</v>
      </c>
      <c r="L449" s="50"/>
      <c r="M449" s="52">
        <v>609</v>
      </c>
      <c r="N449" s="52">
        <v>1003</v>
      </c>
      <c r="O449" s="49">
        <v>34</v>
      </c>
      <c r="P449" s="128">
        <v>129</v>
      </c>
      <c r="R449" t="s">
        <v>4291</v>
      </c>
      <c r="S449" s="52"/>
    </row>
    <row r="450" spans="1:19" x14ac:dyDescent="0.2">
      <c r="A450" s="4">
        <v>1</v>
      </c>
      <c r="B450" s="5">
        <v>1</v>
      </c>
      <c r="C450" s="5">
        <v>1</v>
      </c>
      <c r="D450" s="5">
        <v>1</v>
      </c>
      <c r="E450" s="5">
        <v>1</v>
      </c>
      <c r="F450" s="5">
        <v>1</v>
      </c>
      <c r="G450" s="5">
        <v>1</v>
      </c>
      <c r="H450" s="5">
        <v>1</v>
      </c>
      <c r="I450" s="5">
        <v>1</v>
      </c>
      <c r="J450" s="5">
        <v>1</v>
      </c>
      <c r="L450" s="50"/>
      <c r="M450" s="52">
        <v>610</v>
      </c>
      <c r="N450" s="52">
        <v>1003</v>
      </c>
      <c r="O450" s="49">
        <v>35</v>
      </c>
      <c r="P450" s="128">
        <v>131</v>
      </c>
      <c r="R450" t="s">
        <v>4291</v>
      </c>
      <c r="S450" s="52"/>
    </row>
    <row r="451" spans="1:19" x14ac:dyDescent="0.2">
      <c r="A451" s="4">
        <v>1</v>
      </c>
      <c r="B451" s="5">
        <v>1</v>
      </c>
      <c r="C451" s="5">
        <v>1</v>
      </c>
      <c r="D451" s="5">
        <v>1</v>
      </c>
      <c r="E451" s="5">
        <v>1</v>
      </c>
      <c r="F451" s="5">
        <v>1</v>
      </c>
      <c r="G451" s="5">
        <v>1</v>
      </c>
      <c r="H451" s="5">
        <v>1</v>
      </c>
      <c r="I451" s="5">
        <v>1</v>
      </c>
      <c r="J451" s="5">
        <v>1</v>
      </c>
      <c r="L451" s="50"/>
      <c r="M451" s="52">
        <v>611</v>
      </c>
      <c r="N451" s="52">
        <v>1003</v>
      </c>
      <c r="O451" s="49">
        <v>36</v>
      </c>
      <c r="P451" s="128">
        <v>134</v>
      </c>
      <c r="R451" t="s">
        <v>4291</v>
      </c>
      <c r="S451" s="52"/>
    </row>
    <row r="452" spans="1:19" x14ac:dyDescent="0.2">
      <c r="A452" s="4">
        <v>1</v>
      </c>
      <c r="B452" s="5">
        <v>1</v>
      </c>
      <c r="C452" s="5">
        <v>1</v>
      </c>
      <c r="D452" s="5">
        <v>1</v>
      </c>
      <c r="E452" s="5">
        <v>1</v>
      </c>
      <c r="F452" s="5">
        <v>1</v>
      </c>
      <c r="G452" s="5">
        <v>1</v>
      </c>
      <c r="H452" s="5">
        <v>1</v>
      </c>
      <c r="I452" s="5">
        <v>1</v>
      </c>
      <c r="J452" s="5">
        <v>1</v>
      </c>
      <c r="L452" s="50"/>
      <c r="M452" s="52">
        <v>612</v>
      </c>
      <c r="N452" s="52">
        <v>1003</v>
      </c>
      <c r="O452" s="49">
        <v>37</v>
      </c>
      <c r="P452" s="128">
        <v>136</v>
      </c>
      <c r="R452" t="s">
        <v>4291</v>
      </c>
      <c r="S452" s="52"/>
    </row>
    <row r="453" spans="1:19" x14ac:dyDescent="0.2">
      <c r="A453" s="4">
        <v>1</v>
      </c>
      <c r="B453" s="5">
        <v>1</v>
      </c>
      <c r="C453" s="5">
        <v>1</v>
      </c>
      <c r="D453" s="5">
        <v>1</v>
      </c>
      <c r="E453" s="5">
        <v>1</v>
      </c>
      <c r="F453" s="5">
        <v>1</v>
      </c>
      <c r="G453" s="5">
        <v>1</v>
      </c>
      <c r="H453" s="5">
        <v>1</v>
      </c>
      <c r="I453" s="5">
        <v>1</v>
      </c>
      <c r="J453" s="5">
        <v>1</v>
      </c>
      <c r="L453" s="50"/>
      <c r="M453" s="52">
        <v>613</v>
      </c>
      <c r="N453" s="52">
        <v>1003</v>
      </c>
      <c r="O453" s="49">
        <v>38</v>
      </c>
      <c r="P453" s="128">
        <v>139</v>
      </c>
      <c r="R453" t="s">
        <v>4291</v>
      </c>
      <c r="S453" s="52"/>
    </row>
    <row r="454" spans="1:19" x14ac:dyDescent="0.2">
      <c r="A454" s="4">
        <v>1</v>
      </c>
      <c r="B454" s="5">
        <v>1</v>
      </c>
      <c r="C454" s="5">
        <v>1</v>
      </c>
      <c r="D454" s="5">
        <v>1</v>
      </c>
      <c r="E454" s="5">
        <v>1</v>
      </c>
      <c r="F454" s="5">
        <v>1</v>
      </c>
      <c r="G454" s="5">
        <v>1</v>
      </c>
      <c r="H454" s="5">
        <v>1</v>
      </c>
      <c r="I454" s="5">
        <v>1</v>
      </c>
      <c r="J454" s="5">
        <v>1</v>
      </c>
      <c r="L454" s="50"/>
      <c r="M454" s="52">
        <v>614</v>
      </c>
      <c r="N454" s="52">
        <v>1003</v>
      </c>
      <c r="O454" s="49">
        <v>39</v>
      </c>
      <c r="P454" s="128">
        <v>141</v>
      </c>
      <c r="R454" t="s">
        <v>4291</v>
      </c>
      <c r="S454" s="52"/>
    </row>
    <row r="455" spans="1:19" x14ac:dyDescent="0.2">
      <c r="A455" s="4">
        <v>1</v>
      </c>
      <c r="B455" s="5">
        <v>1</v>
      </c>
      <c r="C455" s="5">
        <v>1</v>
      </c>
      <c r="D455" s="5">
        <v>1</v>
      </c>
      <c r="E455" s="5">
        <v>1</v>
      </c>
      <c r="F455" s="5">
        <v>1</v>
      </c>
      <c r="G455" s="5">
        <v>1</v>
      </c>
      <c r="H455" s="5">
        <v>1</v>
      </c>
      <c r="I455" s="5">
        <v>1</v>
      </c>
      <c r="J455" s="5">
        <v>1</v>
      </c>
      <c r="L455" s="50"/>
      <c r="M455" s="52">
        <v>615</v>
      </c>
      <c r="N455" s="52">
        <v>1003</v>
      </c>
      <c r="O455" s="49">
        <v>40</v>
      </c>
      <c r="P455" s="128">
        <v>144</v>
      </c>
      <c r="R455" t="s">
        <v>4291</v>
      </c>
      <c r="S455" s="52"/>
    </row>
    <row r="456" spans="1:19" x14ac:dyDescent="0.2">
      <c r="A456" s="4">
        <v>1</v>
      </c>
      <c r="B456" s="5">
        <v>1</v>
      </c>
      <c r="C456" s="5">
        <v>1</v>
      </c>
      <c r="D456" s="5">
        <v>1</v>
      </c>
      <c r="E456" s="5">
        <v>1</v>
      </c>
      <c r="F456" s="5">
        <v>1</v>
      </c>
      <c r="G456" s="5">
        <v>1</v>
      </c>
      <c r="H456" s="5">
        <v>1</v>
      </c>
      <c r="I456" s="5">
        <v>1</v>
      </c>
      <c r="J456" s="5">
        <v>1</v>
      </c>
      <c r="L456" s="50"/>
      <c r="M456" s="52">
        <v>616</v>
      </c>
      <c r="N456" s="52">
        <v>1003</v>
      </c>
      <c r="O456" s="49">
        <v>41</v>
      </c>
      <c r="P456" s="128">
        <v>146</v>
      </c>
      <c r="R456" t="s">
        <v>4291</v>
      </c>
      <c r="S456" s="52"/>
    </row>
    <row r="457" spans="1:19" x14ac:dyDescent="0.2">
      <c r="A457" s="4">
        <v>1</v>
      </c>
      <c r="B457" s="5">
        <v>1</v>
      </c>
      <c r="C457" s="5">
        <v>1</v>
      </c>
      <c r="D457" s="5">
        <v>1</v>
      </c>
      <c r="E457" s="5">
        <v>1</v>
      </c>
      <c r="F457" s="5">
        <v>1</v>
      </c>
      <c r="G457" s="5">
        <v>1</v>
      </c>
      <c r="H457" s="5">
        <v>1</v>
      </c>
      <c r="I457" s="5">
        <v>1</v>
      </c>
      <c r="J457" s="5">
        <v>1</v>
      </c>
      <c r="L457" s="50"/>
      <c r="M457" s="52">
        <v>617</v>
      </c>
      <c r="N457" s="52">
        <v>1003</v>
      </c>
      <c r="O457" s="49">
        <v>42</v>
      </c>
      <c r="P457" s="128">
        <v>148</v>
      </c>
      <c r="R457" t="s">
        <v>4291</v>
      </c>
      <c r="S457" s="52"/>
    </row>
    <row r="458" spans="1:19" x14ac:dyDescent="0.2">
      <c r="A458" s="4">
        <v>1</v>
      </c>
      <c r="B458" s="5">
        <v>1</v>
      </c>
      <c r="C458" s="5">
        <v>1</v>
      </c>
      <c r="D458" s="5">
        <v>1</v>
      </c>
      <c r="E458" s="5">
        <v>1</v>
      </c>
      <c r="F458" s="5">
        <v>1</v>
      </c>
      <c r="G458" s="5">
        <v>1</v>
      </c>
      <c r="H458" s="5">
        <v>1</v>
      </c>
      <c r="I458" s="5">
        <v>1</v>
      </c>
      <c r="J458" s="5">
        <v>1</v>
      </c>
      <c r="L458" s="50"/>
      <c r="M458" s="52">
        <v>618</v>
      </c>
      <c r="N458" s="52">
        <v>1003</v>
      </c>
      <c r="O458" s="49">
        <v>43</v>
      </c>
      <c r="P458" s="128">
        <v>151</v>
      </c>
      <c r="R458" t="s">
        <v>4291</v>
      </c>
      <c r="S458" s="52"/>
    </row>
    <row r="459" spans="1:19" x14ac:dyDescent="0.2">
      <c r="A459" s="4">
        <v>1</v>
      </c>
      <c r="B459" s="5">
        <v>1</v>
      </c>
      <c r="C459" s="5">
        <v>1</v>
      </c>
      <c r="D459" s="5">
        <v>1</v>
      </c>
      <c r="E459" s="5">
        <v>1</v>
      </c>
      <c r="F459" s="5">
        <v>1</v>
      </c>
      <c r="G459" s="5">
        <v>1</v>
      </c>
      <c r="H459" s="5">
        <v>1</v>
      </c>
      <c r="I459" s="5">
        <v>1</v>
      </c>
      <c r="J459" s="5">
        <v>1</v>
      </c>
      <c r="L459" s="50"/>
      <c r="M459" s="52">
        <v>619</v>
      </c>
      <c r="N459" s="52">
        <v>1003</v>
      </c>
      <c r="O459" s="49">
        <v>44</v>
      </c>
      <c r="P459" s="128">
        <v>153</v>
      </c>
      <c r="R459" t="s">
        <v>4291</v>
      </c>
      <c r="S459" s="52"/>
    </row>
    <row r="460" spans="1:19" x14ac:dyDescent="0.2">
      <c r="A460" s="4">
        <v>1</v>
      </c>
      <c r="B460" s="5">
        <v>1</v>
      </c>
      <c r="C460" s="5">
        <v>1</v>
      </c>
      <c r="D460" s="5">
        <v>1</v>
      </c>
      <c r="E460" s="5">
        <v>1</v>
      </c>
      <c r="F460" s="5">
        <v>1</v>
      </c>
      <c r="G460" s="5">
        <v>1</v>
      </c>
      <c r="H460" s="5">
        <v>1</v>
      </c>
      <c r="I460" s="5">
        <v>1</v>
      </c>
      <c r="J460" s="5">
        <v>1</v>
      </c>
      <c r="L460" s="50"/>
      <c r="M460" s="52">
        <v>620</v>
      </c>
      <c r="N460" s="52">
        <v>1003</v>
      </c>
      <c r="O460" s="49">
        <v>45</v>
      </c>
      <c r="P460" s="128">
        <v>142</v>
      </c>
      <c r="R460" t="s">
        <v>4291</v>
      </c>
      <c r="S460" s="52"/>
    </row>
    <row r="461" spans="1:19" x14ac:dyDescent="0.2">
      <c r="A461" s="4">
        <v>1</v>
      </c>
      <c r="B461" s="5">
        <v>1</v>
      </c>
      <c r="C461" s="5">
        <v>1</v>
      </c>
      <c r="D461" s="5">
        <v>1</v>
      </c>
      <c r="E461" s="5">
        <v>1</v>
      </c>
      <c r="F461" s="5">
        <v>1</v>
      </c>
      <c r="G461" s="5">
        <v>1</v>
      </c>
      <c r="H461" s="5">
        <v>1</v>
      </c>
      <c r="I461" s="5">
        <v>1</v>
      </c>
      <c r="J461" s="5">
        <v>1</v>
      </c>
      <c r="L461" s="50"/>
      <c r="M461" s="52">
        <v>621</v>
      </c>
      <c r="N461" s="52">
        <v>1003</v>
      </c>
      <c r="O461" s="49">
        <v>46</v>
      </c>
      <c r="P461" s="128">
        <v>144</v>
      </c>
      <c r="R461" t="s">
        <v>4291</v>
      </c>
      <c r="S461" s="52"/>
    </row>
    <row r="462" spans="1:19" x14ac:dyDescent="0.2">
      <c r="A462" s="4">
        <v>1</v>
      </c>
      <c r="B462" s="5">
        <v>1</v>
      </c>
      <c r="C462" s="5">
        <v>1</v>
      </c>
      <c r="D462" s="5">
        <v>1</v>
      </c>
      <c r="E462" s="5">
        <v>1</v>
      </c>
      <c r="F462" s="5">
        <v>1</v>
      </c>
      <c r="G462" s="5">
        <v>1</v>
      </c>
      <c r="H462" s="5">
        <v>1</v>
      </c>
      <c r="I462" s="5">
        <v>1</v>
      </c>
      <c r="J462" s="5">
        <v>1</v>
      </c>
      <c r="L462" s="50"/>
      <c r="M462" s="52">
        <v>622</v>
      </c>
      <c r="N462" s="52">
        <v>1003</v>
      </c>
      <c r="O462" s="49">
        <v>47</v>
      </c>
      <c r="P462" s="128">
        <v>146</v>
      </c>
      <c r="R462" t="s">
        <v>4291</v>
      </c>
      <c r="S462" s="52"/>
    </row>
    <row r="463" spans="1:19" x14ac:dyDescent="0.2">
      <c r="A463" s="4">
        <v>1</v>
      </c>
      <c r="B463" s="5">
        <v>1</v>
      </c>
      <c r="C463" s="5">
        <v>1</v>
      </c>
      <c r="D463" s="5">
        <v>1</v>
      </c>
      <c r="E463" s="5">
        <v>1</v>
      </c>
      <c r="F463" s="5">
        <v>1</v>
      </c>
      <c r="G463" s="5">
        <v>1</v>
      </c>
      <c r="H463" s="5">
        <v>1</v>
      </c>
      <c r="I463" s="5">
        <v>1</v>
      </c>
      <c r="J463" s="5">
        <v>1</v>
      </c>
      <c r="L463" s="50"/>
      <c r="M463" s="52">
        <v>623</v>
      </c>
      <c r="N463" s="52">
        <v>1003</v>
      </c>
      <c r="O463" s="49">
        <v>48</v>
      </c>
      <c r="P463" s="128">
        <v>148</v>
      </c>
      <c r="R463" t="s">
        <v>4291</v>
      </c>
      <c r="S463" s="52"/>
    </row>
    <row r="464" spans="1:19" x14ac:dyDescent="0.2">
      <c r="A464" s="4">
        <v>1</v>
      </c>
      <c r="B464" s="5">
        <v>1</v>
      </c>
      <c r="C464" s="5">
        <v>1</v>
      </c>
      <c r="D464" s="5">
        <v>1</v>
      </c>
      <c r="E464" s="5">
        <v>1</v>
      </c>
      <c r="F464" s="5">
        <v>1</v>
      </c>
      <c r="G464" s="5">
        <v>1</v>
      </c>
      <c r="H464" s="5">
        <v>1</v>
      </c>
      <c r="I464" s="5">
        <v>1</v>
      </c>
      <c r="J464" s="5">
        <v>1</v>
      </c>
      <c r="L464" s="50"/>
      <c r="M464" s="52">
        <v>624</v>
      </c>
      <c r="N464" s="52">
        <v>1003</v>
      </c>
      <c r="O464" s="49">
        <v>49</v>
      </c>
      <c r="P464" s="128">
        <v>150</v>
      </c>
      <c r="R464" t="s">
        <v>4291</v>
      </c>
      <c r="S464" s="52"/>
    </row>
    <row r="465" spans="1:19" x14ac:dyDescent="0.2">
      <c r="A465" s="4">
        <v>1</v>
      </c>
      <c r="B465" s="5">
        <v>1</v>
      </c>
      <c r="C465" s="5">
        <v>1</v>
      </c>
      <c r="D465" s="5">
        <v>1</v>
      </c>
      <c r="E465" s="5">
        <v>1</v>
      </c>
      <c r="F465" s="5">
        <v>1</v>
      </c>
      <c r="G465" s="5">
        <v>1</v>
      </c>
      <c r="H465" s="5">
        <v>1</v>
      </c>
      <c r="I465" s="5">
        <v>1</v>
      </c>
      <c r="J465" s="5">
        <v>1</v>
      </c>
      <c r="L465" s="50"/>
      <c r="M465" s="52">
        <v>625</v>
      </c>
      <c r="N465" s="52">
        <v>1003</v>
      </c>
      <c r="O465" s="49">
        <v>50</v>
      </c>
      <c r="P465" s="128">
        <v>153</v>
      </c>
      <c r="R465" t="s">
        <v>4291</v>
      </c>
      <c r="S465" s="52"/>
    </row>
    <row r="466" spans="1:19" x14ac:dyDescent="0.2">
      <c r="A466" s="4">
        <v>1</v>
      </c>
      <c r="B466" s="5">
        <v>1</v>
      </c>
      <c r="C466" s="5">
        <v>1</v>
      </c>
      <c r="D466" s="5">
        <v>1</v>
      </c>
      <c r="E466" s="5">
        <v>1</v>
      </c>
      <c r="F466" s="5">
        <v>1</v>
      </c>
      <c r="G466" s="5">
        <v>1</v>
      </c>
      <c r="H466" s="5">
        <v>1</v>
      </c>
      <c r="I466" s="5">
        <v>1</v>
      </c>
      <c r="J466" s="5">
        <v>1</v>
      </c>
      <c r="L466" s="50"/>
      <c r="M466" s="52">
        <v>626</v>
      </c>
      <c r="N466" s="52">
        <v>1003</v>
      </c>
      <c r="O466" s="49">
        <v>51</v>
      </c>
      <c r="P466" s="128">
        <v>155</v>
      </c>
      <c r="R466" t="s">
        <v>4291</v>
      </c>
      <c r="S466" s="52"/>
    </row>
    <row r="467" spans="1:19" x14ac:dyDescent="0.2">
      <c r="A467" s="4">
        <v>1</v>
      </c>
      <c r="B467" s="5">
        <v>1</v>
      </c>
      <c r="C467" s="5">
        <v>1</v>
      </c>
      <c r="D467" s="5">
        <v>1</v>
      </c>
      <c r="E467" s="5">
        <v>1</v>
      </c>
      <c r="F467" s="5">
        <v>1</v>
      </c>
      <c r="G467" s="5">
        <v>1</v>
      </c>
      <c r="H467" s="5">
        <v>1</v>
      </c>
      <c r="I467" s="5">
        <v>1</v>
      </c>
      <c r="J467" s="5">
        <v>1</v>
      </c>
      <c r="L467" s="50"/>
      <c r="M467" s="52">
        <v>627</v>
      </c>
      <c r="N467" s="52">
        <v>1003</v>
      </c>
      <c r="O467" s="49">
        <v>52</v>
      </c>
      <c r="P467" s="128">
        <v>157</v>
      </c>
      <c r="R467" t="s">
        <v>4291</v>
      </c>
      <c r="S467" s="52"/>
    </row>
    <row r="468" spans="1:19" x14ac:dyDescent="0.2">
      <c r="A468" s="4">
        <v>1</v>
      </c>
      <c r="B468" s="5">
        <v>1</v>
      </c>
      <c r="C468" s="5">
        <v>1</v>
      </c>
      <c r="D468" s="5">
        <v>1</v>
      </c>
      <c r="E468" s="5">
        <v>1</v>
      </c>
      <c r="F468" s="5">
        <v>1</v>
      </c>
      <c r="G468" s="5">
        <v>1</v>
      </c>
      <c r="H468" s="5">
        <v>1</v>
      </c>
      <c r="I468" s="5">
        <v>1</v>
      </c>
      <c r="J468" s="5">
        <v>1</v>
      </c>
      <c r="L468" s="50"/>
      <c r="M468" s="52">
        <v>628</v>
      </c>
      <c r="N468" s="52">
        <v>1003</v>
      </c>
      <c r="O468" s="49">
        <v>53</v>
      </c>
      <c r="P468" s="128">
        <v>159</v>
      </c>
      <c r="R468" t="s">
        <v>4291</v>
      </c>
      <c r="S468" s="52"/>
    </row>
    <row r="469" spans="1:19" x14ac:dyDescent="0.2">
      <c r="A469" s="4">
        <v>1</v>
      </c>
      <c r="B469" s="5">
        <v>1</v>
      </c>
      <c r="C469" s="5">
        <v>1</v>
      </c>
      <c r="D469" s="5">
        <v>1</v>
      </c>
      <c r="E469" s="5">
        <v>1</v>
      </c>
      <c r="F469" s="5">
        <v>1</v>
      </c>
      <c r="G469" s="5">
        <v>1</v>
      </c>
      <c r="H469" s="5">
        <v>1</v>
      </c>
      <c r="I469" s="5">
        <v>1</v>
      </c>
      <c r="J469" s="5">
        <v>1</v>
      </c>
      <c r="L469" s="50"/>
      <c r="M469" s="52">
        <v>629</v>
      </c>
      <c r="N469" s="52">
        <v>1003</v>
      </c>
      <c r="O469" s="49">
        <v>54</v>
      </c>
      <c r="P469" s="128">
        <v>161</v>
      </c>
      <c r="R469" t="s">
        <v>4291</v>
      </c>
      <c r="S469" s="52"/>
    </row>
    <row r="470" spans="1:19" x14ac:dyDescent="0.2">
      <c r="A470" s="4">
        <v>1</v>
      </c>
      <c r="B470" s="5">
        <v>1</v>
      </c>
      <c r="C470" s="5">
        <v>1</v>
      </c>
      <c r="D470" s="5">
        <v>1</v>
      </c>
      <c r="E470" s="5">
        <v>1</v>
      </c>
      <c r="F470" s="5">
        <v>1</v>
      </c>
      <c r="G470" s="5">
        <v>1</v>
      </c>
      <c r="H470" s="5">
        <v>1</v>
      </c>
      <c r="I470" s="5">
        <v>1</v>
      </c>
      <c r="J470" s="5">
        <v>1</v>
      </c>
      <c r="L470" s="50"/>
      <c r="M470" s="52">
        <v>630</v>
      </c>
      <c r="N470" s="52">
        <v>1003</v>
      </c>
      <c r="O470" s="49">
        <v>55</v>
      </c>
      <c r="P470" s="128">
        <v>164</v>
      </c>
      <c r="R470" t="s">
        <v>4291</v>
      </c>
      <c r="S470" s="52"/>
    </row>
    <row r="471" spans="1:19" x14ac:dyDescent="0.2">
      <c r="A471" s="4">
        <v>1</v>
      </c>
      <c r="B471" s="5">
        <v>1</v>
      </c>
      <c r="C471" s="5">
        <v>1</v>
      </c>
      <c r="D471" s="5">
        <v>1</v>
      </c>
      <c r="E471" s="5">
        <v>1</v>
      </c>
      <c r="F471" s="5">
        <v>1</v>
      </c>
      <c r="G471" s="5">
        <v>1</v>
      </c>
      <c r="H471" s="5">
        <v>1</v>
      </c>
      <c r="I471" s="5">
        <v>1</v>
      </c>
      <c r="J471" s="5">
        <v>1</v>
      </c>
      <c r="L471" s="50"/>
      <c r="M471" s="52">
        <v>631</v>
      </c>
      <c r="N471" s="52">
        <v>1003</v>
      </c>
      <c r="O471" s="49">
        <v>56</v>
      </c>
      <c r="P471" s="128">
        <v>166</v>
      </c>
      <c r="R471" t="s">
        <v>4291</v>
      </c>
      <c r="S471" s="52"/>
    </row>
    <row r="472" spans="1:19" x14ac:dyDescent="0.2">
      <c r="A472" s="4">
        <v>1</v>
      </c>
      <c r="B472" s="5">
        <v>1</v>
      </c>
      <c r="C472" s="5">
        <v>1</v>
      </c>
      <c r="D472" s="5">
        <v>1</v>
      </c>
      <c r="E472" s="5">
        <v>1</v>
      </c>
      <c r="F472" s="5">
        <v>1</v>
      </c>
      <c r="G472" s="5">
        <v>1</v>
      </c>
      <c r="H472" s="5">
        <v>1</v>
      </c>
      <c r="I472" s="5">
        <v>1</v>
      </c>
      <c r="J472" s="5">
        <v>1</v>
      </c>
      <c r="L472" s="50"/>
      <c r="M472" s="52">
        <v>632</v>
      </c>
      <c r="N472" s="52">
        <v>1003</v>
      </c>
      <c r="O472" s="49">
        <v>57</v>
      </c>
      <c r="P472" s="128">
        <v>168</v>
      </c>
      <c r="R472" t="s">
        <v>4291</v>
      </c>
      <c r="S472" s="52"/>
    </row>
    <row r="473" spans="1:19" x14ac:dyDescent="0.2">
      <c r="A473" s="4">
        <v>1</v>
      </c>
      <c r="B473" s="5">
        <v>1</v>
      </c>
      <c r="C473" s="5">
        <v>1</v>
      </c>
      <c r="D473" s="5">
        <v>1</v>
      </c>
      <c r="E473" s="5">
        <v>1</v>
      </c>
      <c r="F473" s="5">
        <v>1</v>
      </c>
      <c r="G473" s="5">
        <v>1</v>
      </c>
      <c r="H473" s="5">
        <v>1</v>
      </c>
      <c r="I473" s="5">
        <v>1</v>
      </c>
      <c r="J473" s="5">
        <v>1</v>
      </c>
      <c r="L473" s="50"/>
      <c r="M473" s="52">
        <v>633</v>
      </c>
      <c r="N473" s="52">
        <v>1003</v>
      </c>
      <c r="O473" s="49">
        <v>58</v>
      </c>
      <c r="P473" s="128">
        <v>170</v>
      </c>
      <c r="R473" t="s">
        <v>4291</v>
      </c>
      <c r="S473" s="52"/>
    </row>
    <row r="474" spans="1:19" x14ac:dyDescent="0.2">
      <c r="A474" s="4">
        <v>1</v>
      </c>
      <c r="B474" s="5">
        <v>1</v>
      </c>
      <c r="C474" s="5">
        <v>1</v>
      </c>
      <c r="D474" s="5">
        <v>1</v>
      </c>
      <c r="E474" s="5">
        <v>1</v>
      </c>
      <c r="F474" s="5">
        <v>1</v>
      </c>
      <c r="G474" s="5">
        <v>1</v>
      </c>
      <c r="H474" s="5">
        <v>1</v>
      </c>
      <c r="I474" s="5">
        <v>1</v>
      </c>
      <c r="J474" s="5">
        <v>1</v>
      </c>
      <c r="L474" s="50"/>
      <c r="M474" s="52">
        <v>634</v>
      </c>
      <c r="N474" s="52">
        <v>1003</v>
      </c>
      <c r="O474" s="49">
        <v>59</v>
      </c>
      <c r="P474" s="128">
        <v>173</v>
      </c>
      <c r="R474" t="s">
        <v>4291</v>
      </c>
      <c r="S474" s="52"/>
    </row>
    <row r="475" spans="1:19" x14ac:dyDescent="0.2">
      <c r="A475" s="4">
        <v>1</v>
      </c>
      <c r="B475" s="5">
        <v>1</v>
      </c>
      <c r="C475" s="5">
        <v>1</v>
      </c>
      <c r="D475" s="5">
        <v>1</v>
      </c>
      <c r="E475" s="5">
        <v>1</v>
      </c>
      <c r="F475" s="5">
        <v>1</v>
      </c>
      <c r="G475" s="5">
        <v>1</v>
      </c>
      <c r="H475" s="5">
        <v>1</v>
      </c>
      <c r="I475" s="5">
        <v>1</v>
      </c>
      <c r="J475" s="5">
        <v>1</v>
      </c>
      <c r="L475" s="50"/>
      <c r="M475" s="52">
        <v>635</v>
      </c>
      <c r="N475" s="52">
        <v>1003</v>
      </c>
      <c r="O475" s="49">
        <v>60</v>
      </c>
      <c r="P475" s="128">
        <v>175</v>
      </c>
      <c r="R475" t="s">
        <v>4291</v>
      </c>
      <c r="S475" s="52"/>
    </row>
    <row r="476" spans="1:19" x14ac:dyDescent="0.2">
      <c r="A476" s="4">
        <v>1</v>
      </c>
      <c r="B476" s="5">
        <v>1</v>
      </c>
      <c r="C476" s="5">
        <v>1</v>
      </c>
      <c r="D476" s="5">
        <v>1</v>
      </c>
      <c r="E476" s="5">
        <v>1</v>
      </c>
      <c r="F476" s="5">
        <v>1</v>
      </c>
      <c r="G476" s="5">
        <v>1</v>
      </c>
      <c r="H476" s="5">
        <v>1</v>
      </c>
      <c r="I476" s="5">
        <v>1</v>
      </c>
      <c r="J476" s="5">
        <v>1</v>
      </c>
      <c r="L476" s="50"/>
      <c r="M476" s="52">
        <v>636</v>
      </c>
      <c r="N476" s="52">
        <v>1003</v>
      </c>
      <c r="O476" s="49">
        <v>61</v>
      </c>
      <c r="P476" s="128">
        <v>177</v>
      </c>
      <c r="R476" t="s">
        <v>4291</v>
      </c>
      <c r="S476" s="52"/>
    </row>
    <row r="477" spans="1:19" x14ac:dyDescent="0.2">
      <c r="A477" s="4">
        <v>1</v>
      </c>
      <c r="B477" s="5">
        <v>1</v>
      </c>
      <c r="C477" s="5">
        <v>1</v>
      </c>
      <c r="D477" s="5">
        <v>1</v>
      </c>
      <c r="E477" s="5">
        <v>1</v>
      </c>
      <c r="F477" s="5">
        <v>1</v>
      </c>
      <c r="G477" s="5">
        <v>1</v>
      </c>
      <c r="H477" s="5">
        <v>1</v>
      </c>
      <c r="I477" s="5">
        <v>1</v>
      </c>
      <c r="J477" s="5">
        <v>1</v>
      </c>
      <c r="L477" s="50"/>
      <c r="M477" s="52">
        <v>637</v>
      </c>
      <c r="N477" s="52">
        <v>1003</v>
      </c>
      <c r="O477" s="49">
        <v>62</v>
      </c>
      <c r="P477" s="128">
        <v>179</v>
      </c>
      <c r="R477" t="s">
        <v>4291</v>
      </c>
      <c r="S477" s="52"/>
    </row>
    <row r="478" spans="1:19" x14ac:dyDescent="0.2">
      <c r="A478" s="4">
        <v>1</v>
      </c>
      <c r="B478" s="5">
        <v>1</v>
      </c>
      <c r="C478" s="5">
        <v>1</v>
      </c>
      <c r="D478" s="5">
        <v>1</v>
      </c>
      <c r="E478" s="5">
        <v>1</v>
      </c>
      <c r="F478" s="5">
        <v>1</v>
      </c>
      <c r="G478" s="5">
        <v>1</v>
      </c>
      <c r="H478" s="5">
        <v>1</v>
      </c>
      <c r="I478" s="5">
        <v>1</v>
      </c>
      <c r="J478" s="5">
        <v>1</v>
      </c>
      <c r="L478" s="50"/>
      <c r="M478" s="52">
        <v>638</v>
      </c>
      <c r="N478" s="52">
        <v>1003</v>
      </c>
      <c r="O478" s="49">
        <v>63</v>
      </c>
      <c r="P478" s="128">
        <v>181</v>
      </c>
      <c r="R478" t="s">
        <v>4291</v>
      </c>
      <c r="S478" s="52"/>
    </row>
    <row r="479" spans="1:19" x14ac:dyDescent="0.2">
      <c r="A479" s="4">
        <v>1</v>
      </c>
      <c r="B479" s="5">
        <v>1</v>
      </c>
      <c r="C479" s="5">
        <v>1</v>
      </c>
      <c r="D479" s="5">
        <v>1</v>
      </c>
      <c r="E479" s="5">
        <v>1</v>
      </c>
      <c r="F479" s="5">
        <v>1</v>
      </c>
      <c r="G479" s="5">
        <v>1</v>
      </c>
      <c r="H479" s="5">
        <v>1</v>
      </c>
      <c r="I479" s="5">
        <v>1</v>
      </c>
      <c r="J479" s="5">
        <v>1</v>
      </c>
      <c r="L479" s="50"/>
      <c r="M479" s="52">
        <v>639</v>
      </c>
      <c r="N479" s="52">
        <v>1003</v>
      </c>
      <c r="O479" s="49">
        <v>64</v>
      </c>
      <c r="P479" s="128">
        <v>184</v>
      </c>
      <c r="R479" t="s">
        <v>4291</v>
      </c>
      <c r="S479" s="52"/>
    </row>
    <row r="480" spans="1:19" x14ac:dyDescent="0.2">
      <c r="A480" s="4">
        <v>1</v>
      </c>
      <c r="B480" s="5">
        <v>1</v>
      </c>
      <c r="C480" s="5">
        <v>1</v>
      </c>
      <c r="D480" s="5">
        <v>1</v>
      </c>
      <c r="E480" s="5">
        <v>1</v>
      </c>
      <c r="F480" s="5">
        <v>1</v>
      </c>
      <c r="G480" s="5">
        <v>1</v>
      </c>
      <c r="H480" s="5">
        <v>1</v>
      </c>
      <c r="I480" s="5">
        <v>1</v>
      </c>
      <c r="J480" s="5">
        <v>1</v>
      </c>
      <c r="L480" s="50"/>
      <c r="M480" s="52">
        <v>640</v>
      </c>
      <c r="N480" s="52">
        <v>1003</v>
      </c>
      <c r="O480" s="49">
        <v>65</v>
      </c>
      <c r="P480" s="128">
        <v>186</v>
      </c>
      <c r="R480" t="s">
        <v>4291</v>
      </c>
      <c r="S480" s="52"/>
    </row>
    <row r="481" spans="1:19" x14ac:dyDescent="0.2">
      <c r="A481" s="4">
        <v>1</v>
      </c>
      <c r="B481" s="5">
        <v>1</v>
      </c>
      <c r="C481" s="5">
        <v>1</v>
      </c>
      <c r="D481" s="5">
        <v>1</v>
      </c>
      <c r="E481" s="5">
        <v>1</v>
      </c>
      <c r="F481" s="5">
        <v>1</v>
      </c>
      <c r="G481" s="5">
        <v>1</v>
      </c>
      <c r="H481" s="5">
        <v>1</v>
      </c>
      <c r="I481" s="5">
        <v>1</v>
      </c>
      <c r="J481" s="5">
        <v>1</v>
      </c>
      <c r="L481" s="50"/>
      <c r="M481" s="52">
        <v>641</v>
      </c>
      <c r="N481" s="52">
        <v>1003</v>
      </c>
      <c r="O481" s="49">
        <v>66</v>
      </c>
      <c r="P481" s="128">
        <v>188</v>
      </c>
      <c r="R481" t="s">
        <v>4291</v>
      </c>
      <c r="S481" s="52"/>
    </row>
    <row r="482" spans="1:19" x14ac:dyDescent="0.2">
      <c r="A482" s="4">
        <v>1</v>
      </c>
      <c r="B482" s="5">
        <v>1</v>
      </c>
      <c r="C482" s="5">
        <v>1</v>
      </c>
      <c r="D482" s="5">
        <v>1</v>
      </c>
      <c r="E482" s="5">
        <v>1</v>
      </c>
      <c r="F482" s="5">
        <v>1</v>
      </c>
      <c r="G482" s="5">
        <v>1</v>
      </c>
      <c r="H482" s="5">
        <v>1</v>
      </c>
      <c r="I482" s="5">
        <v>1</v>
      </c>
      <c r="J482" s="5">
        <v>1</v>
      </c>
      <c r="L482" s="50"/>
      <c r="M482" s="52">
        <v>642</v>
      </c>
      <c r="N482" s="52">
        <v>1003</v>
      </c>
      <c r="O482" s="49">
        <v>67</v>
      </c>
      <c r="P482" s="128">
        <v>190</v>
      </c>
      <c r="R482" t="s">
        <v>4291</v>
      </c>
      <c r="S482" s="52"/>
    </row>
    <row r="483" spans="1:19" x14ac:dyDescent="0.2">
      <c r="A483" s="4">
        <v>1</v>
      </c>
      <c r="B483" s="5">
        <v>1</v>
      </c>
      <c r="C483" s="5">
        <v>1</v>
      </c>
      <c r="D483" s="5">
        <v>1</v>
      </c>
      <c r="E483" s="5">
        <v>1</v>
      </c>
      <c r="F483" s="5">
        <v>1</v>
      </c>
      <c r="G483" s="5">
        <v>1</v>
      </c>
      <c r="H483" s="5">
        <v>1</v>
      </c>
      <c r="I483" s="5">
        <v>1</v>
      </c>
      <c r="J483" s="5">
        <v>1</v>
      </c>
      <c r="L483" s="50"/>
      <c r="M483" s="52">
        <v>643</v>
      </c>
      <c r="N483" s="52">
        <v>1003</v>
      </c>
      <c r="O483" s="49">
        <v>68</v>
      </c>
      <c r="P483" s="128">
        <v>193</v>
      </c>
      <c r="R483" t="s">
        <v>4291</v>
      </c>
      <c r="S483" s="52"/>
    </row>
    <row r="484" spans="1:19" x14ac:dyDescent="0.2">
      <c r="A484" s="4">
        <v>1</v>
      </c>
      <c r="B484" s="5">
        <v>1</v>
      </c>
      <c r="C484" s="5">
        <v>1</v>
      </c>
      <c r="D484" s="5">
        <v>1</v>
      </c>
      <c r="E484" s="5">
        <v>1</v>
      </c>
      <c r="F484" s="5">
        <v>1</v>
      </c>
      <c r="G484" s="5">
        <v>1</v>
      </c>
      <c r="H484" s="5">
        <v>1</v>
      </c>
      <c r="I484" s="5">
        <v>1</v>
      </c>
      <c r="J484" s="5">
        <v>1</v>
      </c>
      <c r="L484" s="50"/>
      <c r="M484" s="52">
        <v>644</v>
      </c>
      <c r="N484" s="52">
        <v>1003</v>
      </c>
      <c r="O484" s="49">
        <v>69</v>
      </c>
      <c r="P484" s="128">
        <v>195</v>
      </c>
      <c r="R484" t="s">
        <v>4291</v>
      </c>
      <c r="S484" s="52"/>
    </row>
    <row r="485" spans="1:19" x14ac:dyDescent="0.2">
      <c r="A485" s="4">
        <v>1</v>
      </c>
      <c r="B485" s="5">
        <v>1</v>
      </c>
      <c r="C485" s="5">
        <v>1</v>
      </c>
      <c r="D485" s="5">
        <v>1</v>
      </c>
      <c r="E485" s="5">
        <v>1</v>
      </c>
      <c r="F485" s="5">
        <v>1</v>
      </c>
      <c r="G485" s="5">
        <v>1</v>
      </c>
      <c r="H485" s="5">
        <v>1</v>
      </c>
      <c r="I485" s="5">
        <v>1</v>
      </c>
      <c r="J485" s="5">
        <v>1</v>
      </c>
      <c r="L485" s="50"/>
      <c r="M485" s="52">
        <v>645</v>
      </c>
      <c r="N485" s="52">
        <v>1003</v>
      </c>
      <c r="O485" s="49">
        <v>70</v>
      </c>
      <c r="P485" s="128">
        <v>197</v>
      </c>
      <c r="R485" t="s">
        <v>4291</v>
      </c>
      <c r="S485" s="52"/>
    </row>
    <row r="486" spans="1:19" x14ac:dyDescent="0.2">
      <c r="A486" s="4">
        <v>1</v>
      </c>
      <c r="B486" s="5">
        <v>1</v>
      </c>
      <c r="C486" s="5">
        <v>1</v>
      </c>
      <c r="D486" s="5">
        <v>1</v>
      </c>
      <c r="E486" s="5">
        <v>1</v>
      </c>
      <c r="F486" s="5">
        <v>1</v>
      </c>
      <c r="G486" s="5">
        <v>1</v>
      </c>
      <c r="H486" s="5">
        <v>1</v>
      </c>
      <c r="I486" s="5">
        <v>1</v>
      </c>
      <c r="J486" s="5">
        <v>1</v>
      </c>
      <c r="L486" s="50"/>
      <c r="M486" s="52">
        <v>646</v>
      </c>
      <c r="N486" s="52">
        <v>1003</v>
      </c>
      <c r="O486" s="49">
        <v>71</v>
      </c>
      <c r="P486" s="128">
        <v>199</v>
      </c>
      <c r="R486" t="s">
        <v>4291</v>
      </c>
      <c r="S486" s="52"/>
    </row>
    <row r="487" spans="1:19" x14ac:dyDescent="0.2">
      <c r="A487" s="4">
        <v>1</v>
      </c>
      <c r="B487" s="5">
        <v>1</v>
      </c>
      <c r="C487" s="5">
        <v>1</v>
      </c>
      <c r="D487" s="5">
        <v>1</v>
      </c>
      <c r="E487" s="5">
        <v>1</v>
      </c>
      <c r="F487" s="5">
        <v>1</v>
      </c>
      <c r="G487" s="5">
        <v>1</v>
      </c>
      <c r="H487" s="5">
        <v>1</v>
      </c>
      <c r="I487" s="5">
        <v>1</v>
      </c>
      <c r="J487" s="5">
        <v>1</v>
      </c>
      <c r="L487" s="50"/>
      <c r="M487" s="52">
        <v>647</v>
      </c>
      <c r="N487" s="52">
        <v>1003</v>
      </c>
      <c r="O487" s="49">
        <v>72</v>
      </c>
      <c r="P487" s="128">
        <v>201</v>
      </c>
      <c r="R487" t="s">
        <v>4291</v>
      </c>
      <c r="S487" s="52"/>
    </row>
    <row r="488" spans="1:19" x14ac:dyDescent="0.2">
      <c r="A488" s="4">
        <v>1</v>
      </c>
      <c r="B488" s="5">
        <v>1</v>
      </c>
      <c r="C488" s="5">
        <v>1</v>
      </c>
      <c r="D488" s="5">
        <v>1</v>
      </c>
      <c r="E488" s="5">
        <v>1</v>
      </c>
      <c r="F488" s="5">
        <v>1</v>
      </c>
      <c r="G488" s="5">
        <v>1</v>
      </c>
      <c r="H488" s="5">
        <v>1</v>
      </c>
      <c r="I488" s="5">
        <v>1</v>
      </c>
      <c r="J488" s="5">
        <v>1</v>
      </c>
      <c r="L488" s="50"/>
      <c r="M488" s="52">
        <v>648</v>
      </c>
      <c r="N488" s="52">
        <v>1003</v>
      </c>
      <c r="O488" s="49">
        <v>73</v>
      </c>
      <c r="P488" s="128">
        <v>204</v>
      </c>
      <c r="R488" t="s">
        <v>4291</v>
      </c>
      <c r="S488" s="52"/>
    </row>
    <row r="489" spans="1:19" x14ac:dyDescent="0.2">
      <c r="A489" s="4">
        <v>1</v>
      </c>
      <c r="B489" s="5">
        <v>1</v>
      </c>
      <c r="C489" s="5">
        <v>1</v>
      </c>
      <c r="D489" s="5">
        <v>1</v>
      </c>
      <c r="E489" s="5">
        <v>1</v>
      </c>
      <c r="F489" s="5">
        <v>1</v>
      </c>
      <c r="G489" s="5">
        <v>1</v>
      </c>
      <c r="H489" s="5">
        <v>1</v>
      </c>
      <c r="I489" s="5">
        <v>1</v>
      </c>
      <c r="J489" s="5">
        <v>1</v>
      </c>
      <c r="L489" s="50"/>
      <c r="M489" s="52">
        <v>649</v>
      </c>
      <c r="N489" s="52">
        <v>1003</v>
      </c>
      <c r="O489" s="49">
        <v>74</v>
      </c>
      <c r="P489" s="128">
        <v>206</v>
      </c>
      <c r="R489" t="s">
        <v>4291</v>
      </c>
      <c r="S489" s="52"/>
    </row>
    <row r="490" spans="1:19" x14ac:dyDescent="0.2">
      <c r="A490" s="4">
        <v>1</v>
      </c>
      <c r="B490" s="5">
        <v>1</v>
      </c>
      <c r="C490" s="5">
        <v>1</v>
      </c>
      <c r="D490" s="5">
        <v>1</v>
      </c>
      <c r="E490" s="5">
        <v>1</v>
      </c>
      <c r="F490" s="5">
        <v>1</v>
      </c>
      <c r="G490" s="5">
        <v>1</v>
      </c>
      <c r="H490" s="5">
        <v>1</v>
      </c>
      <c r="I490" s="5">
        <v>1</v>
      </c>
      <c r="J490" s="5">
        <v>1</v>
      </c>
      <c r="L490" s="50"/>
      <c r="M490" s="52">
        <v>650</v>
      </c>
      <c r="N490" s="52">
        <v>1003</v>
      </c>
      <c r="O490" s="49">
        <v>75</v>
      </c>
      <c r="P490" s="128">
        <v>208</v>
      </c>
      <c r="R490" t="s">
        <v>4291</v>
      </c>
      <c r="S490" s="52"/>
    </row>
    <row r="491" spans="1:19" x14ac:dyDescent="0.2">
      <c r="A491" s="4">
        <v>1</v>
      </c>
      <c r="B491" s="5">
        <v>1</v>
      </c>
      <c r="C491" s="5">
        <v>1</v>
      </c>
      <c r="D491" s="5">
        <v>1</v>
      </c>
      <c r="E491" s="5">
        <v>1</v>
      </c>
      <c r="F491" s="5">
        <v>1</v>
      </c>
      <c r="G491" s="5">
        <v>1</v>
      </c>
      <c r="H491" s="5">
        <v>1</v>
      </c>
      <c r="I491" s="5">
        <v>1</v>
      </c>
      <c r="J491" s="5">
        <v>1</v>
      </c>
      <c r="L491" s="50"/>
      <c r="M491" s="52">
        <v>651</v>
      </c>
      <c r="N491" s="52">
        <v>1003</v>
      </c>
      <c r="O491" s="49">
        <v>76</v>
      </c>
      <c r="P491" s="128">
        <v>210</v>
      </c>
      <c r="R491" t="s">
        <v>4291</v>
      </c>
      <c r="S491" s="52"/>
    </row>
    <row r="492" spans="1:19" x14ac:dyDescent="0.2">
      <c r="A492" s="4">
        <v>1</v>
      </c>
      <c r="B492" s="5">
        <v>1</v>
      </c>
      <c r="C492" s="5">
        <v>1</v>
      </c>
      <c r="D492" s="5">
        <v>1</v>
      </c>
      <c r="E492" s="5">
        <v>1</v>
      </c>
      <c r="F492" s="5">
        <v>1</v>
      </c>
      <c r="G492" s="5">
        <v>1</v>
      </c>
      <c r="H492" s="5">
        <v>1</v>
      </c>
      <c r="I492" s="5">
        <v>1</v>
      </c>
      <c r="J492" s="5">
        <v>1</v>
      </c>
      <c r="L492" s="50"/>
      <c r="M492" s="52">
        <v>652</v>
      </c>
      <c r="N492" s="52">
        <v>1003</v>
      </c>
      <c r="O492" s="49">
        <v>77</v>
      </c>
      <c r="P492" s="128">
        <v>213</v>
      </c>
      <c r="R492" t="s">
        <v>4291</v>
      </c>
      <c r="S492" s="52"/>
    </row>
    <row r="493" spans="1:19" x14ac:dyDescent="0.2">
      <c r="A493" s="4">
        <v>1</v>
      </c>
      <c r="B493" s="5">
        <v>1</v>
      </c>
      <c r="C493" s="5">
        <v>1</v>
      </c>
      <c r="D493" s="5">
        <v>1</v>
      </c>
      <c r="E493" s="5">
        <v>1</v>
      </c>
      <c r="F493" s="5">
        <v>1</v>
      </c>
      <c r="G493" s="5">
        <v>1</v>
      </c>
      <c r="H493" s="5">
        <v>1</v>
      </c>
      <c r="I493" s="5">
        <v>1</v>
      </c>
      <c r="J493" s="5">
        <v>1</v>
      </c>
      <c r="L493" s="50"/>
      <c r="M493" s="52">
        <v>653</v>
      </c>
      <c r="N493" s="52">
        <v>1003</v>
      </c>
      <c r="O493" s="49">
        <v>78</v>
      </c>
      <c r="P493" s="128">
        <v>215</v>
      </c>
      <c r="R493" t="s">
        <v>4291</v>
      </c>
      <c r="S493" s="52"/>
    </row>
    <row r="494" spans="1:19" x14ac:dyDescent="0.2">
      <c r="A494" s="4">
        <v>1</v>
      </c>
      <c r="B494" s="5">
        <v>1</v>
      </c>
      <c r="C494" s="5">
        <v>1</v>
      </c>
      <c r="D494" s="5">
        <v>1</v>
      </c>
      <c r="E494" s="5">
        <v>1</v>
      </c>
      <c r="F494" s="5">
        <v>1</v>
      </c>
      <c r="G494" s="5">
        <v>1</v>
      </c>
      <c r="H494" s="5">
        <v>1</v>
      </c>
      <c r="I494" s="5">
        <v>1</v>
      </c>
      <c r="J494" s="5">
        <v>1</v>
      </c>
      <c r="L494" s="50"/>
      <c r="M494" s="52">
        <v>654</v>
      </c>
      <c r="N494" s="52">
        <v>1003</v>
      </c>
      <c r="O494" s="49">
        <v>79</v>
      </c>
      <c r="P494" s="128">
        <v>217</v>
      </c>
      <c r="R494" t="s">
        <v>4291</v>
      </c>
      <c r="S494" s="52"/>
    </row>
    <row r="495" spans="1:19" x14ac:dyDescent="0.2">
      <c r="A495" s="4">
        <v>1</v>
      </c>
      <c r="B495" s="5">
        <v>1</v>
      </c>
      <c r="C495" s="5">
        <v>1</v>
      </c>
      <c r="D495" s="5">
        <v>1</v>
      </c>
      <c r="E495" s="5">
        <v>1</v>
      </c>
      <c r="F495" s="5">
        <v>1</v>
      </c>
      <c r="G495" s="5">
        <v>1</v>
      </c>
      <c r="H495" s="5">
        <v>1</v>
      </c>
      <c r="I495" s="5">
        <v>1</v>
      </c>
      <c r="J495" s="5">
        <v>1</v>
      </c>
      <c r="L495" s="50"/>
      <c r="M495" s="52">
        <v>655</v>
      </c>
      <c r="N495" s="52">
        <v>1003</v>
      </c>
      <c r="O495" s="49">
        <v>80</v>
      </c>
      <c r="P495" s="128">
        <v>219</v>
      </c>
      <c r="R495" t="s">
        <v>4291</v>
      </c>
      <c r="S495" s="52"/>
    </row>
    <row r="496" spans="1:19" x14ac:dyDescent="0.2">
      <c r="A496" s="4">
        <v>1</v>
      </c>
      <c r="B496" s="5">
        <v>1</v>
      </c>
      <c r="C496" s="5">
        <v>1</v>
      </c>
      <c r="D496" s="5">
        <v>1</v>
      </c>
      <c r="E496" s="5">
        <v>1</v>
      </c>
      <c r="F496" s="5">
        <v>1</v>
      </c>
      <c r="G496" s="5">
        <v>1</v>
      </c>
      <c r="H496" s="5">
        <v>1</v>
      </c>
      <c r="I496" s="5">
        <v>1</v>
      </c>
      <c r="J496" s="5">
        <v>1</v>
      </c>
      <c r="L496" s="50"/>
      <c r="M496" s="52">
        <v>656</v>
      </c>
      <c r="N496" s="52">
        <v>1003</v>
      </c>
      <c r="O496" s="49">
        <v>81</v>
      </c>
      <c r="P496" s="128">
        <v>221</v>
      </c>
      <c r="R496" t="s">
        <v>4291</v>
      </c>
      <c r="S496" s="52"/>
    </row>
    <row r="497" spans="1:19" x14ac:dyDescent="0.2">
      <c r="A497" s="4">
        <v>1</v>
      </c>
      <c r="B497" s="5">
        <v>1</v>
      </c>
      <c r="C497" s="5">
        <v>1</v>
      </c>
      <c r="D497" s="5">
        <v>1</v>
      </c>
      <c r="E497" s="5">
        <v>1</v>
      </c>
      <c r="F497" s="5">
        <v>1</v>
      </c>
      <c r="G497" s="5">
        <v>1</v>
      </c>
      <c r="H497" s="5">
        <v>1</v>
      </c>
      <c r="I497" s="5">
        <v>1</v>
      </c>
      <c r="J497" s="5">
        <v>1</v>
      </c>
      <c r="L497" s="50"/>
      <c r="M497" s="52">
        <v>657</v>
      </c>
      <c r="N497" s="52">
        <v>1003</v>
      </c>
      <c r="O497" s="49">
        <v>82</v>
      </c>
      <c r="P497" s="128">
        <v>224</v>
      </c>
      <c r="R497" t="s">
        <v>4291</v>
      </c>
      <c r="S497" s="52"/>
    </row>
    <row r="498" spans="1:19" x14ac:dyDescent="0.2">
      <c r="A498" s="4">
        <v>1</v>
      </c>
      <c r="B498" s="5">
        <v>1</v>
      </c>
      <c r="C498" s="5">
        <v>1</v>
      </c>
      <c r="D498" s="5">
        <v>1</v>
      </c>
      <c r="E498" s="5">
        <v>1</v>
      </c>
      <c r="F498" s="5">
        <v>1</v>
      </c>
      <c r="G498" s="5">
        <v>1</v>
      </c>
      <c r="H498" s="5">
        <v>1</v>
      </c>
      <c r="I498" s="5">
        <v>1</v>
      </c>
      <c r="J498" s="5">
        <v>1</v>
      </c>
      <c r="L498" s="50"/>
      <c r="M498" s="52">
        <v>658</v>
      </c>
      <c r="N498" s="52">
        <v>1003</v>
      </c>
      <c r="O498" s="49">
        <v>83</v>
      </c>
      <c r="P498" s="128">
        <v>226</v>
      </c>
      <c r="R498" t="s">
        <v>4291</v>
      </c>
      <c r="S498" s="52"/>
    </row>
    <row r="499" spans="1:19" x14ac:dyDescent="0.2">
      <c r="A499" s="4">
        <v>1</v>
      </c>
      <c r="B499" s="5">
        <v>1</v>
      </c>
      <c r="C499" s="5">
        <v>1</v>
      </c>
      <c r="D499" s="5">
        <v>1</v>
      </c>
      <c r="E499" s="5">
        <v>1</v>
      </c>
      <c r="F499" s="5">
        <v>1</v>
      </c>
      <c r="G499" s="5">
        <v>1</v>
      </c>
      <c r="H499" s="5">
        <v>1</v>
      </c>
      <c r="I499" s="5">
        <v>1</v>
      </c>
      <c r="J499" s="5">
        <v>1</v>
      </c>
      <c r="L499" s="50"/>
      <c r="M499" s="52">
        <v>659</v>
      </c>
      <c r="N499" s="52">
        <v>1003</v>
      </c>
      <c r="O499" s="49">
        <v>84</v>
      </c>
      <c r="P499" s="128">
        <v>228</v>
      </c>
      <c r="R499" t="s">
        <v>4291</v>
      </c>
      <c r="S499" s="52"/>
    </row>
    <row r="500" spans="1:19" x14ac:dyDescent="0.2">
      <c r="A500" s="4">
        <v>1</v>
      </c>
      <c r="B500" s="5">
        <v>1</v>
      </c>
      <c r="C500" s="5">
        <v>1</v>
      </c>
      <c r="D500" s="5">
        <v>1</v>
      </c>
      <c r="E500" s="5">
        <v>1</v>
      </c>
      <c r="F500" s="5">
        <v>1</v>
      </c>
      <c r="G500" s="5">
        <v>1</v>
      </c>
      <c r="H500" s="5">
        <v>1</v>
      </c>
      <c r="I500" s="5">
        <v>1</v>
      </c>
      <c r="J500" s="5">
        <v>1</v>
      </c>
      <c r="L500" s="50"/>
      <c r="M500" s="52">
        <v>660</v>
      </c>
      <c r="N500" s="52">
        <v>1003</v>
      </c>
      <c r="O500" s="49">
        <v>85</v>
      </c>
      <c r="P500" s="128">
        <v>230</v>
      </c>
      <c r="R500" t="s">
        <v>4291</v>
      </c>
      <c r="S500" s="52"/>
    </row>
    <row r="501" spans="1:19" x14ac:dyDescent="0.2">
      <c r="A501" s="4">
        <v>1</v>
      </c>
      <c r="B501" s="5">
        <v>1</v>
      </c>
      <c r="C501" s="5">
        <v>1</v>
      </c>
      <c r="D501" s="5">
        <v>1</v>
      </c>
      <c r="E501" s="5">
        <v>1</v>
      </c>
      <c r="F501" s="5">
        <v>1</v>
      </c>
      <c r="G501" s="5">
        <v>1</v>
      </c>
      <c r="H501" s="5">
        <v>1</v>
      </c>
      <c r="I501" s="5">
        <v>1</v>
      </c>
      <c r="J501" s="5">
        <v>1</v>
      </c>
      <c r="L501" s="50"/>
      <c r="M501" s="52">
        <v>661</v>
      </c>
      <c r="N501" s="52">
        <v>1003</v>
      </c>
      <c r="O501" s="49">
        <v>86</v>
      </c>
      <c r="P501" s="128">
        <v>232</v>
      </c>
      <c r="R501" t="s">
        <v>4291</v>
      </c>
      <c r="S501" s="52"/>
    </row>
    <row r="502" spans="1:19" x14ac:dyDescent="0.2">
      <c r="A502" s="4">
        <v>1</v>
      </c>
      <c r="B502" s="5">
        <v>1</v>
      </c>
      <c r="C502" s="5">
        <v>1</v>
      </c>
      <c r="D502" s="5">
        <v>1</v>
      </c>
      <c r="E502" s="5">
        <v>1</v>
      </c>
      <c r="F502" s="5">
        <v>1</v>
      </c>
      <c r="G502" s="5">
        <v>1</v>
      </c>
      <c r="H502" s="5">
        <v>1</v>
      </c>
      <c r="I502" s="5">
        <v>1</v>
      </c>
      <c r="J502" s="5">
        <v>1</v>
      </c>
      <c r="L502" s="50"/>
      <c r="M502" s="52">
        <v>662</v>
      </c>
      <c r="N502" s="52">
        <v>1003</v>
      </c>
      <c r="O502" s="49">
        <v>87</v>
      </c>
      <c r="P502" s="128">
        <v>235</v>
      </c>
      <c r="R502" t="s">
        <v>4291</v>
      </c>
      <c r="S502" s="52"/>
    </row>
    <row r="503" spans="1:19" x14ac:dyDescent="0.2">
      <c r="A503" s="4">
        <v>1</v>
      </c>
      <c r="B503" s="5">
        <v>1</v>
      </c>
      <c r="C503" s="5">
        <v>1</v>
      </c>
      <c r="D503" s="5">
        <v>1</v>
      </c>
      <c r="E503" s="5">
        <v>1</v>
      </c>
      <c r="F503" s="5">
        <v>1</v>
      </c>
      <c r="G503" s="5">
        <v>1</v>
      </c>
      <c r="H503" s="5">
        <v>1</v>
      </c>
      <c r="I503" s="5">
        <v>1</v>
      </c>
      <c r="J503" s="5">
        <v>1</v>
      </c>
      <c r="L503" s="50"/>
      <c r="M503" s="52">
        <v>663</v>
      </c>
      <c r="N503" s="52">
        <v>1003</v>
      </c>
      <c r="O503" s="49">
        <v>88</v>
      </c>
      <c r="P503" s="128">
        <v>237</v>
      </c>
      <c r="R503" t="s">
        <v>4291</v>
      </c>
      <c r="S503" s="52"/>
    </row>
    <row r="504" spans="1:19" x14ac:dyDescent="0.2">
      <c r="A504" s="4">
        <v>1</v>
      </c>
      <c r="B504" s="5">
        <v>1</v>
      </c>
      <c r="C504" s="5">
        <v>1</v>
      </c>
      <c r="D504" s="5">
        <v>1</v>
      </c>
      <c r="E504" s="5">
        <v>1</v>
      </c>
      <c r="F504" s="5">
        <v>1</v>
      </c>
      <c r="G504" s="5">
        <v>1</v>
      </c>
      <c r="H504" s="5">
        <v>1</v>
      </c>
      <c r="I504" s="5">
        <v>1</v>
      </c>
      <c r="J504" s="5">
        <v>1</v>
      </c>
      <c r="L504" s="50"/>
      <c r="M504" s="52">
        <v>664</v>
      </c>
      <c r="N504" s="52">
        <v>1003</v>
      </c>
      <c r="O504" s="49">
        <v>89</v>
      </c>
      <c r="P504" s="128">
        <v>239</v>
      </c>
      <c r="R504" t="s">
        <v>4291</v>
      </c>
      <c r="S504" s="52"/>
    </row>
    <row r="505" spans="1:19" x14ac:dyDescent="0.2">
      <c r="A505" s="4">
        <v>1</v>
      </c>
      <c r="B505" s="5">
        <v>1</v>
      </c>
      <c r="C505" s="5">
        <v>1</v>
      </c>
      <c r="D505" s="5">
        <v>1</v>
      </c>
      <c r="E505" s="5">
        <v>1</v>
      </c>
      <c r="F505" s="5">
        <v>1</v>
      </c>
      <c r="G505" s="5">
        <v>1</v>
      </c>
      <c r="H505" s="5">
        <v>1</v>
      </c>
      <c r="I505" s="5">
        <v>1</v>
      </c>
      <c r="J505" s="5">
        <v>1</v>
      </c>
      <c r="L505" s="50"/>
      <c r="M505" s="52">
        <v>665</v>
      </c>
      <c r="N505" s="52">
        <v>1003</v>
      </c>
      <c r="O505" s="49">
        <v>90</v>
      </c>
      <c r="P505" s="128">
        <v>241</v>
      </c>
      <c r="R505" t="s">
        <v>4291</v>
      </c>
      <c r="S505" s="52"/>
    </row>
    <row r="506" spans="1:19" x14ac:dyDescent="0.2">
      <c r="A506" s="4">
        <v>1</v>
      </c>
      <c r="B506" s="5">
        <v>1</v>
      </c>
      <c r="C506" s="5">
        <v>1</v>
      </c>
      <c r="D506" s="5">
        <v>1</v>
      </c>
      <c r="E506" s="5">
        <v>1</v>
      </c>
      <c r="F506" s="5">
        <v>1</v>
      </c>
      <c r="G506" s="5">
        <v>1</v>
      </c>
      <c r="H506" s="5">
        <v>1</v>
      </c>
      <c r="I506" s="5">
        <v>1</v>
      </c>
      <c r="J506" s="5">
        <v>1</v>
      </c>
      <c r="L506" s="50"/>
      <c r="M506" s="52">
        <v>666</v>
      </c>
      <c r="N506" s="52">
        <v>1003</v>
      </c>
      <c r="O506" s="49">
        <v>91</v>
      </c>
      <c r="P506" s="128">
        <v>244</v>
      </c>
      <c r="R506" t="s">
        <v>4291</v>
      </c>
      <c r="S506" s="52"/>
    </row>
    <row r="507" spans="1:19" x14ac:dyDescent="0.2">
      <c r="A507" s="4">
        <v>1</v>
      </c>
      <c r="B507" s="5">
        <v>1</v>
      </c>
      <c r="C507" s="5">
        <v>1</v>
      </c>
      <c r="D507" s="5">
        <v>1</v>
      </c>
      <c r="E507" s="5">
        <v>1</v>
      </c>
      <c r="F507" s="5">
        <v>1</v>
      </c>
      <c r="G507" s="5">
        <v>1</v>
      </c>
      <c r="H507" s="5">
        <v>1</v>
      </c>
      <c r="I507" s="5">
        <v>1</v>
      </c>
      <c r="J507" s="5">
        <v>1</v>
      </c>
      <c r="L507" s="50"/>
      <c r="M507" s="52">
        <v>667</v>
      </c>
      <c r="N507" s="52">
        <v>1003</v>
      </c>
      <c r="O507" s="49">
        <v>92</v>
      </c>
      <c r="P507" s="128">
        <v>246</v>
      </c>
      <c r="R507" t="s">
        <v>4291</v>
      </c>
      <c r="S507" s="52"/>
    </row>
    <row r="508" spans="1:19" x14ac:dyDescent="0.2">
      <c r="A508" s="4">
        <v>1</v>
      </c>
      <c r="B508" s="5">
        <v>1</v>
      </c>
      <c r="C508" s="5">
        <v>1</v>
      </c>
      <c r="D508" s="5">
        <v>1</v>
      </c>
      <c r="E508" s="5">
        <v>1</v>
      </c>
      <c r="F508" s="5">
        <v>1</v>
      </c>
      <c r="G508" s="5">
        <v>1</v>
      </c>
      <c r="H508" s="5">
        <v>1</v>
      </c>
      <c r="I508" s="5">
        <v>1</v>
      </c>
      <c r="J508" s="5">
        <v>1</v>
      </c>
      <c r="L508" s="50"/>
      <c r="M508" s="52">
        <v>668</v>
      </c>
      <c r="N508" s="52">
        <v>1003</v>
      </c>
      <c r="O508" s="49">
        <v>93</v>
      </c>
      <c r="P508" s="128">
        <v>248</v>
      </c>
      <c r="R508" t="s">
        <v>4291</v>
      </c>
      <c r="S508" s="52"/>
    </row>
    <row r="509" spans="1:19" x14ac:dyDescent="0.2">
      <c r="A509" s="4">
        <v>1</v>
      </c>
      <c r="B509" s="5">
        <v>1</v>
      </c>
      <c r="C509" s="5">
        <v>1</v>
      </c>
      <c r="D509" s="5">
        <v>1</v>
      </c>
      <c r="E509" s="5">
        <v>1</v>
      </c>
      <c r="F509" s="5">
        <v>1</v>
      </c>
      <c r="G509" s="5">
        <v>1</v>
      </c>
      <c r="H509" s="5">
        <v>1</v>
      </c>
      <c r="I509" s="5">
        <v>1</v>
      </c>
      <c r="J509" s="5">
        <v>1</v>
      </c>
      <c r="L509" s="50"/>
      <c r="M509" s="52">
        <v>669</v>
      </c>
      <c r="N509" s="52">
        <v>1003</v>
      </c>
      <c r="O509" s="49">
        <v>94</v>
      </c>
      <c r="P509" s="128">
        <v>250</v>
      </c>
      <c r="R509" t="s">
        <v>4291</v>
      </c>
      <c r="S509" s="52"/>
    </row>
    <row r="510" spans="1:19" x14ac:dyDescent="0.2">
      <c r="A510" s="4">
        <v>1</v>
      </c>
      <c r="B510" s="5">
        <v>1</v>
      </c>
      <c r="C510" s="5">
        <v>1</v>
      </c>
      <c r="D510" s="5">
        <v>1</v>
      </c>
      <c r="E510" s="5">
        <v>1</v>
      </c>
      <c r="F510" s="5">
        <v>1</v>
      </c>
      <c r="G510" s="5">
        <v>1</v>
      </c>
      <c r="H510" s="5">
        <v>1</v>
      </c>
      <c r="I510" s="5">
        <v>1</v>
      </c>
      <c r="J510" s="5">
        <v>1</v>
      </c>
      <c r="L510" s="50"/>
      <c r="M510" s="52">
        <v>670</v>
      </c>
      <c r="N510" s="52">
        <v>1003</v>
      </c>
      <c r="O510" s="49">
        <v>95</v>
      </c>
      <c r="P510" s="128">
        <v>252</v>
      </c>
      <c r="R510" t="s">
        <v>4291</v>
      </c>
      <c r="S510" s="52"/>
    </row>
    <row r="511" spans="1:19" x14ac:dyDescent="0.2">
      <c r="A511" s="4">
        <v>1</v>
      </c>
      <c r="B511" s="5">
        <v>1</v>
      </c>
      <c r="C511" s="5">
        <v>1</v>
      </c>
      <c r="D511" s="5">
        <v>1</v>
      </c>
      <c r="E511" s="5">
        <v>1</v>
      </c>
      <c r="F511" s="5">
        <v>1</v>
      </c>
      <c r="G511" s="5">
        <v>1</v>
      </c>
      <c r="H511" s="5">
        <v>1</v>
      </c>
      <c r="I511" s="5">
        <v>1</v>
      </c>
      <c r="J511" s="5">
        <v>1</v>
      </c>
      <c r="L511" s="50"/>
      <c r="M511" s="52">
        <v>671</v>
      </c>
      <c r="N511" s="52">
        <v>1003</v>
      </c>
      <c r="O511" s="49">
        <v>96</v>
      </c>
      <c r="P511" s="128">
        <v>255</v>
      </c>
      <c r="R511" t="s">
        <v>4291</v>
      </c>
      <c r="S511" s="52"/>
    </row>
    <row r="512" spans="1:19" x14ac:dyDescent="0.2">
      <c r="A512" s="4">
        <v>1</v>
      </c>
      <c r="B512" s="5">
        <v>1</v>
      </c>
      <c r="C512" s="5">
        <v>1</v>
      </c>
      <c r="D512" s="5">
        <v>1</v>
      </c>
      <c r="E512" s="5">
        <v>1</v>
      </c>
      <c r="F512" s="5">
        <v>1</v>
      </c>
      <c r="G512" s="5">
        <v>1</v>
      </c>
      <c r="H512" s="5">
        <v>1</v>
      </c>
      <c r="I512" s="5">
        <v>1</v>
      </c>
      <c r="J512" s="5">
        <v>1</v>
      </c>
      <c r="L512" s="50"/>
      <c r="M512" s="52">
        <v>672</v>
      </c>
      <c r="N512" s="52">
        <v>1003</v>
      </c>
      <c r="O512" s="49">
        <v>97</v>
      </c>
      <c r="P512" s="128">
        <v>257</v>
      </c>
      <c r="R512" t="s">
        <v>4291</v>
      </c>
      <c r="S512" s="52"/>
    </row>
    <row r="513" spans="1:19" x14ac:dyDescent="0.2">
      <c r="A513" s="4">
        <v>1</v>
      </c>
      <c r="B513" s="5">
        <v>1</v>
      </c>
      <c r="C513" s="5">
        <v>1</v>
      </c>
      <c r="D513" s="5">
        <v>1</v>
      </c>
      <c r="E513" s="5">
        <v>1</v>
      </c>
      <c r="F513" s="5">
        <v>1</v>
      </c>
      <c r="G513" s="5">
        <v>1</v>
      </c>
      <c r="H513" s="5">
        <v>1</v>
      </c>
      <c r="I513" s="5">
        <v>1</v>
      </c>
      <c r="J513" s="5">
        <v>1</v>
      </c>
      <c r="L513" s="50"/>
      <c r="M513" s="52">
        <v>673</v>
      </c>
      <c r="N513" s="52">
        <v>1003</v>
      </c>
      <c r="O513" s="49">
        <v>98</v>
      </c>
      <c r="P513" s="128">
        <v>259</v>
      </c>
      <c r="R513" t="s">
        <v>4291</v>
      </c>
      <c r="S513" s="52"/>
    </row>
    <row r="514" spans="1:19" x14ac:dyDescent="0.2">
      <c r="A514" s="4">
        <v>1</v>
      </c>
      <c r="B514" s="5">
        <v>1</v>
      </c>
      <c r="C514" s="5">
        <v>1</v>
      </c>
      <c r="D514" s="5">
        <v>1</v>
      </c>
      <c r="E514" s="5">
        <v>1</v>
      </c>
      <c r="F514" s="5">
        <v>1</v>
      </c>
      <c r="G514" s="5">
        <v>1</v>
      </c>
      <c r="H514" s="5">
        <v>1</v>
      </c>
      <c r="I514" s="5">
        <v>1</v>
      </c>
      <c r="J514" s="5">
        <v>1</v>
      </c>
      <c r="L514" s="50"/>
      <c r="M514" s="52">
        <v>674</v>
      </c>
      <c r="N514" s="52">
        <v>1003</v>
      </c>
      <c r="O514" s="49">
        <v>99</v>
      </c>
      <c r="P514" s="128">
        <v>261</v>
      </c>
      <c r="R514" t="s">
        <v>4291</v>
      </c>
      <c r="S514" s="52"/>
    </row>
    <row r="515" spans="1:19" x14ac:dyDescent="0.2">
      <c r="A515" s="4">
        <v>1</v>
      </c>
      <c r="B515" s="5">
        <v>1</v>
      </c>
      <c r="C515" s="5">
        <v>1</v>
      </c>
      <c r="D515" s="5">
        <v>1</v>
      </c>
      <c r="E515" s="5">
        <v>1</v>
      </c>
      <c r="F515" s="5">
        <v>1</v>
      </c>
      <c r="G515" s="5">
        <v>1</v>
      </c>
      <c r="H515" s="5">
        <v>1</v>
      </c>
      <c r="I515" s="5">
        <v>1</v>
      </c>
      <c r="J515" s="5">
        <v>1</v>
      </c>
      <c r="L515" s="50"/>
      <c r="M515" s="52">
        <v>675</v>
      </c>
      <c r="N515" s="52">
        <v>1003</v>
      </c>
      <c r="O515" s="49">
        <v>100</v>
      </c>
      <c r="P515" s="128">
        <v>264</v>
      </c>
      <c r="R515" t="s">
        <v>4291</v>
      </c>
      <c r="S515" s="52"/>
    </row>
    <row r="516" spans="1:19" x14ac:dyDescent="0.2">
      <c r="A516" s="4">
        <v>1</v>
      </c>
      <c r="B516" s="5">
        <v>1</v>
      </c>
      <c r="C516" s="5">
        <v>1</v>
      </c>
      <c r="D516" s="5">
        <v>1</v>
      </c>
      <c r="E516" s="5">
        <v>1</v>
      </c>
      <c r="F516" s="5">
        <v>1</v>
      </c>
      <c r="G516" s="5">
        <v>1</v>
      </c>
      <c r="H516" s="5">
        <v>1</v>
      </c>
      <c r="I516" s="5">
        <v>1</v>
      </c>
      <c r="J516" s="5">
        <v>1</v>
      </c>
      <c r="L516" s="50"/>
      <c r="M516" s="52">
        <v>676</v>
      </c>
      <c r="N516" s="52">
        <v>1003</v>
      </c>
      <c r="O516" s="49">
        <v>101</v>
      </c>
      <c r="P516" s="128">
        <v>266</v>
      </c>
      <c r="R516" t="s">
        <v>4291</v>
      </c>
      <c r="S516" s="52"/>
    </row>
    <row r="517" spans="1:19" x14ac:dyDescent="0.2">
      <c r="A517" s="4">
        <v>1</v>
      </c>
      <c r="B517" s="5">
        <v>1</v>
      </c>
      <c r="C517" s="5">
        <v>1</v>
      </c>
      <c r="D517" s="5">
        <v>1</v>
      </c>
      <c r="E517" s="5">
        <v>1</v>
      </c>
      <c r="F517" s="5">
        <v>1</v>
      </c>
      <c r="G517" s="5">
        <v>1</v>
      </c>
      <c r="H517" s="5">
        <v>1</v>
      </c>
      <c r="I517" s="5">
        <v>1</v>
      </c>
      <c r="J517" s="5">
        <v>1</v>
      </c>
      <c r="L517" s="50"/>
      <c r="M517" s="52">
        <v>677</v>
      </c>
      <c r="N517" s="52">
        <v>1003</v>
      </c>
      <c r="O517" s="49">
        <v>102</v>
      </c>
      <c r="P517" s="128">
        <v>268</v>
      </c>
      <c r="R517" t="s">
        <v>4291</v>
      </c>
      <c r="S517" s="52"/>
    </row>
    <row r="518" spans="1:19" x14ac:dyDescent="0.2">
      <c r="A518" s="4">
        <v>1</v>
      </c>
      <c r="B518" s="5">
        <v>1</v>
      </c>
      <c r="C518" s="5">
        <v>1</v>
      </c>
      <c r="D518" s="5">
        <v>1</v>
      </c>
      <c r="E518" s="5">
        <v>1</v>
      </c>
      <c r="F518" s="5">
        <v>1</v>
      </c>
      <c r="G518" s="5">
        <v>1</v>
      </c>
      <c r="H518" s="5">
        <v>1</v>
      </c>
      <c r="I518" s="5">
        <v>1</v>
      </c>
      <c r="J518" s="5">
        <v>1</v>
      </c>
      <c r="L518" s="50"/>
      <c r="M518" s="52">
        <v>678</v>
      </c>
      <c r="N518" s="52">
        <v>1003</v>
      </c>
      <c r="O518" s="49">
        <v>103</v>
      </c>
      <c r="P518" s="128">
        <v>270</v>
      </c>
      <c r="R518" t="s">
        <v>4291</v>
      </c>
      <c r="S518" s="52"/>
    </row>
    <row r="519" spans="1:19" x14ac:dyDescent="0.2">
      <c r="A519" s="4">
        <v>1</v>
      </c>
      <c r="B519" s="5">
        <v>1</v>
      </c>
      <c r="C519" s="5">
        <v>1</v>
      </c>
      <c r="D519" s="5">
        <v>1</v>
      </c>
      <c r="E519" s="5">
        <v>1</v>
      </c>
      <c r="F519" s="5">
        <v>1</v>
      </c>
      <c r="G519" s="5">
        <v>1</v>
      </c>
      <c r="H519" s="5">
        <v>1</v>
      </c>
      <c r="I519" s="5">
        <v>1</v>
      </c>
      <c r="J519" s="5">
        <v>1</v>
      </c>
      <c r="L519" s="50"/>
      <c r="M519" s="52">
        <v>679</v>
      </c>
      <c r="N519" s="52">
        <v>1003</v>
      </c>
      <c r="O519" s="49">
        <v>104</v>
      </c>
      <c r="P519" s="128">
        <v>272</v>
      </c>
      <c r="R519" t="s">
        <v>4291</v>
      </c>
      <c r="S519" s="52"/>
    </row>
    <row r="520" spans="1:19" x14ac:dyDescent="0.2">
      <c r="A520" s="4">
        <v>1</v>
      </c>
      <c r="B520" s="5">
        <v>1</v>
      </c>
      <c r="C520" s="5">
        <v>1</v>
      </c>
      <c r="D520" s="5">
        <v>1</v>
      </c>
      <c r="E520" s="5">
        <v>1</v>
      </c>
      <c r="F520" s="5">
        <v>1</v>
      </c>
      <c r="G520" s="5">
        <v>1</v>
      </c>
      <c r="H520" s="5">
        <v>1</v>
      </c>
      <c r="I520" s="5">
        <v>1</v>
      </c>
      <c r="J520" s="5">
        <v>1</v>
      </c>
      <c r="L520" s="50"/>
      <c r="M520" s="52">
        <v>680</v>
      </c>
      <c r="N520" s="52">
        <v>1003</v>
      </c>
      <c r="O520" s="49">
        <v>105</v>
      </c>
      <c r="P520" s="128">
        <v>275</v>
      </c>
      <c r="R520" t="s">
        <v>4291</v>
      </c>
      <c r="S520" s="52"/>
    </row>
    <row r="521" spans="1:19" x14ac:dyDescent="0.2">
      <c r="A521" s="4">
        <v>1</v>
      </c>
      <c r="B521" s="5">
        <v>1</v>
      </c>
      <c r="C521" s="5">
        <v>1</v>
      </c>
      <c r="D521" s="5">
        <v>1</v>
      </c>
      <c r="E521" s="5">
        <v>1</v>
      </c>
      <c r="F521" s="5">
        <v>1</v>
      </c>
      <c r="G521" s="5">
        <v>1</v>
      </c>
      <c r="H521" s="5">
        <v>1</v>
      </c>
      <c r="I521" s="5">
        <v>1</v>
      </c>
      <c r="J521" s="5">
        <v>1</v>
      </c>
      <c r="L521" s="50"/>
      <c r="M521" s="52">
        <v>681</v>
      </c>
      <c r="N521" s="52">
        <v>1003</v>
      </c>
      <c r="O521" s="49">
        <v>106</v>
      </c>
      <c r="P521" s="128">
        <v>277</v>
      </c>
      <c r="R521" t="s">
        <v>4291</v>
      </c>
      <c r="S521" s="52"/>
    </row>
    <row r="522" spans="1:19" x14ac:dyDescent="0.2">
      <c r="A522" s="4">
        <v>1</v>
      </c>
      <c r="B522" s="5">
        <v>1</v>
      </c>
      <c r="C522" s="5">
        <v>1</v>
      </c>
      <c r="D522" s="5">
        <v>1</v>
      </c>
      <c r="E522" s="5">
        <v>1</v>
      </c>
      <c r="F522" s="5">
        <v>1</v>
      </c>
      <c r="G522" s="5">
        <v>1</v>
      </c>
      <c r="H522" s="5">
        <v>1</v>
      </c>
      <c r="I522" s="5">
        <v>1</v>
      </c>
      <c r="J522" s="5">
        <v>1</v>
      </c>
      <c r="L522" s="50"/>
      <c r="M522" s="52">
        <v>682</v>
      </c>
      <c r="N522" s="52">
        <v>1003</v>
      </c>
      <c r="O522" s="49">
        <v>107</v>
      </c>
      <c r="P522" s="128">
        <v>279</v>
      </c>
      <c r="R522" t="s">
        <v>4291</v>
      </c>
      <c r="S522" s="52"/>
    </row>
    <row r="523" spans="1:19" x14ac:dyDescent="0.2">
      <c r="A523" s="4">
        <v>1</v>
      </c>
      <c r="B523" s="5">
        <v>1</v>
      </c>
      <c r="C523" s="5">
        <v>1</v>
      </c>
      <c r="D523" s="5">
        <v>1</v>
      </c>
      <c r="E523" s="5">
        <v>1</v>
      </c>
      <c r="F523" s="5">
        <v>1</v>
      </c>
      <c r="G523" s="5">
        <v>1</v>
      </c>
      <c r="H523" s="5">
        <v>1</v>
      </c>
      <c r="I523" s="5">
        <v>1</v>
      </c>
      <c r="J523" s="5">
        <v>1</v>
      </c>
      <c r="L523" s="50"/>
      <c r="M523" s="52">
        <v>683</v>
      </c>
      <c r="N523" s="52">
        <v>1003</v>
      </c>
      <c r="O523" s="49">
        <v>108</v>
      </c>
      <c r="P523" s="128">
        <v>281</v>
      </c>
      <c r="R523" t="s">
        <v>4291</v>
      </c>
      <c r="S523" s="52"/>
    </row>
    <row r="524" spans="1:19" x14ac:dyDescent="0.2">
      <c r="A524" s="4">
        <v>1</v>
      </c>
      <c r="B524" s="5">
        <v>1</v>
      </c>
      <c r="C524" s="5">
        <v>1</v>
      </c>
      <c r="D524" s="5">
        <v>1</v>
      </c>
      <c r="E524" s="5">
        <v>1</v>
      </c>
      <c r="F524" s="5">
        <v>1</v>
      </c>
      <c r="G524" s="5">
        <v>1</v>
      </c>
      <c r="H524" s="5">
        <v>1</v>
      </c>
      <c r="I524" s="5">
        <v>1</v>
      </c>
      <c r="J524" s="5">
        <v>1</v>
      </c>
      <c r="L524" s="50"/>
      <c r="M524" s="52">
        <v>684</v>
      </c>
      <c r="N524" s="52">
        <v>1003</v>
      </c>
      <c r="O524" s="49">
        <v>109</v>
      </c>
      <c r="P524" s="128">
        <v>284</v>
      </c>
      <c r="R524" t="s">
        <v>4291</v>
      </c>
      <c r="S524" s="52"/>
    </row>
    <row r="525" spans="1:19" x14ac:dyDescent="0.2">
      <c r="A525" s="4">
        <v>1</v>
      </c>
      <c r="B525" s="5">
        <v>1</v>
      </c>
      <c r="C525" s="5">
        <v>1</v>
      </c>
      <c r="D525" s="5">
        <v>1</v>
      </c>
      <c r="E525" s="5">
        <v>1</v>
      </c>
      <c r="F525" s="5">
        <v>1</v>
      </c>
      <c r="G525" s="5">
        <v>1</v>
      </c>
      <c r="H525" s="5">
        <v>1</v>
      </c>
      <c r="I525" s="5">
        <v>1</v>
      </c>
      <c r="J525" s="5">
        <v>1</v>
      </c>
      <c r="L525" s="50"/>
      <c r="M525" s="52">
        <v>685</v>
      </c>
      <c r="N525" s="52">
        <v>1003</v>
      </c>
      <c r="O525" s="49">
        <v>110</v>
      </c>
      <c r="P525" s="128">
        <v>286</v>
      </c>
      <c r="R525" t="s">
        <v>4291</v>
      </c>
      <c r="S525" s="52"/>
    </row>
    <row r="526" spans="1:19" x14ac:dyDescent="0.2">
      <c r="A526" s="4">
        <v>1</v>
      </c>
      <c r="B526" s="5">
        <v>1</v>
      </c>
      <c r="C526" s="5">
        <v>1</v>
      </c>
      <c r="D526" s="5">
        <v>1</v>
      </c>
      <c r="E526" s="5">
        <v>1</v>
      </c>
      <c r="F526" s="5">
        <v>1</v>
      </c>
      <c r="G526" s="5">
        <v>1</v>
      </c>
      <c r="H526" s="5">
        <v>1</v>
      </c>
      <c r="I526" s="5">
        <v>1</v>
      </c>
      <c r="J526" s="5">
        <v>1</v>
      </c>
      <c r="L526" s="50"/>
      <c r="M526" s="52">
        <v>686</v>
      </c>
      <c r="N526" s="52">
        <v>1003</v>
      </c>
      <c r="O526" s="49">
        <v>111</v>
      </c>
      <c r="P526" s="128">
        <v>288</v>
      </c>
      <c r="R526" t="s">
        <v>4291</v>
      </c>
      <c r="S526" s="52"/>
    </row>
    <row r="527" spans="1:19" x14ac:dyDescent="0.2">
      <c r="A527" s="4">
        <v>1</v>
      </c>
      <c r="B527" s="5">
        <v>1</v>
      </c>
      <c r="C527" s="5">
        <v>1</v>
      </c>
      <c r="D527" s="5">
        <v>1</v>
      </c>
      <c r="E527" s="5">
        <v>1</v>
      </c>
      <c r="F527" s="5">
        <v>1</v>
      </c>
      <c r="G527" s="5">
        <v>1</v>
      </c>
      <c r="H527" s="5">
        <v>1</v>
      </c>
      <c r="I527" s="5">
        <v>1</v>
      </c>
      <c r="J527" s="5">
        <v>1</v>
      </c>
      <c r="L527" s="50"/>
      <c r="M527" s="52">
        <v>687</v>
      </c>
      <c r="N527" s="52">
        <v>1003</v>
      </c>
      <c r="O527" s="49">
        <v>112</v>
      </c>
      <c r="P527" s="128">
        <v>290</v>
      </c>
      <c r="R527" t="s">
        <v>4291</v>
      </c>
      <c r="S527" s="52"/>
    </row>
    <row r="528" spans="1:19" x14ac:dyDescent="0.2">
      <c r="A528" s="4">
        <v>1</v>
      </c>
      <c r="B528" s="5">
        <v>1</v>
      </c>
      <c r="C528" s="5">
        <v>1</v>
      </c>
      <c r="D528" s="5">
        <v>1</v>
      </c>
      <c r="E528" s="5">
        <v>1</v>
      </c>
      <c r="F528" s="5">
        <v>1</v>
      </c>
      <c r="G528" s="5">
        <v>1</v>
      </c>
      <c r="H528" s="5">
        <v>1</v>
      </c>
      <c r="I528" s="5">
        <v>1</v>
      </c>
      <c r="J528" s="5">
        <v>1</v>
      </c>
      <c r="L528" s="50"/>
      <c r="M528" s="52">
        <v>688</v>
      </c>
      <c r="N528" s="52">
        <v>1003</v>
      </c>
      <c r="O528" s="49">
        <v>113</v>
      </c>
      <c r="P528" s="128">
        <v>292</v>
      </c>
      <c r="R528" t="s">
        <v>4291</v>
      </c>
      <c r="S528" s="52"/>
    </row>
    <row r="529" spans="1:19" x14ac:dyDescent="0.2">
      <c r="A529" s="4">
        <v>1</v>
      </c>
      <c r="B529" s="5">
        <v>1</v>
      </c>
      <c r="C529" s="5">
        <v>1</v>
      </c>
      <c r="D529" s="5">
        <v>1</v>
      </c>
      <c r="E529" s="5">
        <v>1</v>
      </c>
      <c r="F529" s="5">
        <v>1</v>
      </c>
      <c r="G529" s="5">
        <v>1</v>
      </c>
      <c r="H529" s="5">
        <v>1</v>
      </c>
      <c r="I529" s="5">
        <v>1</v>
      </c>
      <c r="J529" s="5">
        <v>1</v>
      </c>
      <c r="L529" s="50"/>
      <c r="M529" s="52">
        <v>689</v>
      </c>
      <c r="N529" s="52">
        <v>1003</v>
      </c>
      <c r="O529" s="49">
        <v>114</v>
      </c>
      <c r="P529" s="128">
        <v>295</v>
      </c>
      <c r="R529" t="s">
        <v>4291</v>
      </c>
      <c r="S529" s="52"/>
    </row>
    <row r="530" spans="1:19" x14ac:dyDescent="0.2">
      <c r="A530" s="4">
        <v>1</v>
      </c>
      <c r="B530" s="5">
        <v>1</v>
      </c>
      <c r="C530" s="5">
        <v>1</v>
      </c>
      <c r="D530" s="5">
        <v>1</v>
      </c>
      <c r="E530" s="5">
        <v>1</v>
      </c>
      <c r="F530" s="5">
        <v>1</v>
      </c>
      <c r="G530" s="5">
        <v>1</v>
      </c>
      <c r="H530" s="5">
        <v>1</v>
      </c>
      <c r="I530" s="5">
        <v>1</v>
      </c>
      <c r="J530" s="5">
        <v>1</v>
      </c>
      <c r="L530" s="50"/>
      <c r="M530" s="52">
        <v>690</v>
      </c>
      <c r="N530" s="52">
        <v>1003</v>
      </c>
      <c r="O530" s="49">
        <v>115</v>
      </c>
      <c r="P530" s="128">
        <v>297</v>
      </c>
      <c r="R530" t="s">
        <v>4291</v>
      </c>
      <c r="S530" s="52"/>
    </row>
    <row r="531" spans="1:19" x14ac:dyDescent="0.2">
      <c r="A531" s="4">
        <v>1</v>
      </c>
      <c r="B531" s="5">
        <v>1</v>
      </c>
      <c r="C531" s="5">
        <v>1</v>
      </c>
      <c r="D531" s="5">
        <v>1</v>
      </c>
      <c r="E531" s="5">
        <v>1</v>
      </c>
      <c r="F531" s="5">
        <v>1</v>
      </c>
      <c r="G531" s="5">
        <v>1</v>
      </c>
      <c r="H531" s="5">
        <v>1</v>
      </c>
      <c r="I531" s="5">
        <v>1</v>
      </c>
      <c r="J531" s="5">
        <v>1</v>
      </c>
      <c r="L531" s="50"/>
      <c r="M531" s="52">
        <v>691</v>
      </c>
      <c r="N531" s="52">
        <v>1003</v>
      </c>
      <c r="O531" s="49">
        <v>116</v>
      </c>
      <c r="P531" s="128">
        <v>299</v>
      </c>
      <c r="R531" t="s">
        <v>4291</v>
      </c>
      <c r="S531" s="52"/>
    </row>
    <row r="532" spans="1:19" x14ac:dyDescent="0.2">
      <c r="A532" s="4">
        <v>1</v>
      </c>
      <c r="B532" s="5">
        <v>1</v>
      </c>
      <c r="C532" s="5">
        <v>1</v>
      </c>
      <c r="D532" s="5">
        <v>1</v>
      </c>
      <c r="E532" s="5">
        <v>1</v>
      </c>
      <c r="F532" s="5">
        <v>1</v>
      </c>
      <c r="G532" s="5">
        <v>1</v>
      </c>
      <c r="H532" s="5">
        <v>1</v>
      </c>
      <c r="I532" s="5">
        <v>1</v>
      </c>
      <c r="J532" s="5">
        <v>1</v>
      </c>
      <c r="L532" s="50"/>
      <c r="M532" s="52">
        <v>692</v>
      </c>
      <c r="N532" s="52">
        <v>1003</v>
      </c>
      <c r="O532" s="49">
        <v>117</v>
      </c>
      <c r="P532" s="128">
        <v>301</v>
      </c>
      <c r="R532" t="s">
        <v>4291</v>
      </c>
      <c r="S532" s="52"/>
    </row>
    <row r="533" spans="1:19" x14ac:dyDescent="0.2">
      <c r="A533" s="4">
        <v>1</v>
      </c>
      <c r="B533" s="5">
        <v>1</v>
      </c>
      <c r="C533" s="5">
        <v>1</v>
      </c>
      <c r="D533" s="5">
        <v>1</v>
      </c>
      <c r="E533" s="5">
        <v>1</v>
      </c>
      <c r="F533" s="5">
        <v>1</v>
      </c>
      <c r="G533" s="5">
        <v>1</v>
      </c>
      <c r="H533" s="5">
        <v>1</v>
      </c>
      <c r="I533" s="5">
        <v>1</v>
      </c>
      <c r="J533" s="5">
        <v>1</v>
      </c>
      <c r="L533" s="50"/>
      <c r="M533" s="52">
        <v>693</v>
      </c>
      <c r="N533" s="52">
        <v>1003</v>
      </c>
      <c r="O533" s="49">
        <v>118</v>
      </c>
      <c r="P533" s="128">
        <v>303</v>
      </c>
      <c r="R533" t="s">
        <v>4291</v>
      </c>
      <c r="S533" s="52"/>
    </row>
    <row r="534" spans="1:19" x14ac:dyDescent="0.2">
      <c r="A534" s="4">
        <v>1</v>
      </c>
      <c r="B534" s="5">
        <v>1</v>
      </c>
      <c r="C534" s="5">
        <v>1</v>
      </c>
      <c r="D534" s="5">
        <v>1</v>
      </c>
      <c r="E534" s="5">
        <v>1</v>
      </c>
      <c r="F534" s="5">
        <v>1</v>
      </c>
      <c r="G534" s="5">
        <v>1</v>
      </c>
      <c r="H534" s="5">
        <v>1</v>
      </c>
      <c r="I534" s="5">
        <v>1</v>
      </c>
      <c r="J534" s="5">
        <v>1</v>
      </c>
      <c r="L534" s="50"/>
      <c r="M534" s="52">
        <v>694</v>
      </c>
      <c r="N534" s="52">
        <v>1003</v>
      </c>
      <c r="O534" s="49">
        <v>119</v>
      </c>
      <c r="P534" s="128">
        <v>306</v>
      </c>
      <c r="R534" t="s">
        <v>4291</v>
      </c>
      <c r="S534" s="52"/>
    </row>
    <row r="535" spans="1:19" x14ac:dyDescent="0.2">
      <c r="A535" s="4">
        <v>1</v>
      </c>
      <c r="B535" s="5">
        <v>1</v>
      </c>
      <c r="C535" s="5">
        <v>1</v>
      </c>
      <c r="D535" s="5">
        <v>1</v>
      </c>
      <c r="E535" s="5">
        <v>1</v>
      </c>
      <c r="F535" s="5">
        <v>1</v>
      </c>
      <c r="G535" s="5">
        <v>1</v>
      </c>
      <c r="H535" s="5">
        <v>1</v>
      </c>
      <c r="I535" s="5">
        <v>1</v>
      </c>
      <c r="J535" s="5">
        <v>1</v>
      </c>
      <c r="L535" s="50"/>
      <c r="M535" s="52">
        <v>695</v>
      </c>
      <c r="N535" s="52">
        <v>1003</v>
      </c>
      <c r="O535" s="49">
        <v>120</v>
      </c>
      <c r="P535" s="128">
        <v>308</v>
      </c>
      <c r="R535" t="s">
        <v>4291</v>
      </c>
      <c r="S535" s="52"/>
    </row>
    <row r="536" spans="1:19" x14ac:dyDescent="0.2">
      <c r="A536" s="4">
        <v>1</v>
      </c>
      <c r="B536" s="5">
        <v>1</v>
      </c>
      <c r="C536" s="5">
        <v>1</v>
      </c>
      <c r="D536" s="5">
        <v>1</v>
      </c>
      <c r="E536" s="5">
        <v>1</v>
      </c>
      <c r="F536" s="5">
        <v>1</v>
      </c>
      <c r="G536" s="5">
        <v>1</v>
      </c>
      <c r="H536" s="5">
        <v>1</v>
      </c>
      <c r="I536" s="5">
        <v>1</v>
      </c>
      <c r="J536" s="5">
        <v>1</v>
      </c>
      <c r="L536" s="50"/>
      <c r="M536" s="52">
        <v>696</v>
      </c>
      <c r="N536" s="52">
        <v>1003</v>
      </c>
      <c r="O536" s="49">
        <v>121</v>
      </c>
      <c r="P536" s="128">
        <v>310</v>
      </c>
      <c r="R536" t="s">
        <v>4291</v>
      </c>
      <c r="S536" s="52"/>
    </row>
    <row r="537" spans="1:19" x14ac:dyDescent="0.2">
      <c r="A537" s="4">
        <v>1</v>
      </c>
      <c r="B537" s="5">
        <v>1</v>
      </c>
      <c r="C537" s="5">
        <v>1</v>
      </c>
      <c r="D537" s="5">
        <v>1</v>
      </c>
      <c r="E537" s="5">
        <v>1</v>
      </c>
      <c r="F537" s="5">
        <v>1</v>
      </c>
      <c r="G537" s="5">
        <v>1</v>
      </c>
      <c r="H537" s="5">
        <v>1</v>
      </c>
      <c r="I537" s="5">
        <v>1</v>
      </c>
      <c r="J537" s="5">
        <v>1</v>
      </c>
      <c r="L537" s="50"/>
      <c r="M537" s="52">
        <v>697</v>
      </c>
      <c r="N537" s="52">
        <v>1003</v>
      </c>
      <c r="O537" s="49">
        <v>122</v>
      </c>
      <c r="P537" s="128">
        <v>312</v>
      </c>
      <c r="R537" t="s">
        <v>4291</v>
      </c>
      <c r="S537" s="52"/>
    </row>
    <row r="538" spans="1:19" x14ac:dyDescent="0.2">
      <c r="A538" s="4">
        <v>1</v>
      </c>
      <c r="B538" s="5">
        <v>1</v>
      </c>
      <c r="C538" s="5">
        <v>1</v>
      </c>
      <c r="D538" s="5">
        <v>1</v>
      </c>
      <c r="E538" s="5">
        <v>1</v>
      </c>
      <c r="F538" s="5">
        <v>1</v>
      </c>
      <c r="G538" s="5">
        <v>1</v>
      </c>
      <c r="H538" s="5">
        <v>1</v>
      </c>
      <c r="I538" s="5">
        <v>1</v>
      </c>
      <c r="J538" s="5">
        <v>1</v>
      </c>
      <c r="L538" s="50"/>
      <c r="M538" s="52">
        <v>698</v>
      </c>
      <c r="N538" s="52">
        <v>1003</v>
      </c>
      <c r="O538" s="49">
        <v>123</v>
      </c>
      <c r="P538" s="128">
        <v>315</v>
      </c>
      <c r="R538" t="s">
        <v>4291</v>
      </c>
      <c r="S538" s="52"/>
    </row>
    <row r="539" spans="1:19" x14ac:dyDescent="0.2">
      <c r="A539" s="4">
        <v>1</v>
      </c>
      <c r="B539" s="5">
        <v>1</v>
      </c>
      <c r="C539" s="5">
        <v>1</v>
      </c>
      <c r="D539" s="5">
        <v>1</v>
      </c>
      <c r="E539" s="5">
        <v>1</v>
      </c>
      <c r="F539" s="5">
        <v>1</v>
      </c>
      <c r="G539" s="5">
        <v>1</v>
      </c>
      <c r="H539" s="5">
        <v>1</v>
      </c>
      <c r="I539" s="5">
        <v>1</v>
      </c>
      <c r="J539" s="5">
        <v>1</v>
      </c>
      <c r="L539" s="50"/>
      <c r="M539" s="52">
        <v>699</v>
      </c>
      <c r="N539" s="52">
        <v>1003</v>
      </c>
      <c r="O539" s="49">
        <v>124</v>
      </c>
      <c r="P539" s="128">
        <v>317</v>
      </c>
      <c r="R539" t="s">
        <v>4291</v>
      </c>
      <c r="S539" s="52"/>
    </row>
    <row r="540" spans="1:19" x14ac:dyDescent="0.2">
      <c r="A540" s="4">
        <v>1</v>
      </c>
      <c r="B540" s="5">
        <v>1</v>
      </c>
      <c r="C540" s="5">
        <v>1</v>
      </c>
      <c r="D540" s="5">
        <v>1</v>
      </c>
      <c r="E540" s="5">
        <v>1</v>
      </c>
      <c r="F540" s="5">
        <v>1</v>
      </c>
      <c r="G540" s="5">
        <v>1</v>
      </c>
      <c r="H540" s="5">
        <v>1</v>
      </c>
      <c r="I540" s="5">
        <v>1</v>
      </c>
      <c r="J540" s="5">
        <v>1</v>
      </c>
      <c r="L540" s="50"/>
      <c r="M540" s="52">
        <v>700</v>
      </c>
      <c r="N540" s="52">
        <v>1003</v>
      </c>
      <c r="O540" s="49">
        <v>125</v>
      </c>
      <c r="P540" s="128">
        <v>319</v>
      </c>
      <c r="R540" t="s">
        <v>4291</v>
      </c>
      <c r="S540" s="52"/>
    </row>
    <row r="541" spans="1:19" x14ac:dyDescent="0.2">
      <c r="A541" s="4">
        <v>1</v>
      </c>
      <c r="B541" s="5">
        <v>1</v>
      </c>
      <c r="C541" s="5">
        <v>1</v>
      </c>
      <c r="D541" s="5">
        <v>1</v>
      </c>
      <c r="E541" s="5">
        <v>1</v>
      </c>
      <c r="F541" s="5">
        <v>1</v>
      </c>
      <c r="G541" s="5">
        <v>1</v>
      </c>
      <c r="H541" s="5">
        <v>1</v>
      </c>
      <c r="I541" s="5">
        <v>1</v>
      </c>
      <c r="J541" s="5">
        <v>1</v>
      </c>
      <c r="L541" s="50"/>
      <c r="M541" s="52">
        <v>701</v>
      </c>
      <c r="N541" s="52">
        <v>1003</v>
      </c>
      <c r="O541" s="49">
        <v>126</v>
      </c>
      <c r="P541" s="128">
        <v>321</v>
      </c>
      <c r="R541" t="s">
        <v>4291</v>
      </c>
      <c r="S541" s="52"/>
    </row>
    <row r="542" spans="1:19" x14ac:dyDescent="0.2">
      <c r="A542" s="4">
        <v>1</v>
      </c>
      <c r="B542" s="5">
        <v>1</v>
      </c>
      <c r="C542" s="5">
        <v>1</v>
      </c>
      <c r="D542" s="5">
        <v>1</v>
      </c>
      <c r="E542" s="5">
        <v>1</v>
      </c>
      <c r="F542" s="5">
        <v>1</v>
      </c>
      <c r="G542" s="5">
        <v>1</v>
      </c>
      <c r="H542" s="5">
        <v>1</v>
      </c>
      <c r="I542" s="5">
        <v>1</v>
      </c>
      <c r="J542" s="5">
        <v>1</v>
      </c>
      <c r="L542" s="50"/>
      <c r="M542" s="52">
        <v>702</v>
      </c>
      <c r="N542" s="52">
        <v>1003</v>
      </c>
      <c r="O542" s="49">
        <v>127</v>
      </c>
      <c r="P542" s="128">
        <v>323</v>
      </c>
      <c r="R542" t="s">
        <v>4291</v>
      </c>
      <c r="S542" s="52"/>
    </row>
    <row r="543" spans="1:19" x14ac:dyDescent="0.2">
      <c r="A543" s="4">
        <v>1</v>
      </c>
      <c r="B543" s="5">
        <v>1</v>
      </c>
      <c r="C543" s="5">
        <v>1</v>
      </c>
      <c r="D543" s="5">
        <v>1</v>
      </c>
      <c r="E543" s="5">
        <v>1</v>
      </c>
      <c r="F543" s="5">
        <v>1</v>
      </c>
      <c r="G543" s="5">
        <v>1</v>
      </c>
      <c r="H543" s="5">
        <v>1</v>
      </c>
      <c r="I543" s="5">
        <v>1</v>
      </c>
      <c r="J543" s="5">
        <v>1</v>
      </c>
      <c r="L543" s="50"/>
      <c r="M543" s="52">
        <v>703</v>
      </c>
      <c r="N543" s="52">
        <v>1003</v>
      </c>
      <c r="O543" s="49">
        <v>128</v>
      </c>
      <c r="P543" s="128">
        <v>326</v>
      </c>
      <c r="R543" t="s">
        <v>4291</v>
      </c>
      <c r="S543" s="52"/>
    </row>
    <row r="544" spans="1:19" x14ac:dyDescent="0.2">
      <c r="A544" s="4">
        <v>1</v>
      </c>
      <c r="B544" s="5">
        <v>1</v>
      </c>
      <c r="C544" s="5">
        <v>1</v>
      </c>
      <c r="D544" s="5">
        <v>1</v>
      </c>
      <c r="E544" s="5">
        <v>1</v>
      </c>
      <c r="F544" s="5">
        <v>1</v>
      </c>
      <c r="G544" s="5">
        <v>1</v>
      </c>
      <c r="H544" s="5">
        <v>1</v>
      </c>
      <c r="I544" s="5">
        <v>1</v>
      </c>
      <c r="J544" s="5">
        <v>1</v>
      </c>
      <c r="L544" s="50"/>
      <c r="M544" s="52">
        <v>704</v>
      </c>
      <c r="N544" s="52">
        <v>1003</v>
      </c>
      <c r="O544" s="49">
        <v>129</v>
      </c>
      <c r="P544" s="128">
        <v>328</v>
      </c>
      <c r="R544" t="s">
        <v>4291</v>
      </c>
      <c r="S544" s="52"/>
    </row>
    <row r="545" spans="1:19" x14ac:dyDescent="0.2">
      <c r="A545" s="4">
        <v>1</v>
      </c>
      <c r="B545" s="5">
        <v>1</v>
      </c>
      <c r="C545" s="5">
        <v>1</v>
      </c>
      <c r="D545" s="5">
        <v>1</v>
      </c>
      <c r="E545" s="5">
        <v>1</v>
      </c>
      <c r="F545" s="5">
        <v>1</v>
      </c>
      <c r="G545" s="5">
        <v>1</v>
      </c>
      <c r="H545" s="5">
        <v>1</v>
      </c>
      <c r="I545" s="5">
        <v>1</v>
      </c>
      <c r="J545" s="5">
        <v>1</v>
      </c>
      <c r="L545" s="50"/>
      <c r="M545" s="52">
        <v>705</v>
      </c>
      <c r="N545" s="52">
        <v>1003</v>
      </c>
      <c r="O545" s="49">
        <v>130</v>
      </c>
      <c r="P545" s="128">
        <v>330</v>
      </c>
      <c r="R545" t="s">
        <v>4291</v>
      </c>
      <c r="S545" s="52"/>
    </row>
    <row r="546" spans="1:19" x14ac:dyDescent="0.2">
      <c r="A546" s="4">
        <v>1</v>
      </c>
      <c r="B546" s="5">
        <v>1</v>
      </c>
      <c r="C546" s="5">
        <v>1</v>
      </c>
      <c r="D546" s="5">
        <v>1</v>
      </c>
      <c r="E546" s="5">
        <v>1</v>
      </c>
      <c r="F546" s="5">
        <v>1</v>
      </c>
      <c r="G546" s="5">
        <v>1</v>
      </c>
      <c r="H546" s="5">
        <v>1</v>
      </c>
      <c r="I546" s="5">
        <v>1</v>
      </c>
      <c r="J546" s="5">
        <v>1</v>
      </c>
      <c r="L546" s="50"/>
      <c r="M546" s="52">
        <v>706</v>
      </c>
      <c r="N546" s="52">
        <v>1003</v>
      </c>
      <c r="O546" s="49">
        <v>131</v>
      </c>
      <c r="P546" s="128">
        <v>332</v>
      </c>
      <c r="R546" t="s">
        <v>4291</v>
      </c>
      <c r="S546" s="52"/>
    </row>
    <row r="547" spans="1:19" x14ac:dyDescent="0.2">
      <c r="A547" s="4">
        <v>1</v>
      </c>
      <c r="B547" s="5">
        <v>1</v>
      </c>
      <c r="C547" s="5">
        <v>1</v>
      </c>
      <c r="D547" s="5">
        <v>1</v>
      </c>
      <c r="E547" s="5">
        <v>1</v>
      </c>
      <c r="F547" s="5">
        <v>1</v>
      </c>
      <c r="G547" s="5">
        <v>1</v>
      </c>
      <c r="H547" s="5">
        <v>1</v>
      </c>
      <c r="I547" s="5">
        <v>1</v>
      </c>
      <c r="J547" s="5">
        <v>1</v>
      </c>
      <c r="L547" s="50"/>
      <c r="M547" s="52">
        <v>707</v>
      </c>
      <c r="N547" s="52">
        <v>1003</v>
      </c>
      <c r="O547" s="49">
        <v>132</v>
      </c>
      <c r="P547" s="128">
        <v>335</v>
      </c>
      <c r="R547" t="s">
        <v>4291</v>
      </c>
      <c r="S547" s="52"/>
    </row>
    <row r="548" spans="1:19" x14ac:dyDescent="0.2">
      <c r="A548" s="4">
        <v>1</v>
      </c>
      <c r="B548" s="5">
        <v>1</v>
      </c>
      <c r="C548" s="5">
        <v>1</v>
      </c>
      <c r="D548" s="5">
        <v>1</v>
      </c>
      <c r="E548" s="5">
        <v>1</v>
      </c>
      <c r="F548" s="5">
        <v>1</v>
      </c>
      <c r="G548" s="5">
        <v>1</v>
      </c>
      <c r="H548" s="5">
        <v>1</v>
      </c>
      <c r="I548" s="5">
        <v>1</v>
      </c>
      <c r="J548" s="5">
        <v>1</v>
      </c>
      <c r="L548" s="50"/>
      <c r="M548" s="52">
        <v>708</v>
      </c>
      <c r="N548" s="52">
        <v>1003</v>
      </c>
      <c r="O548" s="49">
        <v>133</v>
      </c>
      <c r="P548" s="128">
        <v>337</v>
      </c>
      <c r="R548" t="s">
        <v>4291</v>
      </c>
      <c r="S548" s="52"/>
    </row>
    <row r="549" spans="1:19" x14ac:dyDescent="0.2">
      <c r="A549" s="4">
        <v>1</v>
      </c>
      <c r="B549" s="5">
        <v>1</v>
      </c>
      <c r="C549" s="5">
        <v>1</v>
      </c>
      <c r="D549" s="5">
        <v>1</v>
      </c>
      <c r="E549" s="5">
        <v>1</v>
      </c>
      <c r="F549" s="5">
        <v>1</v>
      </c>
      <c r="G549" s="5">
        <v>1</v>
      </c>
      <c r="H549" s="5">
        <v>1</v>
      </c>
      <c r="I549" s="5">
        <v>1</v>
      </c>
      <c r="J549" s="5">
        <v>1</v>
      </c>
      <c r="L549" s="50"/>
      <c r="M549" s="52">
        <v>709</v>
      </c>
      <c r="N549" s="52">
        <v>1003</v>
      </c>
      <c r="O549" s="49">
        <v>134</v>
      </c>
      <c r="P549" s="128">
        <v>339</v>
      </c>
      <c r="R549" t="s">
        <v>4291</v>
      </c>
      <c r="S549" s="52"/>
    </row>
    <row r="550" spans="1:19" x14ac:dyDescent="0.2">
      <c r="A550" s="4">
        <v>1</v>
      </c>
      <c r="B550" s="5">
        <v>1</v>
      </c>
      <c r="C550" s="5">
        <v>1</v>
      </c>
      <c r="D550" s="5">
        <v>1</v>
      </c>
      <c r="E550" s="5">
        <v>1</v>
      </c>
      <c r="F550" s="5">
        <v>1</v>
      </c>
      <c r="G550" s="5">
        <v>1</v>
      </c>
      <c r="H550" s="5">
        <v>1</v>
      </c>
      <c r="I550" s="5">
        <v>1</v>
      </c>
      <c r="J550" s="5">
        <v>1</v>
      </c>
      <c r="L550" s="50"/>
      <c r="M550" s="52">
        <v>710</v>
      </c>
      <c r="N550" s="52">
        <v>1003</v>
      </c>
      <c r="O550" s="49">
        <v>135</v>
      </c>
      <c r="P550" s="128">
        <v>341</v>
      </c>
      <c r="R550" t="s">
        <v>4291</v>
      </c>
      <c r="S550" s="52"/>
    </row>
    <row r="551" spans="1:19" x14ac:dyDescent="0.2">
      <c r="A551" s="4">
        <v>1</v>
      </c>
      <c r="B551" s="5">
        <v>1</v>
      </c>
      <c r="C551" s="5">
        <v>1</v>
      </c>
      <c r="D551" s="5">
        <v>1</v>
      </c>
      <c r="E551" s="5">
        <v>1</v>
      </c>
      <c r="F551" s="5">
        <v>1</v>
      </c>
      <c r="G551" s="5">
        <v>1</v>
      </c>
      <c r="H551" s="5">
        <v>1</v>
      </c>
      <c r="I551" s="5">
        <v>1</v>
      </c>
      <c r="J551" s="5">
        <v>1</v>
      </c>
      <c r="L551" s="50"/>
      <c r="M551" s="52">
        <v>711</v>
      </c>
      <c r="N551" s="52">
        <v>1003</v>
      </c>
      <c r="O551" s="49">
        <v>136</v>
      </c>
      <c r="P551" s="128">
        <v>343</v>
      </c>
      <c r="R551" t="s">
        <v>4291</v>
      </c>
      <c r="S551" s="52"/>
    </row>
    <row r="552" spans="1:19" x14ac:dyDescent="0.2">
      <c r="A552" s="4">
        <v>1</v>
      </c>
      <c r="B552" s="5">
        <v>1</v>
      </c>
      <c r="C552" s="5">
        <v>1</v>
      </c>
      <c r="D552" s="5">
        <v>1</v>
      </c>
      <c r="E552" s="5">
        <v>1</v>
      </c>
      <c r="F552" s="5">
        <v>1</v>
      </c>
      <c r="G552" s="5">
        <v>1</v>
      </c>
      <c r="H552" s="5">
        <v>1</v>
      </c>
      <c r="I552" s="5">
        <v>1</v>
      </c>
      <c r="J552" s="5">
        <v>1</v>
      </c>
      <c r="L552" s="50"/>
      <c r="M552" s="52">
        <v>712</v>
      </c>
      <c r="N552" s="52">
        <v>1003</v>
      </c>
      <c r="O552" s="49">
        <v>137</v>
      </c>
      <c r="P552" s="128">
        <v>346</v>
      </c>
      <c r="R552" t="s">
        <v>4291</v>
      </c>
      <c r="S552" s="52"/>
    </row>
    <row r="553" spans="1:19" x14ac:dyDescent="0.2">
      <c r="A553" s="4">
        <v>1</v>
      </c>
      <c r="B553" s="5">
        <v>1</v>
      </c>
      <c r="C553" s="5">
        <v>1</v>
      </c>
      <c r="D553" s="5">
        <v>1</v>
      </c>
      <c r="E553" s="5">
        <v>1</v>
      </c>
      <c r="F553" s="5">
        <v>1</v>
      </c>
      <c r="G553" s="5">
        <v>1</v>
      </c>
      <c r="H553" s="5">
        <v>1</v>
      </c>
      <c r="I553" s="5">
        <v>1</v>
      </c>
      <c r="J553" s="5">
        <v>1</v>
      </c>
      <c r="L553" s="50"/>
      <c r="M553" s="52">
        <v>850</v>
      </c>
      <c r="N553" s="52">
        <v>1004</v>
      </c>
      <c r="O553" s="49">
        <v>1</v>
      </c>
      <c r="P553" s="128">
        <v>100</v>
      </c>
      <c r="R553" t="s">
        <v>4292</v>
      </c>
      <c r="S553" s="52"/>
    </row>
    <row r="554" spans="1:19" x14ac:dyDescent="0.2">
      <c r="A554" s="4">
        <v>1</v>
      </c>
      <c r="B554" s="5">
        <v>1</v>
      </c>
      <c r="C554" s="5">
        <v>1</v>
      </c>
      <c r="D554" s="5">
        <v>1</v>
      </c>
      <c r="E554" s="5">
        <v>1</v>
      </c>
      <c r="F554" s="5">
        <v>1</v>
      </c>
      <c r="G554" s="5">
        <v>1</v>
      </c>
      <c r="H554" s="5">
        <v>1</v>
      </c>
      <c r="I554" s="5">
        <v>1</v>
      </c>
      <c r="J554" s="5">
        <v>1</v>
      </c>
      <c r="L554" s="50"/>
      <c r="M554" s="52">
        <v>851</v>
      </c>
      <c r="N554" s="52">
        <v>1004</v>
      </c>
      <c r="O554" s="49">
        <v>2</v>
      </c>
      <c r="P554" s="128">
        <v>100</v>
      </c>
      <c r="R554" t="s">
        <v>4292</v>
      </c>
      <c r="S554" s="52"/>
    </row>
    <row r="555" spans="1:19" x14ac:dyDescent="0.2">
      <c r="A555" s="4">
        <v>1</v>
      </c>
      <c r="B555" s="5">
        <v>1</v>
      </c>
      <c r="C555" s="5">
        <v>1</v>
      </c>
      <c r="D555" s="5">
        <v>1</v>
      </c>
      <c r="E555" s="5">
        <v>1</v>
      </c>
      <c r="F555" s="5">
        <v>1</v>
      </c>
      <c r="G555" s="5">
        <v>1</v>
      </c>
      <c r="H555" s="5">
        <v>1</v>
      </c>
      <c r="I555" s="5">
        <v>1</v>
      </c>
      <c r="J555" s="5">
        <v>1</v>
      </c>
      <c r="L555" s="50"/>
      <c r="M555" s="52">
        <v>852</v>
      </c>
      <c r="N555" s="52">
        <v>1004</v>
      </c>
      <c r="O555" s="49">
        <v>3</v>
      </c>
      <c r="P555" s="128">
        <v>100</v>
      </c>
      <c r="R555" t="s">
        <v>4292</v>
      </c>
      <c r="S555" s="52"/>
    </row>
    <row r="556" spans="1:19" x14ac:dyDescent="0.2">
      <c r="A556" s="4">
        <v>1</v>
      </c>
      <c r="B556" s="5">
        <v>1</v>
      </c>
      <c r="C556" s="5">
        <v>1</v>
      </c>
      <c r="D556" s="5">
        <v>1</v>
      </c>
      <c r="E556" s="5">
        <v>1</v>
      </c>
      <c r="F556" s="5">
        <v>1</v>
      </c>
      <c r="G556" s="5">
        <v>1</v>
      </c>
      <c r="H556" s="5">
        <v>1</v>
      </c>
      <c r="I556" s="5">
        <v>1</v>
      </c>
      <c r="J556" s="5">
        <v>1</v>
      </c>
      <c r="L556" s="50"/>
      <c r="M556" s="52">
        <v>853</v>
      </c>
      <c r="N556" s="52">
        <v>1004</v>
      </c>
      <c r="O556" s="49">
        <v>4</v>
      </c>
      <c r="P556" s="128">
        <v>100</v>
      </c>
      <c r="R556" t="s">
        <v>4292</v>
      </c>
      <c r="S556" s="52"/>
    </row>
    <row r="557" spans="1:19" x14ac:dyDescent="0.2">
      <c r="A557" s="4">
        <v>1</v>
      </c>
      <c r="B557" s="5">
        <v>1</v>
      </c>
      <c r="C557" s="5">
        <v>1</v>
      </c>
      <c r="D557" s="5">
        <v>1</v>
      </c>
      <c r="E557" s="5">
        <v>1</v>
      </c>
      <c r="F557" s="5">
        <v>1</v>
      </c>
      <c r="G557" s="5">
        <v>1</v>
      </c>
      <c r="H557" s="5">
        <v>1</v>
      </c>
      <c r="I557" s="5">
        <v>1</v>
      </c>
      <c r="J557" s="5">
        <v>1</v>
      </c>
      <c r="L557" s="50"/>
      <c r="M557" s="52">
        <v>854</v>
      </c>
      <c r="N557" s="52">
        <v>1004</v>
      </c>
      <c r="O557" s="49">
        <v>5</v>
      </c>
      <c r="P557" s="128">
        <v>100</v>
      </c>
      <c r="R557" t="s">
        <v>4292</v>
      </c>
      <c r="S557" s="52"/>
    </row>
    <row r="558" spans="1:19" x14ac:dyDescent="0.2">
      <c r="A558" s="4">
        <v>1</v>
      </c>
      <c r="B558" s="5">
        <v>1</v>
      </c>
      <c r="C558" s="5">
        <v>1</v>
      </c>
      <c r="D558" s="5">
        <v>1</v>
      </c>
      <c r="E558" s="5">
        <v>1</v>
      </c>
      <c r="F558" s="5">
        <v>1</v>
      </c>
      <c r="G558" s="5">
        <v>1</v>
      </c>
      <c r="H558" s="5">
        <v>1</v>
      </c>
      <c r="I558" s="5">
        <v>1</v>
      </c>
      <c r="J558" s="5">
        <v>1</v>
      </c>
      <c r="L558" s="50"/>
      <c r="M558" s="52">
        <v>855</v>
      </c>
      <c r="N558" s="52">
        <v>1004</v>
      </c>
      <c r="O558" s="49">
        <v>6</v>
      </c>
      <c r="P558" s="128">
        <v>100</v>
      </c>
      <c r="R558" t="s">
        <v>4292</v>
      </c>
      <c r="S558" s="52"/>
    </row>
    <row r="559" spans="1:19" x14ac:dyDescent="0.2">
      <c r="A559" s="4">
        <v>1</v>
      </c>
      <c r="B559" s="5">
        <v>1</v>
      </c>
      <c r="C559" s="5">
        <v>1</v>
      </c>
      <c r="D559" s="5">
        <v>1</v>
      </c>
      <c r="E559" s="5">
        <v>1</v>
      </c>
      <c r="F559" s="5">
        <v>1</v>
      </c>
      <c r="G559" s="5">
        <v>1</v>
      </c>
      <c r="H559" s="5">
        <v>1</v>
      </c>
      <c r="I559" s="5">
        <v>1</v>
      </c>
      <c r="J559" s="5">
        <v>1</v>
      </c>
      <c r="L559" s="50"/>
      <c r="M559" s="52">
        <v>856</v>
      </c>
      <c r="N559" s="52">
        <v>1004</v>
      </c>
      <c r="O559" s="49">
        <v>7</v>
      </c>
      <c r="P559" s="128">
        <v>100</v>
      </c>
      <c r="R559" t="s">
        <v>4292</v>
      </c>
      <c r="S559" s="52"/>
    </row>
    <row r="560" spans="1:19" x14ac:dyDescent="0.2">
      <c r="A560" s="4">
        <v>1</v>
      </c>
      <c r="B560" s="5">
        <v>1</v>
      </c>
      <c r="C560" s="5">
        <v>1</v>
      </c>
      <c r="D560" s="5">
        <v>1</v>
      </c>
      <c r="E560" s="5">
        <v>1</v>
      </c>
      <c r="F560" s="5">
        <v>1</v>
      </c>
      <c r="G560" s="5">
        <v>1</v>
      </c>
      <c r="H560" s="5">
        <v>1</v>
      </c>
      <c r="I560" s="5">
        <v>1</v>
      </c>
      <c r="J560" s="5">
        <v>1</v>
      </c>
      <c r="L560" s="50"/>
      <c r="M560" s="52">
        <v>857</v>
      </c>
      <c r="N560" s="52">
        <v>1004</v>
      </c>
      <c r="O560" s="49">
        <v>8</v>
      </c>
      <c r="P560" s="128">
        <v>100</v>
      </c>
      <c r="R560" t="s">
        <v>4292</v>
      </c>
      <c r="S560" s="52"/>
    </row>
    <row r="561" spans="1:19" x14ac:dyDescent="0.2">
      <c r="A561" s="4">
        <v>1</v>
      </c>
      <c r="B561" s="5">
        <v>1</v>
      </c>
      <c r="C561" s="5">
        <v>1</v>
      </c>
      <c r="D561" s="5">
        <v>1</v>
      </c>
      <c r="E561" s="5">
        <v>1</v>
      </c>
      <c r="F561" s="5">
        <v>1</v>
      </c>
      <c r="G561" s="5">
        <v>1</v>
      </c>
      <c r="H561" s="5">
        <v>1</v>
      </c>
      <c r="I561" s="5">
        <v>1</v>
      </c>
      <c r="J561" s="5">
        <v>1</v>
      </c>
      <c r="L561" s="50"/>
      <c r="M561" s="52">
        <v>858</v>
      </c>
      <c r="N561" s="52">
        <v>1004</v>
      </c>
      <c r="O561" s="49">
        <v>9</v>
      </c>
      <c r="P561" s="128">
        <v>100</v>
      </c>
      <c r="R561" t="s">
        <v>4292</v>
      </c>
      <c r="S561" s="52"/>
    </row>
    <row r="562" spans="1:19" x14ac:dyDescent="0.2">
      <c r="A562" s="4">
        <v>1</v>
      </c>
      <c r="B562" s="5">
        <v>1</v>
      </c>
      <c r="C562" s="5">
        <v>1</v>
      </c>
      <c r="D562" s="5">
        <v>1</v>
      </c>
      <c r="E562" s="5">
        <v>1</v>
      </c>
      <c r="F562" s="5">
        <v>1</v>
      </c>
      <c r="G562" s="5">
        <v>1</v>
      </c>
      <c r="H562" s="5">
        <v>1</v>
      </c>
      <c r="I562" s="5">
        <v>1</v>
      </c>
      <c r="J562" s="5">
        <v>1</v>
      </c>
      <c r="L562" s="50"/>
      <c r="M562" s="52">
        <v>859</v>
      </c>
      <c r="N562" s="52">
        <v>1004</v>
      </c>
      <c r="O562" s="49">
        <v>10</v>
      </c>
      <c r="P562" s="128">
        <v>100</v>
      </c>
      <c r="R562" t="s">
        <v>4292</v>
      </c>
      <c r="S562" s="52"/>
    </row>
    <row r="563" spans="1:19" x14ac:dyDescent="0.2">
      <c r="A563" s="4">
        <v>1</v>
      </c>
      <c r="B563" s="5">
        <v>1</v>
      </c>
      <c r="C563" s="5">
        <v>1</v>
      </c>
      <c r="D563" s="5">
        <v>1</v>
      </c>
      <c r="E563" s="5">
        <v>1</v>
      </c>
      <c r="F563" s="5">
        <v>1</v>
      </c>
      <c r="G563" s="5">
        <v>1</v>
      </c>
      <c r="H563" s="5">
        <v>1</v>
      </c>
      <c r="I563" s="5">
        <v>1</v>
      </c>
      <c r="J563" s="5">
        <v>1</v>
      </c>
      <c r="L563" s="50"/>
      <c r="M563" s="52">
        <v>860</v>
      </c>
      <c r="N563" s="52">
        <v>1004</v>
      </c>
      <c r="O563" s="49">
        <v>11</v>
      </c>
      <c r="P563" s="128">
        <v>100</v>
      </c>
      <c r="R563" t="s">
        <v>4292</v>
      </c>
      <c r="S563" s="52"/>
    </row>
    <row r="564" spans="1:19" x14ac:dyDescent="0.2">
      <c r="A564" s="4">
        <v>1</v>
      </c>
      <c r="B564" s="5">
        <v>1</v>
      </c>
      <c r="C564" s="5">
        <v>1</v>
      </c>
      <c r="D564" s="5">
        <v>1</v>
      </c>
      <c r="E564" s="5">
        <v>1</v>
      </c>
      <c r="F564" s="5">
        <v>1</v>
      </c>
      <c r="G564" s="5">
        <v>1</v>
      </c>
      <c r="H564" s="5">
        <v>1</v>
      </c>
      <c r="I564" s="5">
        <v>1</v>
      </c>
      <c r="J564" s="5">
        <v>1</v>
      </c>
      <c r="L564" s="50"/>
      <c r="M564" s="52">
        <v>861</v>
      </c>
      <c r="N564" s="52">
        <v>1004</v>
      </c>
      <c r="O564" s="49">
        <v>12</v>
      </c>
      <c r="P564" s="128">
        <v>100</v>
      </c>
      <c r="R564" t="s">
        <v>4292</v>
      </c>
      <c r="S564" s="52"/>
    </row>
    <row r="565" spans="1:19" x14ac:dyDescent="0.2">
      <c r="A565" s="4">
        <v>1</v>
      </c>
      <c r="B565" s="5">
        <v>1</v>
      </c>
      <c r="C565" s="5">
        <v>1</v>
      </c>
      <c r="D565" s="5">
        <v>1</v>
      </c>
      <c r="E565" s="5">
        <v>1</v>
      </c>
      <c r="F565" s="5">
        <v>1</v>
      </c>
      <c r="G565" s="5">
        <v>1</v>
      </c>
      <c r="H565" s="5">
        <v>1</v>
      </c>
      <c r="I565" s="5">
        <v>1</v>
      </c>
      <c r="J565" s="5">
        <v>1</v>
      </c>
      <c r="L565" s="50"/>
      <c r="M565" s="52">
        <v>862</v>
      </c>
      <c r="N565" s="52">
        <v>1004</v>
      </c>
      <c r="O565" s="49">
        <v>13</v>
      </c>
      <c r="P565" s="128">
        <v>100</v>
      </c>
      <c r="R565" t="s">
        <v>4292</v>
      </c>
      <c r="S565" s="52"/>
    </row>
    <row r="566" spans="1:19" x14ac:dyDescent="0.2">
      <c r="A566" s="4">
        <v>1</v>
      </c>
      <c r="B566" s="5">
        <v>1</v>
      </c>
      <c r="C566" s="5">
        <v>1</v>
      </c>
      <c r="D566" s="5">
        <v>1</v>
      </c>
      <c r="E566" s="5">
        <v>1</v>
      </c>
      <c r="F566" s="5">
        <v>1</v>
      </c>
      <c r="G566" s="5">
        <v>1</v>
      </c>
      <c r="H566" s="5">
        <v>1</v>
      </c>
      <c r="I566" s="5">
        <v>1</v>
      </c>
      <c r="J566" s="5">
        <v>1</v>
      </c>
      <c r="L566" s="50"/>
      <c r="M566" s="52">
        <v>863</v>
      </c>
      <c r="N566" s="52">
        <v>1004</v>
      </c>
      <c r="O566" s="49">
        <v>14</v>
      </c>
      <c r="P566" s="128">
        <v>100</v>
      </c>
      <c r="R566" t="s">
        <v>4292</v>
      </c>
      <c r="S566" s="52"/>
    </row>
    <row r="567" spans="1:19" x14ac:dyDescent="0.2">
      <c r="A567" s="4">
        <v>1</v>
      </c>
      <c r="B567" s="5">
        <v>1</v>
      </c>
      <c r="C567" s="5">
        <v>1</v>
      </c>
      <c r="D567" s="5">
        <v>1</v>
      </c>
      <c r="E567" s="5">
        <v>1</v>
      </c>
      <c r="F567" s="5">
        <v>1</v>
      </c>
      <c r="G567" s="5">
        <v>1</v>
      </c>
      <c r="H567" s="5">
        <v>1</v>
      </c>
      <c r="I567" s="5">
        <v>1</v>
      </c>
      <c r="J567" s="5">
        <v>1</v>
      </c>
      <c r="L567" s="50"/>
      <c r="M567" s="52">
        <v>864</v>
      </c>
      <c r="N567" s="52">
        <v>1004</v>
      </c>
      <c r="O567" s="49">
        <v>15</v>
      </c>
      <c r="P567" s="128">
        <v>100</v>
      </c>
      <c r="R567" t="s">
        <v>4292</v>
      </c>
      <c r="S567" s="52"/>
    </row>
    <row r="568" spans="1:19" x14ac:dyDescent="0.2">
      <c r="A568" s="4">
        <v>1</v>
      </c>
      <c r="B568" s="5">
        <v>1</v>
      </c>
      <c r="C568" s="5">
        <v>1</v>
      </c>
      <c r="D568" s="5">
        <v>1</v>
      </c>
      <c r="E568" s="5">
        <v>1</v>
      </c>
      <c r="F568" s="5">
        <v>1</v>
      </c>
      <c r="G568" s="5">
        <v>1</v>
      </c>
      <c r="H568" s="5">
        <v>1</v>
      </c>
      <c r="I568" s="5">
        <v>1</v>
      </c>
      <c r="J568" s="5">
        <v>1</v>
      </c>
      <c r="L568" s="50"/>
      <c r="M568" s="52">
        <v>865</v>
      </c>
      <c r="N568" s="52">
        <v>1004</v>
      </c>
      <c r="O568" s="49">
        <v>16</v>
      </c>
      <c r="P568" s="128">
        <v>100</v>
      </c>
      <c r="R568" t="s">
        <v>4292</v>
      </c>
      <c r="S568" s="52"/>
    </row>
    <row r="569" spans="1:19" x14ac:dyDescent="0.2">
      <c r="A569" s="4">
        <v>1</v>
      </c>
      <c r="B569" s="5">
        <v>1</v>
      </c>
      <c r="C569" s="5">
        <v>1</v>
      </c>
      <c r="D569" s="5">
        <v>1</v>
      </c>
      <c r="E569" s="5">
        <v>1</v>
      </c>
      <c r="F569" s="5">
        <v>1</v>
      </c>
      <c r="G569" s="5">
        <v>1</v>
      </c>
      <c r="H569" s="5">
        <v>1</v>
      </c>
      <c r="I569" s="5">
        <v>1</v>
      </c>
      <c r="J569" s="5">
        <v>1</v>
      </c>
      <c r="L569" s="50"/>
      <c r="M569" s="52">
        <v>866</v>
      </c>
      <c r="N569" s="52">
        <v>1004</v>
      </c>
      <c r="O569" s="49">
        <v>17</v>
      </c>
      <c r="P569" s="128">
        <v>100</v>
      </c>
      <c r="R569" t="s">
        <v>4292</v>
      </c>
      <c r="S569" s="52"/>
    </row>
    <row r="570" spans="1:19" x14ac:dyDescent="0.2">
      <c r="A570" s="4">
        <v>1</v>
      </c>
      <c r="B570" s="5">
        <v>1</v>
      </c>
      <c r="C570" s="5">
        <v>1</v>
      </c>
      <c r="D570" s="5">
        <v>1</v>
      </c>
      <c r="E570" s="5">
        <v>1</v>
      </c>
      <c r="F570" s="5">
        <v>1</v>
      </c>
      <c r="G570" s="5">
        <v>1</v>
      </c>
      <c r="H570" s="5">
        <v>1</v>
      </c>
      <c r="I570" s="5">
        <v>1</v>
      </c>
      <c r="J570" s="5">
        <v>1</v>
      </c>
      <c r="L570" s="50"/>
      <c r="M570" s="52">
        <v>867</v>
      </c>
      <c r="N570" s="52">
        <v>1004</v>
      </c>
      <c r="O570" s="49">
        <v>18</v>
      </c>
      <c r="P570" s="128">
        <v>100</v>
      </c>
      <c r="R570" t="s">
        <v>4292</v>
      </c>
      <c r="S570" s="52"/>
    </row>
    <row r="571" spans="1:19" x14ac:dyDescent="0.2">
      <c r="A571" s="4">
        <v>1</v>
      </c>
      <c r="B571" s="5">
        <v>1</v>
      </c>
      <c r="C571" s="5">
        <v>1</v>
      </c>
      <c r="D571" s="5">
        <v>1</v>
      </c>
      <c r="E571" s="5">
        <v>1</v>
      </c>
      <c r="F571" s="5">
        <v>1</v>
      </c>
      <c r="G571" s="5">
        <v>1</v>
      </c>
      <c r="H571" s="5">
        <v>1</v>
      </c>
      <c r="I571" s="5">
        <v>1</v>
      </c>
      <c r="J571" s="5">
        <v>1</v>
      </c>
      <c r="L571" s="50"/>
      <c r="M571" s="52">
        <v>868</v>
      </c>
      <c r="N571" s="52">
        <v>1004</v>
      </c>
      <c r="O571" s="49">
        <v>19</v>
      </c>
      <c r="P571" s="128">
        <v>100</v>
      </c>
      <c r="R571" t="s">
        <v>4292</v>
      </c>
      <c r="S571" s="52"/>
    </row>
    <row r="572" spans="1:19" x14ac:dyDescent="0.2">
      <c r="A572" s="4">
        <v>1</v>
      </c>
      <c r="B572" s="5">
        <v>1</v>
      </c>
      <c r="C572" s="5">
        <v>1</v>
      </c>
      <c r="D572" s="5">
        <v>1</v>
      </c>
      <c r="E572" s="5">
        <v>1</v>
      </c>
      <c r="F572" s="5">
        <v>1</v>
      </c>
      <c r="G572" s="5">
        <v>1</v>
      </c>
      <c r="H572" s="5">
        <v>1</v>
      </c>
      <c r="I572" s="5">
        <v>1</v>
      </c>
      <c r="J572" s="5">
        <v>1</v>
      </c>
      <c r="L572" s="50"/>
      <c r="M572" s="52">
        <v>869</v>
      </c>
      <c r="N572" s="52">
        <v>1004</v>
      </c>
      <c r="O572" s="49">
        <v>20</v>
      </c>
      <c r="P572" s="128">
        <v>100</v>
      </c>
      <c r="R572" t="s">
        <v>4292</v>
      </c>
      <c r="S572" s="52"/>
    </row>
    <row r="573" spans="1:19" x14ac:dyDescent="0.2">
      <c r="A573" s="4">
        <v>1</v>
      </c>
      <c r="B573" s="5">
        <v>1</v>
      </c>
      <c r="C573" s="5">
        <v>1</v>
      </c>
      <c r="D573" s="5">
        <v>1</v>
      </c>
      <c r="E573" s="5">
        <v>1</v>
      </c>
      <c r="F573" s="5">
        <v>1</v>
      </c>
      <c r="G573" s="5">
        <v>1</v>
      </c>
      <c r="H573" s="5">
        <v>1</v>
      </c>
      <c r="I573" s="5">
        <v>1</v>
      </c>
      <c r="J573" s="5">
        <v>1</v>
      </c>
      <c r="L573" s="50"/>
      <c r="M573" s="52">
        <v>870</v>
      </c>
      <c r="N573" s="52">
        <v>1004</v>
      </c>
      <c r="O573" s="49">
        <v>21</v>
      </c>
      <c r="P573" s="128">
        <v>100</v>
      </c>
      <c r="R573" t="s">
        <v>4292</v>
      </c>
      <c r="S573" s="52"/>
    </row>
    <row r="574" spans="1:19" x14ac:dyDescent="0.2">
      <c r="A574" s="4">
        <v>1</v>
      </c>
      <c r="B574" s="5">
        <v>1</v>
      </c>
      <c r="C574" s="5">
        <v>1</v>
      </c>
      <c r="D574" s="5">
        <v>1</v>
      </c>
      <c r="E574" s="5">
        <v>1</v>
      </c>
      <c r="F574" s="5">
        <v>1</v>
      </c>
      <c r="G574" s="5">
        <v>1</v>
      </c>
      <c r="H574" s="5">
        <v>1</v>
      </c>
      <c r="I574" s="5">
        <v>1</v>
      </c>
      <c r="J574" s="5">
        <v>1</v>
      </c>
      <c r="L574" s="50"/>
      <c r="M574" s="52">
        <v>871</v>
      </c>
      <c r="N574" s="52">
        <v>1004</v>
      </c>
      <c r="O574" s="49">
        <v>22</v>
      </c>
      <c r="P574" s="128">
        <v>100</v>
      </c>
      <c r="R574" t="s">
        <v>4292</v>
      </c>
      <c r="S574" s="52"/>
    </row>
    <row r="575" spans="1:19" x14ac:dyDescent="0.2">
      <c r="A575" s="4">
        <v>1</v>
      </c>
      <c r="B575" s="5">
        <v>1</v>
      </c>
      <c r="C575" s="5">
        <v>1</v>
      </c>
      <c r="D575" s="5">
        <v>1</v>
      </c>
      <c r="E575" s="5">
        <v>1</v>
      </c>
      <c r="F575" s="5">
        <v>1</v>
      </c>
      <c r="G575" s="5">
        <v>1</v>
      </c>
      <c r="H575" s="5">
        <v>1</v>
      </c>
      <c r="I575" s="5">
        <v>1</v>
      </c>
      <c r="J575" s="5">
        <v>1</v>
      </c>
      <c r="L575" s="50"/>
      <c r="M575" s="52">
        <v>872</v>
      </c>
      <c r="N575" s="52">
        <v>1004</v>
      </c>
      <c r="O575" s="49">
        <v>23</v>
      </c>
      <c r="P575" s="128">
        <v>100</v>
      </c>
      <c r="R575" t="s">
        <v>4292</v>
      </c>
      <c r="S575" s="52"/>
    </row>
    <row r="576" spans="1:19" x14ac:dyDescent="0.2">
      <c r="A576" s="4">
        <v>1</v>
      </c>
      <c r="B576" s="5">
        <v>1</v>
      </c>
      <c r="C576" s="5">
        <v>1</v>
      </c>
      <c r="D576" s="5">
        <v>1</v>
      </c>
      <c r="E576" s="5">
        <v>1</v>
      </c>
      <c r="F576" s="5">
        <v>1</v>
      </c>
      <c r="G576" s="5">
        <v>1</v>
      </c>
      <c r="H576" s="5">
        <v>1</v>
      </c>
      <c r="I576" s="5">
        <v>1</v>
      </c>
      <c r="J576" s="5">
        <v>1</v>
      </c>
      <c r="L576" s="50"/>
      <c r="M576" s="52">
        <v>873</v>
      </c>
      <c r="N576" s="52">
        <v>1004</v>
      </c>
      <c r="O576" s="49">
        <v>24</v>
      </c>
      <c r="P576" s="128">
        <v>100</v>
      </c>
      <c r="R576" t="s">
        <v>4292</v>
      </c>
      <c r="S576" s="52"/>
    </row>
    <row r="577" spans="1:19" x14ac:dyDescent="0.2">
      <c r="A577" s="4">
        <v>1</v>
      </c>
      <c r="B577" s="5">
        <v>1</v>
      </c>
      <c r="C577" s="5">
        <v>1</v>
      </c>
      <c r="D577" s="5">
        <v>1</v>
      </c>
      <c r="E577" s="5">
        <v>1</v>
      </c>
      <c r="F577" s="5">
        <v>1</v>
      </c>
      <c r="G577" s="5">
        <v>1</v>
      </c>
      <c r="H577" s="5">
        <v>1</v>
      </c>
      <c r="I577" s="5">
        <v>1</v>
      </c>
      <c r="J577" s="5">
        <v>1</v>
      </c>
      <c r="L577" s="50"/>
      <c r="M577" s="52">
        <v>874</v>
      </c>
      <c r="N577" s="52">
        <v>1004</v>
      </c>
      <c r="O577" s="49">
        <v>25</v>
      </c>
      <c r="P577" s="128">
        <v>100</v>
      </c>
      <c r="R577" t="s">
        <v>4292</v>
      </c>
      <c r="S577" s="52"/>
    </row>
    <row r="578" spans="1:19" x14ac:dyDescent="0.2">
      <c r="A578" s="4">
        <v>1</v>
      </c>
      <c r="B578" s="5">
        <v>1</v>
      </c>
      <c r="C578" s="5">
        <v>1</v>
      </c>
      <c r="D578" s="5">
        <v>1</v>
      </c>
      <c r="E578" s="5">
        <v>1</v>
      </c>
      <c r="F578" s="5">
        <v>1</v>
      </c>
      <c r="G578" s="5">
        <v>1</v>
      </c>
      <c r="H578" s="5">
        <v>1</v>
      </c>
      <c r="I578" s="5">
        <v>1</v>
      </c>
      <c r="J578" s="5">
        <v>1</v>
      </c>
      <c r="L578" s="50"/>
      <c r="M578" s="52">
        <v>875</v>
      </c>
      <c r="N578" s="52">
        <v>1004</v>
      </c>
      <c r="O578" s="49">
        <v>26</v>
      </c>
      <c r="P578" s="128">
        <v>100</v>
      </c>
      <c r="R578" t="s">
        <v>4292</v>
      </c>
      <c r="S578" s="52"/>
    </row>
    <row r="579" spans="1:19" x14ac:dyDescent="0.2">
      <c r="A579" s="4">
        <v>1</v>
      </c>
      <c r="B579" s="5">
        <v>1</v>
      </c>
      <c r="C579" s="5">
        <v>1</v>
      </c>
      <c r="D579" s="5">
        <v>1</v>
      </c>
      <c r="E579" s="5">
        <v>1</v>
      </c>
      <c r="F579" s="5">
        <v>1</v>
      </c>
      <c r="G579" s="5">
        <v>1</v>
      </c>
      <c r="H579" s="5">
        <v>1</v>
      </c>
      <c r="I579" s="5">
        <v>1</v>
      </c>
      <c r="J579" s="5">
        <v>1</v>
      </c>
      <c r="L579" s="50"/>
      <c r="M579" s="52">
        <v>876</v>
      </c>
      <c r="N579" s="52">
        <v>1004</v>
      </c>
      <c r="O579" s="49">
        <v>27</v>
      </c>
      <c r="P579" s="128">
        <v>100</v>
      </c>
      <c r="R579" t="s">
        <v>4292</v>
      </c>
      <c r="S579" s="52"/>
    </row>
    <row r="580" spans="1:19" x14ac:dyDescent="0.2">
      <c r="A580" s="4">
        <v>1</v>
      </c>
      <c r="B580" s="5">
        <v>1</v>
      </c>
      <c r="C580" s="5">
        <v>1</v>
      </c>
      <c r="D580" s="5">
        <v>1</v>
      </c>
      <c r="E580" s="5">
        <v>1</v>
      </c>
      <c r="F580" s="5">
        <v>1</v>
      </c>
      <c r="G580" s="5">
        <v>1</v>
      </c>
      <c r="H580" s="5">
        <v>1</v>
      </c>
      <c r="I580" s="5">
        <v>1</v>
      </c>
      <c r="J580" s="5">
        <v>1</v>
      </c>
      <c r="L580" s="50"/>
      <c r="M580" s="52">
        <v>877</v>
      </c>
      <c r="N580" s="52">
        <v>1004</v>
      </c>
      <c r="O580" s="49">
        <v>28</v>
      </c>
      <c r="P580" s="128">
        <v>100</v>
      </c>
      <c r="R580" t="s">
        <v>4292</v>
      </c>
      <c r="S580" s="52"/>
    </row>
    <row r="581" spans="1:19" x14ac:dyDescent="0.2">
      <c r="A581" s="4">
        <v>1</v>
      </c>
      <c r="B581" s="5">
        <v>1</v>
      </c>
      <c r="C581" s="5">
        <v>1</v>
      </c>
      <c r="D581" s="5">
        <v>1</v>
      </c>
      <c r="E581" s="5">
        <v>1</v>
      </c>
      <c r="F581" s="5">
        <v>1</v>
      </c>
      <c r="G581" s="5">
        <v>1</v>
      </c>
      <c r="H581" s="5">
        <v>1</v>
      </c>
      <c r="I581" s="5">
        <v>1</v>
      </c>
      <c r="J581" s="5">
        <v>1</v>
      </c>
      <c r="L581" s="50"/>
      <c r="M581" s="52">
        <v>878</v>
      </c>
      <c r="N581" s="52">
        <v>1004</v>
      </c>
      <c r="O581" s="49">
        <v>29</v>
      </c>
      <c r="P581" s="128">
        <v>100</v>
      </c>
      <c r="R581" t="s">
        <v>4292</v>
      </c>
      <c r="S581" s="52"/>
    </row>
    <row r="582" spans="1:19" x14ac:dyDescent="0.2">
      <c r="A582" s="4">
        <v>1</v>
      </c>
      <c r="B582" s="5">
        <v>1</v>
      </c>
      <c r="C582" s="5">
        <v>1</v>
      </c>
      <c r="D582" s="5">
        <v>1</v>
      </c>
      <c r="E582" s="5">
        <v>1</v>
      </c>
      <c r="F582" s="5">
        <v>1</v>
      </c>
      <c r="G582" s="5">
        <v>1</v>
      </c>
      <c r="H582" s="5">
        <v>1</v>
      </c>
      <c r="I582" s="5">
        <v>1</v>
      </c>
      <c r="J582" s="5">
        <v>1</v>
      </c>
      <c r="L582" s="50"/>
      <c r="M582" s="52">
        <v>879</v>
      </c>
      <c r="N582" s="52">
        <v>1004</v>
      </c>
      <c r="O582" s="49">
        <v>30</v>
      </c>
      <c r="P582" s="128">
        <v>100</v>
      </c>
      <c r="R582" t="s">
        <v>4292</v>
      </c>
      <c r="S582" s="52"/>
    </row>
    <row r="583" spans="1:19" x14ac:dyDescent="0.2">
      <c r="A583" s="4">
        <v>1</v>
      </c>
      <c r="B583" s="5">
        <v>1</v>
      </c>
      <c r="C583" s="5">
        <v>1</v>
      </c>
      <c r="D583" s="5">
        <v>1</v>
      </c>
      <c r="E583" s="5">
        <v>1</v>
      </c>
      <c r="F583" s="5">
        <v>1</v>
      </c>
      <c r="G583" s="5">
        <v>1</v>
      </c>
      <c r="H583" s="5">
        <v>1</v>
      </c>
      <c r="I583" s="5">
        <v>1</v>
      </c>
      <c r="J583" s="5">
        <v>1</v>
      </c>
      <c r="L583" s="50"/>
      <c r="M583" s="52">
        <v>880</v>
      </c>
      <c r="N583" s="52">
        <v>1004</v>
      </c>
      <c r="O583" s="49">
        <v>31</v>
      </c>
      <c r="P583" s="128">
        <v>100</v>
      </c>
      <c r="R583" t="s">
        <v>4292</v>
      </c>
      <c r="S583" s="52"/>
    </row>
    <row r="584" spans="1:19" x14ac:dyDescent="0.2">
      <c r="A584" s="4">
        <v>1</v>
      </c>
      <c r="B584" s="5">
        <v>1</v>
      </c>
      <c r="C584" s="5">
        <v>1</v>
      </c>
      <c r="D584" s="5">
        <v>1</v>
      </c>
      <c r="E584" s="5">
        <v>1</v>
      </c>
      <c r="F584" s="5">
        <v>1</v>
      </c>
      <c r="G584" s="5">
        <v>1</v>
      </c>
      <c r="H584" s="5">
        <v>1</v>
      </c>
      <c r="I584" s="5">
        <v>1</v>
      </c>
      <c r="J584" s="5">
        <v>1</v>
      </c>
      <c r="L584" s="50"/>
      <c r="M584" s="52">
        <v>881</v>
      </c>
      <c r="N584" s="52">
        <v>1004</v>
      </c>
      <c r="O584" s="49">
        <v>32</v>
      </c>
      <c r="P584" s="128">
        <v>100</v>
      </c>
      <c r="R584" t="s">
        <v>4292</v>
      </c>
      <c r="S584" s="52"/>
    </row>
    <row r="585" spans="1:19" x14ac:dyDescent="0.2">
      <c r="A585" s="4">
        <v>1</v>
      </c>
      <c r="B585" s="5">
        <v>1</v>
      </c>
      <c r="C585" s="5">
        <v>1</v>
      </c>
      <c r="D585" s="5">
        <v>1</v>
      </c>
      <c r="E585" s="5">
        <v>1</v>
      </c>
      <c r="F585" s="5">
        <v>1</v>
      </c>
      <c r="G585" s="5">
        <v>1</v>
      </c>
      <c r="H585" s="5">
        <v>1</v>
      </c>
      <c r="I585" s="5">
        <v>1</v>
      </c>
      <c r="J585" s="5">
        <v>1</v>
      </c>
      <c r="L585" s="50"/>
      <c r="M585" s="52">
        <v>882</v>
      </c>
      <c r="N585" s="52">
        <v>1004</v>
      </c>
      <c r="O585" s="49">
        <v>33</v>
      </c>
      <c r="P585" s="128">
        <v>100</v>
      </c>
      <c r="R585" t="s">
        <v>4292</v>
      </c>
      <c r="S585" s="52"/>
    </row>
    <row r="586" spans="1:19" x14ac:dyDescent="0.2">
      <c r="A586" s="4">
        <v>1</v>
      </c>
      <c r="B586" s="5">
        <v>1</v>
      </c>
      <c r="C586" s="5">
        <v>1</v>
      </c>
      <c r="D586" s="5">
        <v>1</v>
      </c>
      <c r="E586" s="5">
        <v>1</v>
      </c>
      <c r="F586" s="5">
        <v>1</v>
      </c>
      <c r="G586" s="5">
        <v>1</v>
      </c>
      <c r="H586" s="5">
        <v>1</v>
      </c>
      <c r="I586" s="5">
        <v>1</v>
      </c>
      <c r="J586" s="5">
        <v>1</v>
      </c>
      <c r="L586" s="50"/>
      <c r="M586" s="52">
        <v>883</v>
      </c>
      <c r="N586" s="52">
        <v>1004</v>
      </c>
      <c r="O586" s="49">
        <v>34</v>
      </c>
      <c r="P586" s="128">
        <v>100</v>
      </c>
      <c r="R586" t="s">
        <v>4292</v>
      </c>
      <c r="S586" s="52"/>
    </row>
    <row r="587" spans="1:19" x14ac:dyDescent="0.2">
      <c r="A587" s="4">
        <v>1</v>
      </c>
      <c r="B587" s="5">
        <v>1</v>
      </c>
      <c r="C587" s="5">
        <v>1</v>
      </c>
      <c r="D587" s="5">
        <v>1</v>
      </c>
      <c r="E587" s="5">
        <v>1</v>
      </c>
      <c r="F587" s="5">
        <v>1</v>
      </c>
      <c r="G587" s="5">
        <v>1</v>
      </c>
      <c r="H587" s="5">
        <v>1</v>
      </c>
      <c r="I587" s="5">
        <v>1</v>
      </c>
      <c r="J587" s="5">
        <v>1</v>
      </c>
      <c r="L587" s="50"/>
      <c r="M587" s="52">
        <v>884</v>
      </c>
      <c r="N587" s="52">
        <v>1004</v>
      </c>
      <c r="O587" s="49">
        <v>35</v>
      </c>
      <c r="P587" s="128">
        <v>100</v>
      </c>
      <c r="R587" t="s">
        <v>4292</v>
      </c>
      <c r="S587" s="52"/>
    </row>
    <row r="588" spans="1:19" x14ac:dyDescent="0.2">
      <c r="A588" s="4">
        <v>1</v>
      </c>
      <c r="B588" s="5">
        <v>1</v>
      </c>
      <c r="C588" s="5">
        <v>1</v>
      </c>
      <c r="D588" s="5">
        <v>1</v>
      </c>
      <c r="E588" s="5">
        <v>1</v>
      </c>
      <c r="F588" s="5">
        <v>1</v>
      </c>
      <c r="G588" s="5">
        <v>1</v>
      </c>
      <c r="H588" s="5">
        <v>1</v>
      </c>
      <c r="I588" s="5">
        <v>1</v>
      </c>
      <c r="J588" s="5">
        <v>1</v>
      </c>
      <c r="L588" s="50"/>
      <c r="M588" s="52">
        <v>885</v>
      </c>
      <c r="N588" s="52">
        <v>1004</v>
      </c>
      <c r="O588" s="49">
        <v>36</v>
      </c>
      <c r="P588" s="128">
        <v>102</v>
      </c>
      <c r="R588" t="s">
        <v>4292</v>
      </c>
      <c r="S588" s="52"/>
    </row>
    <row r="589" spans="1:19" x14ac:dyDescent="0.2">
      <c r="A589" s="4">
        <v>1</v>
      </c>
      <c r="B589" s="5">
        <v>1</v>
      </c>
      <c r="C589" s="5">
        <v>1</v>
      </c>
      <c r="D589" s="5">
        <v>1</v>
      </c>
      <c r="E589" s="5">
        <v>1</v>
      </c>
      <c r="F589" s="5">
        <v>1</v>
      </c>
      <c r="G589" s="5">
        <v>1</v>
      </c>
      <c r="H589" s="5">
        <v>1</v>
      </c>
      <c r="I589" s="5">
        <v>1</v>
      </c>
      <c r="J589" s="5">
        <v>1</v>
      </c>
      <c r="L589" s="50"/>
      <c r="M589" s="52">
        <v>886</v>
      </c>
      <c r="N589" s="52">
        <v>1004</v>
      </c>
      <c r="O589" s="49">
        <v>37</v>
      </c>
      <c r="P589" s="128">
        <v>102</v>
      </c>
      <c r="R589" t="s">
        <v>4292</v>
      </c>
      <c r="S589" s="52"/>
    </row>
    <row r="590" spans="1:19" x14ac:dyDescent="0.2">
      <c r="A590" s="4">
        <v>1</v>
      </c>
      <c r="B590" s="5">
        <v>1</v>
      </c>
      <c r="C590" s="5">
        <v>1</v>
      </c>
      <c r="D590" s="5">
        <v>1</v>
      </c>
      <c r="E590" s="5">
        <v>1</v>
      </c>
      <c r="F590" s="5">
        <v>1</v>
      </c>
      <c r="G590" s="5">
        <v>1</v>
      </c>
      <c r="H590" s="5">
        <v>1</v>
      </c>
      <c r="I590" s="5">
        <v>1</v>
      </c>
      <c r="J590" s="5">
        <v>1</v>
      </c>
      <c r="L590" s="50"/>
      <c r="M590" s="52">
        <v>887</v>
      </c>
      <c r="N590" s="52">
        <v>1004</v>
      </c>
      <c r="O590" s="49">
        <v>38</v>
      </c>
      <c r="P590" s="128">
        <v>102</v>
      </c>
      <c r="R590" t="s">
        <v>4292</v>
      </c>
      <c r="S590" s="52"/>
    </row>
    <row r="591" spans="1:19" x14ac:dyDescent="0.2">
      <c r="A591" s="4">
        <v>1</v>
      </c>
      <c r="B591" s="5">
        <v>1</v>
      </c>
      <c r="C591" s="5">
        <v>1</v>
      </c>
      <c r="D591" s="5">
        <v>1</v>
      </c>
      <c r="E591" s="5">
        <v>1</v>
      </c>
      <c r="F591" s="5">
        <v>1</v>
      </c>
      <c r="G591" s="5">
        <v>1</v>
      </c>
      <c r="H591" s="5">
        <v>1</v>
      </c>
      <c r="I591" s="5">
        <v>1</v>
      </c>
      <c r="J591" s="5">
        <v>1</v>
      </c>
      <c r="L591" s="50"/>
      <c r="M591" s="52">
        <v>888</v>
      </c>
      <c r="N591" s="52">
        <v>1004</v>
      </c>
      <c r="O591" s="49">
        <v>39</v>
      </c>
      <c r="P591" s="128">
        <v>107</v>
      </c>
      <c r="R591" t="s">
        <v>4292</v>
      </c>
      <c r="S591" s="52"/>
    </row>
    <row r="592" spans="1:19" x14ac:dyDescent="0.2">
      <c r="A592" s="4">
        <v>1</v>
      </c>
      <c r="B592" s="5">
        <v>1</v>
      </c>
      <c r="C592" s="5">
        <v>1</v>
      </c>
      <c r="D592" s="5">
        <v>1</v>
      </c>
      <c r="E592" s="5">
        <v>1</v>
      </c>
      <c r="F592" s="5">
        <v>1</v>
      </c>
      <c r="G592" s="5">
        <v>1</v>
      </c>
      <c r="H592" s="5">
        <v>1</v>
      </c>
      <c r="I592" s="5">
        <v>1</v>
      </c>
      <c r="J592" s="5">
        <v>1</v>
      </c>
      <c r="L592" s="50"/>
      <c r="M592" s="52">
        <v>889</v>
      </c>
      <c r="N592" s="52">
        <v>1004</v>
      </c>
      <c r="O592" s="49">
        <v>40</v>
      </c>
      <c r="P592" s="128">
        <v>107</v>
      </c>
      <c r="R592" t="s">
        <v>4292</v>
      </c>
      <c r="S592" s="52"/>
    </row>
    <row r="593" spans="1:19" x14ac:dyDescent="0.2">
      <c r="A593" s="4">
        <v>1</v>
      </c>
      <c r="B593" s="5">
        <v>1</v>
      </c>
      <c r="C593" s="5">
        <v>1</v>
      </c>
      <c r="D593" s="5">
        <v>1</v>
      </c>
      <c r="E593" s="5">
        <v>1</v>
      </c>
      <c r="F593" s="5">
        <v>1</v>
      </c>
      <c r="G593" s="5">
        <v>1</v>
      </c>
      <c r="H593" s="5">
        <v>1</v>
      </c>
      <c r="I593" s="5">
        <v>1</v>
      </c>
      <c r="J593" s="5">
        <v>1</v>
      </c>
      <c r="L593" s="50"/>
      <c r="M593" s="52">
        <v>890</v>
      </c>
      <c r="N593" s="52">
        <v>1004</v>
      </c>
      <c r="O593" s="49">
        <v>41</v>
      </c>
      <c r="P593" s="128">
        <v>112</v>
      </c>
      <c r="R593" t="s">
        <v>4292</v>
      </c>
      <c r="S593" s="52"/>
    </row>
    <row r="594" spans="1:19" x14ac:dyDescent="0.2">
      <c r="A594" s="4">
        <v>1</v>
      </c>
      <c r="B594" s="5">
        <v>1</v>
      </c>
      <c r="C594" s="5">
        <v>1</v>
      </c>
      <c r="D594" s="5">
        <v>1</v>
      </c>
      <c r="E594" s="5">
        <v>1</v>
      </c>
      <c r="F594" s="5">
        <v>1</v>
      </c>
      <c r="G594" s="5">
        <v>1</v>
      </c>
      <c r="H594" s="5">
        <v>1</v>
      </c>
      <c r="I594" s="5">
        <v>1</v>
      </c>
      <c r="J594" s="5">
        <v>1</v>
      </c>
      <c r="L594" s="50"/>
      <c r="M594" s="52">
        <v>891</v>
      </c>
      <c r="N594" s="52">
        <v>1004</v>
      </c>
      <c r="O594" s="49">
        <v>42</v>
      </c>
      <c r="P594" s="128">
        <v>112</v>
      </c>
      <c r="R594" t="s">
        <v>4292</v>
      </c>
      <c r="S594" s="52"/>
    </row>
    <row r="595" spans="1:19" x14ac:dyDescent="0.2">
      <c r="A595" s="4">
        <v>1</v>
      </c>
      <c r="B595" s="5">
        <v>1</v>
      </c>
      <c r="C595" s="5">
        <v>1</v>
      </c>
      <c r="D595" s="5">
        <v>1</v>
      </c>
      <c r="E595" s="5">
        <v>1</v>
      </c>
      <c r="F595" s="5">
        <v>1</v>
      </c>
      <c r="G595" s="5">
        <v>1</v>
      </c>
      <c r="H595" s="5">
        <v>1</v>
      </c>
      <c r="I595" s="5">
        <v>1</v>
      </c>
      <c r="J595" s="5">
        <v>1</v>
      </c>
      <c r="L595" s="50"/>
      <c r="M595" s="52">
        <v>892</v>
      </c>
      <c r="N595" s="52">
        <v>1004</v>
      </c>
      <c r="O595" s="49">
        <v>43</v>
      </c>
      <c r="P595" s="128">
        <v>117</v>
      </c>
      <c r="R595" t="s">
        <v>4292</v>
      </c>
      <c r="S595" s="52"/>
    </row>
    <row r="596" spans="1:19" x14ac:dyDescent="0.2">
      <c r="A596" s="4">
        <v>1</v>
      </c>
      <c r="B596" s="5">
        <v>1</v>
      </c>
      <c r="C596" s="5">
        <v>1</v>
      </c>
      <c r="D596" s="5">
        <v>1</v>
      </c>
      <c r="E596" s="5">
        <v>1</v>
      </c>
      <c r="F596" s="5">
        <v>1</v>
      </c>
      <c r="G596" s="5">
        <v>1</v>
      </c>
      <c r="H596" s="5">
        <v>1</v>
      </c>
      <c r="I596" s="5">
        <v>1</v>
      </c>
      <c r="J596" s="5">
        <v>1</v>
      </c>
      <c r="L596" s="50"/>
      <c r="M596" s="52">
        <v>893</v>
      </c>
      <c r="N596" s="52">
        <v>1004</v>
      </c>
      <c r="O596" s="49">
        <v>44</v>
      </c>
      <c r="P596" s="128">
        <v>117</v>
      </c>
      <c r="R596" t="s">
        <v>4292</v>
      </c>
      <c r="S596" s="52"/>
    </row>
    <row r="597" spans="1:19" x14ac:dyDescent="0.2">
      <c r="A597" s="4">
        <v>1</v>
      </c>
      <c r="B597" s="5">
        <v>1</v>
      </c>
      <c r="C597" s="5">
        <v>1</v>
      </c>
      <c r="D597" s="5">
        <v>1</v>
      </c>
      <c r="E597" s="5">
        <v>1</v>
      </c>
      <c r="F597" s="5">
        <v>1</v>
      </c>
      <c r="G597" s="5">
        <v>1</v>
      </c>
      <c r="H597" s="5">
        <v>1</v>
      </c>
      <c r="I597" s="5">
        <v>1</v>
      </c>
      <c r="J597" s="5">
        <v>1</v>
      </c>
      <c r="L597" s="50"/>
      <c r="M597" s="52">
        <v>894</v>
      </c>
      <c r="N597" s="52">
        <v>1004</v>
      </c>
      <c r="O597" s="49">
        <v>45</v>
      </c>
      <c r="P597" s="128">
        <v>106</v>
      </c>
      <c r="R597" t="s">
        <v>4292</v>
      </c>
      <c r="S597" s="52"/>
    </row>
    <row r="598" spans="1:19" x14ac:dyDescent="0.2">
      <c r="A598" s="4">
        <v>1</v>
      </c>
      <c r="B598" s="5">
        <v>1</v>
      </c>
      <c r="C598" s="5">
        <v>1</v>
      </c>
      <c r="D598" s="5">
        <v>1</v>
      </c>
      <c r="E598" s="5">
        <v>1</v>
      </c>
      <c r="F598" s="5">
        <v>1</v>
      </c>
      <c r="G598" s="5">
        <v>1</v>
      </c>
      <c r="H598" s="5">
        <v>1</v>
      </c>
      <c r="I598" s="5">
        <v>1</v>
      </c>
      <c r="J598" s="5">
        <v>1</v>
      </c>
      <c r="L598" s="50"/>
      <c r="M598" s="52">
        <v>895</v>
      </c>
      <c r="N598" s="52">
        <v>1004</v>
      </c>
      <c r="O598" s="49">
        <v>46</v>
      </c>
      <c r="P598" s="128">
        <v>110</v>
      </c>
      <c r="R598" t="s">
        <v>4292</v>
      </c>
      <c r="S598" s="52"/>
    </row>
    <row r="599" spans="1:19" x14ac:dyDescent="0.2">
      <c r="A599" s="4">
        <v>1</v>
      </c>
      <c r="B599" s="5">
        <v>1</v>
      </c>
      <c r="C599" s="5">
        <v>1</v>
      </c>
      <c r="D599" s="5">
        <v>1</v>
      </c>
      <c r="E599" s="5">
        <v>1</v>
      </c>
      <c r="F599" s="5">
        <v>1</v>
      </c>
      <c r="G599" s="5">
        <v>1</v>
      </c>
      <c r="H599" s="5">
        <v>1</v>
      </c>
      <c r="I599" s="5">
        <v>1</v>
      </c>
      <c r="J599" s="5">
        <v>1</v>
      </c>
      <c r="L599" s="50"/>
      <c r="M599" s="52">
        <v>896</v>
      </c>
      <c r="N599" s="52">
        <v>1004</v>
      </c>
      <c r="O599" s="49">
        <v>47</v>
      </c>
      <c r="P599" s="128">
        <v>110</v>
      </c>
      <c r="R599" t="s">
        <v>4292</v>
      </c>
      <c r="S599" s="52"/>
    </row>
    <row r="600" spans="1:19" x14ac:dyDescent="0.2">
      <c r="A600" s="4">
        <v>1</v>
      </c>
      <c r="B600" s="5">
        <v>1</v>
      </c>
      <c r="C600" s="5">
        <v>1</v>
      </c>
      <c r="D600" s="5">
        <v>1</v>
      </c>
      <c r="E600" s="5">
        <v>1</v>
      </c>
      <c r="F600" s="5">
        <v>1</v>
      </c>
      <c r="G600" s="5">
        <v>1</v>
      </c>
      <c r="H600" s="5">
        <v>1</v>
      </c>
      <c r="I600" s="5">
        <v>1</v>
      </c>
      <c r="J600" s="5">
        <v>1</v>
      </c>
      <c r="L600" s="50"/>
      <c r="M600" s="52">
        <v>897</v>
      </c>
      <c r="N600" s="52">
        <v>1004</v>
      </c>
      <c r="O600" s="49">
        <v>48</v>
      </c>
      <c r="P600" s="128">
        <v>115</v>
      </c>
      <c r="R600" t="s">
        <v>4292</v>
      </c>
      <c r="S600" s="52"/>
    </row>
    <row r="601" spans="1:19" x14ac:dyDescent="0.2">
      <c r="A601" s="4">
        <v>1</v>
      </c>
      <c r="B601" s="5">
        <v>1</v>
      </c>
      <c r="C601" s="5">
        <v>1</v>
      </c>
      <c r="D601" s="5">
        <v>1</v>
      </c>
      <c r="E601" s="5">
        <v>1</v>
      </c>
      <c r="F601" s="5">
        <v>1</v>
      </c>
      <c r="G601" s="5">
        <v>1</v>
      </c>
      <c r="H601" s="5">
        <v>1</v>
      </c>
      <c r="I601" s="5">
        <v>1</v>
      </c>
      <c r="J601" s="5">
        <v>1</v>
      </c>
      <c r="L601" s="50"/>
      <c r="M601" s="52">
        <v>898</v>
      </c>
      <c r="N601" s="52">
        <v>1004</v>
      </c>
      <c r="O601" s="49">
        <v>49</v>
      </c>
      <c r="P601" s="128">
        <v>115</v>
      </c>
      <c r="R601" t="s">
        <v>4292</v>
      </c>
      <c r="S601" s="52"/>
    </row>
    <row r="602" spans="1:19" x14ac:dyDescent="0.2">
      <c r="A602" s="4">
        <v>1</v>
      </c>
      <c r="B602" s="5">
        <v>1</v>
      </c>
      <c r="C602" s="5">
        <v>1</v>
      </c>
      <c r="D602" s="5">
        <v>1</v>
      </c>
      <c r="E602" s="5">
        <v>1</v>
      </c>
      <c r="F602" s="5">
        <v>1</v>
      </c>
      <c r="G602" s="5">
        <v>1</v>
      </c>
      <c r="H602" s="5">
        <v>1</v>
      </c>
      <c r="I602" s="5">
        <v>1</v>
      </c>
      <c r="J602" s="5">
        <v>1</v>
      </c>
      <c r="L602" s="50"/>
      <c r="M602" s="52">
        <v>899</v>
      </c>
      <c r="N602" s="52">
        <v>1004</v>
      </c>
      <c r="O602" s="49">
        <v>50</v>
      </c>
      <c r="P602" s="128">
        <v>119</v>
      </c>
      <c r="R602" t="s">
        <v>4292</v>
      </c>
      <c r="S602" s="52"/>
    </row>
    <row r="603" spans="1:19" x14ac:dyDescent="0.2">
      <c r="A603" s="4">
        <v>1</v>
      </c>
      <c r="B603" s="5">
        <v>1</v>
      </c>
      <c r="C603" s="5">
        <v>1</v>
      </c>
      <c r="D603" s="5">
        <v>1</v>
      </c>
      <c r="E603" s="5">
        <v>1</v>
      </c>
      <c r="F603" s="5">
        <v>1</v>
      </c>
      <c r="G603" s="5">
        <v>1</v>
      </c>
      <c r="H603" s="5">
        <v>1</v>
      </c>
      <c r="I603" s="5">
        <v>1</v>
      </c>
      <c r="J603" s="5">
        <v>1</v>
      </c>
      <c r="L603" s="50"/>
      <c r="M603" s="52">
        <v>900</v>
      </c>
      <c r="N603" s="52">
        <v>1004</v>
      </c>
      <c r="O603" s="49">
        <v>51</v>
      </c>
      <c r="P603" s="128">
        <v>119</v>
      </c>
      <c r="R603" t="s">
        <v>4292</v>
      </c>
      <c r="S603" s="52"/>
    </row>
    <row r="604" spans="1:19" x14ac:dyDescent="0.2">
      <c r="A604" s="4">
        <v>1</v>
      </c>
      <c r="B604" s="5">
        <v>1</v>
      </c>
      <c r="C604" s="5">
        <v>1</v>
      </c>
      <c r="D604" s="5">
        <v>1</v>
      </c>
      <c r="E604" s="5">
        <v>1</v>
      </c>
      <c r="F604" s="5">
        <v>1</v>
      </c>
      <c r="G604" s="5">
        <v>1</v>
      </c>
      <c r="H604" s="5">
        <v>1</v>
      </c>
      <c r="I604" s="5">
        <v>1</v>
      </c>
      <c r="J604" s="5">
        <v>1</v>
      </c>
      <c r="L604" s="50"/>
      <c r="M604" s="52">
        <v>901</v>
      </c>
      <c r="N604" s="52">
        <v>1004</v>
      </c>
      <c r="O604" s="49">
        <v>52</v>
      </c>
      <c r="P604" s="128">
        <v>124</v>
      </c>
      <c r="R604" t="s">
        <v>4292</v>
      </c>
      <c r="S604" s="52"/>
    </row>
    <row r="605" spans="1:19" x14ac:dyDescent="0.2">
      <c r="A605" s="4">
        <v>1</v>
      </c>
      <c r="B605" s="5">
        <v>1</v>
      </c>
      <c r="C605" s="5">
        <v>1</v>
      </c>
      <c r="D605" s="5">
        <v>1</v>
      </c>
      <c r="E605" s="5">
        <v>1</v>
      </c>
      <c r="F605" s="5">
        <v>1</v>
      </c>
      <c r="G605" s="5">
        <v>1</v>
      </c>
      <c r="H605" s="5">
        <v>1</v>
      </c>
      <c r="I605" s="5">
        <v>1</v>
      </c>
      <c r="J605" s="5">
        <v>1</v>
      </c>
      <c r="L605" s="50"/>
      <c r="M605" s="52">
        <v>902</v>
      </c>
      <c r="N605" s="52">
        <v>1004</v>
      </c>
      <c r="O605" s="49">
        <v>53</v>
      </c>
      <c r="P605" s="128">
        <v>124</v>
      </c>
      <c r="R605" t="s">
        <v>4292</v>
      </c>
      <c r="S605" s="52"/>
    </row>
    <row r="606" spans="1:19" x14ac:dyDescent="0.2">
      <c r="A606" s="4">
        <v>1</v>
      </c>
      <c r="B606" s="5">
        <v>1</v>
      </c>
      <c r="C606" s="5">
        <v>1</v>
      </c>
      <c r="D606" s="5">
        <v>1</v>
      </c>
      <c r="E606" s="5">
        <v>1</v>
      </c>
      <c r="F606" s="5">
        <v>1</v>
      </c>
      <c r="G606" s="5">
        <v>1</v>
      </c>
      <c r="H606" s="5">
        <v>1</v>
      </c>
      <c r="I606" s="5">
        <v>1</v>
      </c>
      <c r="J606" s="5">
        <v>1</v>
      </c>
      <c r="L606" s="50"/>
      <c r="M606" s="52">
        <v>903</v>
      </c>
      <c r="N606" s="52">
        <v>1004</v>
      </c>
      <c r="O606" s="49">
        <v>54</v>
      </c>
      <c r="P606" s="128">
        <v>124</v>
      </c>
      <c r="R606" t="s">
        <v>4292</v>
      </c>
      <c r="S606" s="52"/>
    </row>
    <row r="607" spans="1:19" x14ac:dyDescent="0.2">
      <c r="A607" s="4">
        <v>1</v>
      </c>
      <c r="B607" s="5">
        <v>1</v>
      </c>
      <c r="C607" s="5">
        <v>1</v>
      </c>
      <c r="D607" s="5">
        <v>1</v>
      </c>
      <c r="E607" s="5">
        <v>1</v>
      </c>
      <c r="F607" s="5">
        <v>1</v>
      </c>
      <c r="G607" s="5">
        <v>1</v>
      </c>
      <c r="H607" s="5">
        <v>1</v>
      </c>
      <c r="I607" s="5">
        <v>1</v>
      </c>
      <c r="J607" s="5">
        <v>1</v>
      </c>
      <c r="L607" s="50"/>
      <c r="M607" s="52">
        <v>904</v>
      </c>
      <c r="N607" s="52">
        <v>1004</v>
      </c>
      <c r="O607" s="49">
        <v>55</v>
      </c>
      <c r="P607" s="128">
        <v>128</v>
      </c>
      <c r="R607" t="s">
        <v>4292</v>
      </c>
      <c r="S607" s="52"/>
    </row>
    <row r="608" spans="1:19" x14ac:dyDescent="0.2">
      <c r="A608" s="4">
        <v>1</v>
      </c>
      <c r="B608" s="5">
        <v>1</v>
      </c>
      <c r="C608" s="5">
        <v>1</v>
      </c>
      <c r="D608" s="5">
        <v>1</v>
      </c>
      <c r="E608" s="5">
        <v>1</v>
      </c>
      <c r="F608" s="5">
        <v>1</v>
      </c>
      <c r="G608" s="5">
        <v>1</v>
      </c>
      <c r="H608" s="5">
        <v>1</v>
      </c>
      <c r="I608" s="5">
        <v>1</v>
      </c>
      <c r="J608" s="5">
        <v>1</v>
      </c>
      <c r="L608" s="50"/>
      <c r="M608" s="52">
        <v>905</v>
      </c>
      <c r="N608" s="52">
        <v>1004</v>
      </c>
      <c r="O608" s="49">
        <v>56</v>
      </c>
      <c r="P608" s="128">
        <v>128</v>
      </c>
      <c r="R608" t="s">
        <v>4292</v>
      </c>
      <c r="S608" s="52"/>
    </row>
    <row r="609" spans="1:19" x14ac:dyDescent="0.2">
      <c r="A609" s="4">
        <v>1</v>
      </c>
      <c r="B609" s="5">
        <v>1</v>
      </c>
      <c r="C609" s="5">
        <v>1</v>
      </c>
      <c r="D609" s="5">
        <v>1</v>
      </c>
      <c r="E609" s="5">
        <v>1</v>
      </c>
      <c r="F609" s="5">
        <v>1</v>
      </c>
      <c r="G609" s="5">
        <v>1</v>
      </c>
      <c r="H609" s="5">
        <v>1</v>
      </c>
      <c r="I609" s="5">
        <v>1</v>
      </c>
      <c r="J609" s="5">
        <v>1</v>
      </c>
      <c r="L609" s="50"/>
      <c r="M609" s="52">
        <v>906</v>
      </c>
      <c r="N609" s="52">
        <v>1004</v>
      </c>
      <c r="O609" s="49">
        <v>57</v>
      </c>
      <c r="P609" s="128">
        <v>133</v>
      </c>
      <c r="R609" t="s">
        <v>4292</v>
      </c>
      <c r="S609" s="52"/>
    </row>
    <row r="610" spans="1:19" x14ac:dyDescent="0.2">
      <c r="A610" s="4">
        <v>1</v>
      </c>
      <c r="B610" s="5">
        <v>1</v>
      </c>
      <c r="C610" s="5">
        <v>1</v>
      </c>
      <c r="D610" s="5">
        <v>1</v>
      </c>
      <c r="E610" s="5">
        <v>1</v>
      </c>
      <c r="F610" s="5">
        <v>1</v>
      </c>
      <c r="G610" s="5">
        <v>1</v>
      </c>
      <c r="H610" s="5">
        <v>1</v>
      </c>
      <c r="I610" s="5">
        <v>1</v>
      </c>
      <c r="J610" s="5">
        <v>1</v>
      </c>
      <c r="L610" s="50"/>
      <c r="M610" s="52">
        <v>907</v>
      </c>
      <c r="N610" s="52">
        <v>1004</v>
      </c>
      <c r="O610" s="49">
        <v>58</v>
      </c>
      <c r="P610" s="128">
        <v>133</v>
      </c>
      <c r="R610" t="s">
        <v>4292</v>
      </c>
      <c r="S610" s="52"/>
    </row>
    <row r="611" spans="1:19" x14ac:dyDescent="0.2">
      <c r="A611" s="4">
        <v>1</v>
      </c>
      <c r="B611" s="5">
        <v>1</v>
      </c>
      <c r="C611" s="5">
        <v>1</v>
      </c>
      <c r="D611" s="5">
        <v>1</v>
      </c>
      <c r="E611" s="5">
        <v>1</v>
      </c>
      <c r="F611" s="5">
        <v>1</v>
      </c>
      <c r="G611" s="5">
        <v>1</v>
      </c>
      <c r="H611" s="5">
        <v>1</v>
      </c>
      <c r="I611" s="5">
        <v>1</v>
      </c>
      <c r="J611" s="5">
        <v>1</v>
      </c>
      <c r="L611" s="50"/>
      <c r="M611" s="52">
        <v>908</v>
      </c>
      <c r="N611" s="52">
        <v>1004</v>
      </c>
      <c r="O611" s="49">
        <v>59</v>
      </c>
      <c r="P611" s="128">
        <v>137</v>
      </c>
      <c r="R611" t="s">
        <v>4292</v>
      </c>
      <c r="S611" s="52"/>
    </row>
    <row r="612" spans="1:19" x14ac:dyDescent="0.2">
      <c r="A612" s="4">
        <v>1</v>
      </c>
      <c r="B612" s="5">
        <v>1</v>
      </c>
      <c r="C612" s="5">
        <v>1</v>
      </c>
      <c r="D612" s="5">
        <v>1</v>
      </c>
      <c r="E612" s="5">
        <v>1</v>
      </c>
      <c r="F612" s="5">
        <v>1</v>
      </c>
      <c r="G612" s="5">
        <v>1</v>
      </c>
      <c r="H612" s="5">
        <v>1</v>
      </c>
      <c r="I612" s="5">
        <v>1</v>
      </c>
      <c r="J612" s="5">
        <v>1</v>
      </c>
      <c r="L612" s="50"/>
      <c r="M612" s="52">
        <v>909</v>
      </c>
      <c r="N612" s="52">
        <v>1004</v>
      </c>
      <c r="O612" s="49">
        <v>60</v>
      </c>
      <c r="P612" s="128">
        <v>137</v>
      </c>
      <c r="R612" t="s">
        <v>4292</v>
      </c>
      <c r="S612" s="52"/>
    </row>
    <row r="613" spans="1:19" x14ac:dyDescent="0.2">
      <c r="A613" s="4">
        <v>1</v>
      </c>
      <c r="B613" s="5">
        <v>1</v>
      </c>
      <c r="C613" s="5">
        <v>1</v>
      </c>
      <c r="D613" s="5">
        <v>1</v>
      </c>
      <c r="E613" s="5">
        <v>1</v>
      </c>
      <c r="F613" s="5">
        <v>1</v>
      </c>
      <c r="G613" s="5">
        <v>1</v>
      </c>
      <c r="H613" s="5">
        <v>1</v>
      </c>
      <c r="I613" s="5">
        <v>1</v>
      </c>
      <c r="J613" s="5">
        <v>1</v>
      </c>
      <c r="L613" s="50"/>
      <c r="M613" s="52">
        <v>910</v>
      </c>
      <c r="N613" s="52">
        <v>1004</v>
      </c>
      <c r="O613" s="49">
        <v>61</v>
      </c>
      <c r="P613" s="128">
        <v>142</v>
      </c>
      <c r="R613" t="s">
        <v>4292</v>
      </c>
      <c r="S613" s="52"/>
    </row>
    <row r="614" spans="1:19" x14ac:dyDescent="0.2">
      <c r="A614" s="4">
        <v>1</v>
      </c>
      <c r="B614" s="5">
        <v>1</v>
      </c>
      <c r="C614" s="5">
        <v>1</v>
      </c>
      <c r="D614" s="5">
        <v>1</v>
      </c>
      <c r="E614" s="5">
        <v>1</v>
      </c>
      <c r="F614" s="5">
        <v>1</v>
      </c>
      <c r="G614" s="5">
        <v>1</v>
      </c>
      <c r="H614" s="5">
        <v>1</v>
      </c>
      <c r="I614" s="5">
        <v>1</v>
      </c>
      <c r="J614" s="5">
        <v>1</v>
      </c>
      <c r="L614" s="50"/>
      <c r="M614" s="52">
        <v>911</v>
      </c>
      <c r="N614" s="52">
        <v>1004</v>
      </c>
      <c r="O614" s="49">
        <v>62</v>
      </c>
      <c r="P614" s="128">
        <v>142</v>
      </c>
      <c r="R614" t="s">
        <v>4292</v>
      </c>
      <c r="S614" s="52"/>
    </row>
    <row r="615" spans="1:19" x14ac:dyDescent="0.2">
      <c r="A615" s="4">
        <v>1</v>
      </c>
      <c r="B615" s="5">
        <v>1</v>
      </c>
      <c r="C615" s="5">
        <v>1</v>
      </c>
      <c r="D615" s="5">
        <v>1</v>
      </c>
      <c r="E615" s="5">
        <v>1</v>
      </c>
      <c r="F615" s="5">
        <v>1</v>
      </c>
      <c r="G615" s="5">
        <v>1</v>
      </c>
      <c r="H615" s="5">
        <v>1</v>
      </c>
      <c r="I615" s="5">
        <v>1</v>
      </c>
      <c r="J615" s="5">
        <v>1</v>
      </c>
      <c r="L615" s="50"/>
      <c r="M615" s="52">
        <v>912</v>
      </c>
      <c r="N615" s="52">
        <v>1004</v>
      </c>
      <c r="O615" s="49">
        <v>63</v>
      </c>
      <c r="P615" s="128">
        <v>142</v>
      </c>
      <c r="R615" t="s">
        <v>4292</v>
      </c>
      <c r="S615" s="52"/>
    </row>
    <row r="616" spans="1:19" x14ac:dyDescent="0.2">
      <c r="A616" s="4">
        <v>1</v>
      </c>
      <c r="B616" s="5">
        <v>1</v>
      </c>
      <c r="C616" s="5">
        <v>1</v>
      </c>
      <c r="D616" s="5">
        <v>1</v>
      </c>
      <c r="E616" s="5">
        <v>1</v>
      </c>
      <c r="F616" s="5">
        <v>1</v>
      </c>
      <c r="G616" s="5">
        <v>1</v>
      </c>
      <c r="H616" s="5">
        <v>1</v>
      </c>
      <c r="I616" s="5">
        <v>1</v>
      </c>
      <c r="J616" s="5">
        <v>1</v>
      </c>
      <c r="L616" s="50"/>
      <c r="M616" s="52">
        <v>913</v>
      </c>
      <c r="N616" s="52">
        <v>1004</v>
      </c>
      <c r="O616" s="49">
        <v>64</v>
      </c>
      <c r="P616" s="128">
        <v>146</v>
      </c>
      <c r="R616" t="s">
        <v>4292</v>
      </c>
      <c r="S616" s="52"/>
    </row>
    <row r="617" spans="1:19" x14ac:dyDescent="0.2">
      <c r="A617" s="4">
        <v>1</v>
      </c>
      <c r="B617" s="5">
        <v>1</v>
      </c>
      <c r="C617" s="5">
        <v>1</v>
      </c>
      <c r="D617" s="5">
        <v>1</v>
      </c>
      <c r="E617" s="5">
        <v>1</v>
      </c>
      <c r="F617" s="5">
        <v>1</v>
      </c>
      <c r="G617" s="5">
        <v>1</v>
      </c>
      <c r="H617" s="5">
        <v>1</v>
      </c>
      <c r="I617" s="5">
        <v>1</v>
      </c>
      <c r="J617" s="5">
        <v>1</v>
      </c>
      <c r="L617" s="50"/>
      <c r="M617" s="52">
        <v>914</v>
      </c>
      <c r="N617" s="52">
        <v>1004</v>
      </c>
      <c r="O617" s="49">
        <v>65</v>
      </c>
      <c r="P617" s="128">
        <v>146</v>
      </c>
      <c r="R617" t="s">
        <v>4292</v>
      </c>
      <c r="S617" s="52"/>
    </row>
    <row r="618" spans="1:19" x14ac:dyDescent="0.2">
      <c r="A618" s="4">
        <v>1</v>
      </c>
      <c r="B618" s="5">
        <v>1</v>
      </c>
      <c r="C618" s="5">
        <v>1</v>
      </c>
      <c r="D618" s="5">
        <v>1</v>
      </c>
      <c r="E618" s="5">
        <v>1</v>
      </c>
      <c r="F618" s="5">
        <v>1</v>
      </c>
      <c r="G618" s="5">
        <v>1</v>
      </c>
      <c r="H618" s="5">
        <v>1</v>
      </c>
      <c r="I618" s="5">
        <v>1</v>
      </c>
      <c r="J618" s="5">
        <v>1</v>
      </c>
      <c r="L618" s="50"/>
      <c r="M618" s="52">
        <v>915</v>
      </c>
      <c r="N618" s="52">
        <v>1004</v>
      </c>
      <c r="O618" s="49">
        <v>66</v>
      </c>
      <c r="P618" s="128">
        <v>150</v>
      </c>
      <c r="R618" t="s">
        <v>4292</v>
      </c>
      <c r="S618" s="52"/>
    </row>
    <row r="619" spans="1:19" x14ac:dyDescent="0.2">
      <c r="A619" s="4">
        <v>1</v>
      </c>
      <c r="B619" s="5">
        <v>1</v>
      </c>
      <c r="C619" s="5">
        <v>1</v>
      </c>
      <c r="D619" s="5">
        <v>1</v>
      </c>
      <c r="E619" s="5">
        <v>1</v>
      </c>
      <c r="F619" s="5">
        <v>1</v>
      </c>
      <c r="G619" s="5">
        <v>1</v>
      </c>
      <c r="H619" s="5">
        <v>1</v>
      </c>
      <c r="I619" s="5">
        <v>1</v>
      </c>
      <c r="J619" s="5">
        <v>1</v>
      </c>
      <c r="L619" s="50"/>
      <c r="M619" s="52">
        <v>916</v>
      </c>
      <c r="N619" s="52">
        <v>1004</v>
      </c>
      <c r="O619" s="49">
        <v>67</v>
      </c>
      <c r="P619" s="128">
        <v>150</v>
      </c>
      <c r="R619" t="s">
        <v>4292</v>
      </c>
      <c r="S619" s="52"/>
    </row>
    <row r="620" spans="1:19" x14ac:dyDescent="0.2">
      <c r="A620" s="4">
        <v>1</v>
      </c>
      <c r="B620" s="5">
        <v>1</v>
      </c>
      <c r="C620" s="5">
        <v>1</v>
      </c>
      <c r="D620" s="5">
        <v>1</v>
      </c>
      <c r="E620" s="5">
        <v>1</v>
      </c>
      <c r="F620" s="5">
        <v>1</v>
      </c>
      <c r="G620" s="5">
        <v>1</v>
      </c>
      <c r="H620" s="5">
        <v>1</v>
      </c>
      <c r="I620" s="5">
        <v>1</v>
      </c>
      <c r="J620" s="5">
        <v>1</v>
      </c>
      <c r="L620" s="50"/>
      <c r="M620" s="52">
        <v>917</v>
      </c>
      <c r="N620" s="52">
        <v>1004</v>
      </c>
      <c r="O620" s="49">
        <v>68</v>
      </c>
      <c r="P620" s="128">
        <v>155</v>
      </c>
      <c r="R620" t="s">
        <v>4292</v>
      </c>
      <c r="S620" s="52"/>
    </row>
    <row r="621" spans="1:19" x14ac:dyDescent="0.2">
      <c r="A621" s="4">
        <v>1</v>
      </c>
      <c r="B621" s="5">
        <v>1</v>
      </c>
      <c r="C621" s="5">
        <v>1</v>
      </c>
      <c r="D621" s="5">
        <v>1</v>
      </c>
      <c r="E621" s="5">
        <v>1</v>
      </c>
      <c r="F621" s="5">
        <v>1</v>
      </c>
      <c r="G621" s="5">
        <v>1</v>
      </c>
      <c r="H621" s="5">
        <v>1</v>
      </c>
      <c r="I621" s="5">
        <v>1</v>
      </c>
      <c r="J621" s="5">
        <v>1</v>
      </c>
      <c r="L621" s="50"/>
      <c r="M621" s="52">
        <v>918</v>
      </c>
      <c r="N621" s="52">
        <v>1004</v>
      </c>
      <c r="O621" s="49">
        <v>69</v>
      </c>
      <c r="P621" s="128">
        <v>155</v>
      </c>
      <c r="R621" t="s">
        <v>4292</v>
      </c>
      <c r="S621" s="52"/>
    </row>
    <row r="622" spans="1:19" x14ac:dyDescent="0.2">
      <c r="A622" s="4">
        <v>1</v>
      </c>
      <c r="B622" s="5">
        <v>1</v>
      </c>
      <c r="C622" s="5">
        <v>1</v>
      </c>
      <c r="D622" s="5">
        <v>1</v>
      </c>
      <c r="E622" s="5">
        <v>1</v>
      </c>
      <c r="F622" s="5">
        <v>1</v>
      </c>
      <c r="G622" s="5">
        <v>1</v>
      </c>
      <c r="H622" s="5">
        <v>1</v>
      </c>
      <c r="I622" s="5">
        <v>1</v>
      </c>
      <c r="J622" s="5">
        <v>1</v>
      </c>
      <c r="L622" s="50"/>
      <c r="M622" s="52">
        <v>919</v>
      </c>
      <c r="N622" s="52">
        <v>1004</v>
      </c>
      <c r="O622" s="49">
        <v>70</v>
      </c>
      <c r="P622" s="128">
        <v>159</v>
      </c>
      <c r="R622" t="s">
        <v>4292</v>
      </c>
      <c r="S622" s="52"/>
    </row>
    <row r="623" spans="1:19" x14ac:dyDescent="0.2">
      <c r="A623" s="4">
        <v>1</v>
      </c>
      <c r="B623" s="5">
        <v>1</v>
      </c>
      <c r="C623" s="5">
        <v>1</v>
      </c>
      <c r="D623" s="5">
        <v>1</v>
      </c>
      <c r="E623" s="5">
        <v>1</v>
      </c>
      <c r="F623" s="5">
        <v>1</v>
      </c>
      <c r="G623" s="5">
        <v>1</v>
      </c>
      <c r="H623" s="5">
        <v>1</v>
      </c>
      <c r="I623" s="5">
        <v>1</v>
      </c>
      <c r="J623" s="5">
        <v>1</v>
      </c>
      <c r="L623" s="50"/>
      <c r="M623" s="52">
        <v>920</v>
      </c>
      <c r="N623" s="52">
        <v>1004</v>
      </c>
      <c r="O623" s="49">
        <v>71</v>
      </c>
      <c r="P623" s="128">
        <v>159</v>
      </c>
      <c r="R623" t="s">
        <v>4292</v>
      </c>
      <c r="S623" s="52"/>
    </row>
    <row r="624" spans="1:19" x14ac:dyDescent="0.2">
      <c r="A624" s="4">
        <v>1</v>
      </c>
      <c r="B624" s="5">
        <v>1</v>
      </c>
      <c r="C624" s="5">
        <v>1</v>
      </c>
      <c r="D624" s="5">
        <v>1</v>
      </c>
      <c r="E624" s="5">
        <v>1</v>
      </c>
      <c r="F624" s="5">
        <v>1</v>
      </c>
      <c r="G624" s="5">
        <v>1</v>
      </c>
      <c r="H624" s="5">
        <v>1</v>
      </c>
      <c r="I624" s="5">
        <v>1</v>
      </c>
      <c r="J624" s="5">
        <v>1</v>
      </c>
      <c r="L624" s="50"/>
      <c r="M624" s="52">
        <v>921</v>
      </c>
      <c r="N624" s="52">
        <v>1004</v>
      </c>
      <c r="O624" s="49">
        <v>72</v>
      </c>
      <c r="P624" s="128">
        <v>164</v>
      </c>
      <c r="R624" t="s">
        <v>4292</v>
      </c>
      <c r="S624" s="52"/>
    </row>
    <row r="625" spans="1:19" x14ac:dyDescent="0.2">
      <c r="A625" s="4">
        <v>1</v>
      </c>
      <c r="B625" s="5">
        <v>1</v>
      </c>
      <c r="C625" s="5">
        <v>1</v>
      </c>
      <c r="D625" s="5">
        <v>1</v>
      </c>
      <c r="E625" s="5">
        <v>1</v>
      </c>
      <c r="F625" s="5">
        <v>1</v>
      </c>
      <c r="G625" s="5">
        <v>1</v>
      </c>
      <c r="H625" s="5">
        <v>1</v>
      </c>
      <c r="I625" s="5">
        <v>1</v>
      </c>
      <c r="J625" s="5">
        <v>1</v>
      </c>
      <c r="L625" s="50"/>
      <c r="M625" s="52">
        <v>922</v>
      </c>
      <c r="N625" s="52">
        <v>1004</v>
      </c>
      <c r="O625" s="49">
        <v>73</v>
      </c>
      <c r="P625" s="128">
        <v>164</v>
      </c>
      <c r="R625" t="s">
        <v>4292</v>
      </c>
      <c r="S625" s="52"/>
    </row>
    <row r="626" spans="1:19" x14ac:dyDescent="0.2">
      <c r="A626" s="4">
        <v>1</v>
      </c>
      <c r="B626" s="5">
        <v>1</v>
      </c>
      <c r="C626" s="5">
        <v>1</v>
      </c>
      <c r="D626" s="5">
        <v>1</v>
      </c>
      <c r="E626" s="5">
        <v>1</v>
      </c>
      <c r="F626" s="5">
        <v>1</v>
      </c>
      <c r="G626" s="5">
        <v>1</v>
      </c>
      <c r="H626" s="5">
        <v>1</v>
      </c>
      <c r="I626" s="5">
        <v>1</v>
      </c>
      <c r="J626" s="5">
        <v>1</v>
      </c>
      <c r="L626" s="50"/>
      <c r="M626" s="52">
        <v>923</v>
      </c>
      <c r="N626" s="52">
        <v>1004</v>
      </c>
      <c r="O626" s="49">
        <v>74</v>
      </c>
      <c r="P626" s="128">
        <v>168</v>
      </c>
      <c r="R626" t="s">
        <v>4292</v>
      </c>
      <c r="S626" s="52"/>
    </row>
    <row r="627" spans="1:19" x14ac:dyDescent="0.2">
      <c r="A627" s="4">
        <v>1</v>
      </c>
      <c r="B627" s="5">
        <v>1</v>
      </c>
      <c r="C627" s="5">
        <v>1</v>
      </c>
      <c r="D627" s="5">
        <v>1</v>
      </c>
      <c r="E627" s="5">
        <v>1</v>
      </c>
      <c r="F627" s="5">
        <v>1</v>
      </c>
      <c r="G627" s="5">
        <v>1</v>
      </c>
      <c r="H627" s="5">
        <v>1</v>
      </c>
      <c r="I627" s="5">
        <v>1</v>
      </c>
      <c r="J627" s="5">
        <v>1</v>
      </c>
      <c r="L627" s="50"/>
      <c r="M627" s="52">
        <v>924</v>
      </c>
      <c r="N627" s="52">
        <v>1004</v>
      </c>
      <c r="O627" s="49">
        <v>75</v>
      </c>
      <c r="P627" s="128">
        <v>168</v>
      </c>
      <c r="R627" t="s">
        <v>4292</v>
      </c>
      <c r="S627" s="52"/>
    </row>
    <row r="628" spans="1:19" x14ac:dyDescent="0.2">
      <c r="A628" s="4">
        <v>1</v>
      </c>
      <c r="B628" s="5">
        <v>1</v>
      </c>
      <c r="C628" s="5">
        <v>1</v>
      </c>
      <c r="D628" s="5">
        <v>1</v>
      </c>
      <c r="E628" s="5">
        <v>1</v>
      </c>
      <c r="F628" s="5">
        <v>1</v>
      </c>
      <c r="G628" s="5">
        <v>1</v>
      </c>
      <c r="H628" s="5">
        <v>1</v>
      </c>
      <c r="I628" s="5">
        <v>1</v>
      </c>
      <c r="J628" s="5">
        <v>1</v>
      </c>
      <c r="L628" s="50"/>
      <c r="M628" s="52">
        <v>925</v>
      </c>
      <c r="N628" s="52">
        <v>1004</v>
      </c>
      <c r="O628" s="49">
        <v>76</v>
      </c>
      <c r="P628" s="128">
        <v>173</v>
      </c>
      <c r="R628" t="s">
        <v>4292</v>
      </c>
      <c r="S628" s="52"/>
    </row>
    <row r="629" spans="1:19" x14ac:dyDescent="0.2">
      <c r="A629" s="4">
        <v>1</v>
      </c>
      <c r="B629" s="5">
        <v>1</v>
      </c>
      <c r="C629" s="5">
        <v>1</v>
      </c>
      <c r="D629" s="5">
        <v>1</v>
      </c>
      <c r="E629" s="5">
        <v>1</v>
      </c>
      <c r="F629" s="5">
        <v>1</v>
      </c>
      <c r="G629" s="5">
        <v>1</v>
      </c>
      <c r="H629" s="5">
        <v>1</v>
      </c>
      <c r="I629" s="5">
        <v>1</v>
      </c>
      <c r="J629" s="5">
        <v>1</v>
      </c>
      <c r="L629" s="50"/>
      <c r="M629" s="52">
        <v>926</v>
      </c>
      <c r="N629" s="52">
        <v>1004</v>
      </c>
      <c r="O629" s="49">
        <v>77</v>
      </c>
      <c r="P629" s="128">
        <v>173</v>
      </c>
      <c r="R629" t="s">
        <v>4292</v>
      </c>
      <c r="S629" s="52"/>
    </row>
    <row r="630" spans="1:19" x14ac:dyDescent="0.2">
      <c r="A630" s="4">
        <v>1</v>
      </c>
      <c r="B630" s="5">
        <v>1</v>
      </c>
      <c r="C630" s="5">
        <v>1</v>
      </c>
      <c r="D630" s="5">
        <v>1</v>
      </c>
      <c r="E630" s="5">
        <v>1</v>
      </c>
      <c r="F630" s="5">
        <v>1</v>
      </c>
      <c r="G630" s="5">
        <v>1</v>
      </c>
      <c r="H630" s="5">
        <v>1</v>
      </c>
      <c r="I630" s="5">
        <v>1</v>
      </c>
      <c r="J630" s="5">
        <v>1</v>
      </c>
      <c r="L630" s="50"/>
      <c r="M630" s="52">
        <v>927</v>
      </c>
      <c r="N630" s="52">
        <v>1004</v>
      </c>
      <c r="O630" s="49">
        <v>78</v>
      </c>
      <c r="P630" s="128">
        <v>177</v>
      </c>
      <c r="R630" t="s">
        <v>4292</v>
      </c>
      <c r="S630" s="52"/>
    </row>
    <row r="631" spans="1:19" x14ac:dyDescent="0.2">
      <c r="A631" s="4">
        <v>1</v>
      </c>
      <c r="B631" s="5">
        <v>1</v>
      </c>
      <c r="C631" s="5">
        <v>1</v>
      </c>
      <c r="D631" s="5">
        <v>1</v>
      </c>
      <c r="E631" s="5">
        <v>1</v>
      </c>
      <c r="F631" s="5">
        <v>1</v>
      </c>
      <c r="G631" s="5">
        <v>1</v>
      </c>
      <c r="H631" s="5">
        <v>1</v>
      </c>
      <c r="I631" s="5">
        <v>1</v>
      </c>
      <c r="J631" s="5">
        <v>1</v>
      </c>
      <c r="L631" s="50"/>
      <c r="M631" s="52">
        <v>928</v>
      </c>
      <c r="N631" s="52">
        <v>1004</v>
      </c>
      <c r="O631" s="49">
        <v>79</v>
      </c>
      <c r="P631" s="128">
        <v>177</v>
      </c>
      <c r="R631" t="s">
        <v>4292</v>
      </c>
      <c r="S631" s="52"/>
    </row>
    <row r="632" spans="1:19" x14ac:dyDescent="0.2">
      <c r="A632" s="4">
        <v>1</v>
      </c>
      <c r="B632" s="5">
        <v>1</v>
      </c>
      <c r="C632" s="5">
        <v>1</v>
      </c>
      <c r="D632" s="5">
        <v>1</v>
      </c>
      <c r="E632" s="5">
        <v>1</v>
      </c>
      <c r="F632" s="5">
        <v>1</v>
      </c>
      <c r="G632" s="5">
        <v>1</v>
      </c>
      <c r="H632" s="5">
        <v>1</v>
      </c>
      <c r="I632" s="5">
        <v>1</v>
      </c>
      <c r="J632" s="5">
        <v>1</v>
      </c>
      <c r="L632" s="50"/>
      <c r="M632" s="52">
        <v>929</v>
      </c>
      <c r="N632" s="52">
        <v>1004</v>
      </c>
      <c r="O632" s="49">
        <v>80</v>
      </c>
      <c r="P632" s="128">
        <v>181</v>
      </c>
      <c r="R632" t="s">
        <v>4292</v>
      </c>
      <c r="S632" s="52"/>
    </row>
    <row r="633" spans="1:19" x14ac:dyDescent="0.2">
      <c r="A633" s="4">
        <v>1</v>
      </c>
      <c r="B633" s="5">
        <v>1</v>
      </c>
      <c r="C633" s="5">
        <v>1</v>
      </c>
      <c r="D633" s="5">
        <v>1</v>
      </c>
      <c r="E633" s="5">
        <v>1</v>
      </c>
      <c r="F633" s="5">
        <v>1</v>
      </c>
      <c r="G633" s="5">
        <v>1</v>
      </c>
      <c r="H633" s="5">
        <v>1</v>
      </c>
      <c r="I633" s="5">
        <v>1</v>
      </c>
      <c r="J633" s="5">
        <v>1</v>
      </c>
      <c r="L633" s="50"/>
      <c r="M633" s="52">
        <v>930</v>
      </c>
      <c r="N633" s="52">
        <v>1004</v>
      </c>
      <c r="O633" s="49">
        <v>81</v>
      </c>
      <c r="P633" s="128">
        <v>181</v>
      </c>
      <c r="R633" t="s">
        <v>4292</v>
      </c>
      <c r="S633" s="52"/>
    </row>
    <row r="634" spans="1:19" x14ac:dyDescent="0.2">
      <c r="A634" s="4">
        <v>1</v>
      </c>
      <c r="B634" s="5">
        <v>1</v>
      </c>
      <c r="C634" s="5">
        <v>1</v>
      </c>
      <c r="D634" s="5">
        <v>1</v>
      </c>
      <c r="E634" s="5">
        <v>1</v>
      </c>
      <c r="F634" s="5">
        <v>1</v>
      </c>
      <c r="G634" s="5">
        <v>1</v>
      </c>
      <c r="H634" s="5">
        <v>1</v>
      </c>
      <c r="I634" s="5">
        <v>1</v>
      </c>
      <c r="J634" s="5">
        <v>1</v>
      </c>
      <c r="L634" s="50"/>
      <c r="M634" s="52">
        <v>931</v>
      </c>
      <c r="N634" s="52">
        <v>1004</v>
      </c>
      <c r="O634" s="49">
        <v>82</v>
      </c>
      <c r="P634" s="128">
        <v>186</v>
      </c>
      <c r="R634" t="s">
        <v>4292</v>
      </c>
      <c r="S634" s="52"/>
    </row>
    <row r="635" spans="1:19" x14ac:dyDescent="0.2">
      <c r="A635" s="4">
        <v>1</v>
      </c>
      <c r="B635" s="5">
        <v>1</v>
      </c>
      <c r="C635" s="5">
        <v>1</v>
      </c>
      <c r="D635" s="5">
        <v>1</v>
      </c>
      <c r="E635" s="5">
        <v>1</v>
      </c>
      <c r="F635" s="5">
        <v>1</v>
      </c>
      <c r="G635" s="5">
        <v>1</v>
      </c>
      <c r="H635" s="5">
        <v>1</v>
      </c>
      <c r="I635" s="5">
        <v>1</v>
      </c>
      <c r="J635" s="5">
        <v>1</v>
      </c>
      <c r="L635" s="50"/>
      <c r="M635" s="52">
        <v>932</v>
      </c>
      <c r="N635" s="52">
        <v>1004</v>
      </c>
      <c r="O635" s="49">
        <v>83</v>
      </c>
      <c r="P635" s="128">
        <v>186</v>
      </c>
      <c r="R635" t="s">
        <v>4292</v>
      </c>
      <c r="S635" s="52"/>
    </row>
    <row r="636" spans="1:19" x14ac:dyDescent="0.2">
      <c r="A636" s="4">
        <v>1</v>
      </c>
      <c r="B636" s="5">
        <v>1</v>
      </c>
      <c r="C636" s="5">
        <v>1</v>
      </c>
      <c r="D636" s="5">
        <v>1</v>
      </c>
      <c r="E636" s="5">
        <v>1</v>
      </c>
      <c r="F636" s="5">
        <v>1</v>
      </c>
      <c r="G636" s="5">
        <v>1</v>
      </c>
      <c r="H636" s="5">
        <v>1</v>
      </c>
      <c r="I636" s="5">
        <v>1</v>
      </c>
      <c r="J636" s="5">
        <v>1</v>
      </c>
      <c r="L636" s="50"/>
      <c r="M636" s="52">
        <v>933</v>
      </c>
      <c r="N636" s="52">
        <v>1004</v>
      </c>
      <c r="O636" s="49">
        <v>84</v>
      </c>
      <c r="P636" s="128">
        <v>190</v>
      </c>
      <c r="R636" t="s">
        <v>4292</v>
      </c>
      <c r="S636" s="52"/>
    </row>
    <row r="637" spans="1:19" x14ac:dyDescent="0.2">
      <c r="A637" s="4">
        <v>1</v>
      </c>
      <c r="B637" s="5">
        <v>1</v>
      </c>
      <c r="C637" s="5">
        <v>1</v>
      </c>
      <c r="D637" s="5">
        <v>1</v>
      </c>
      <c r="E637" s="5">
        <v>1</v>
      </c>
      <c r="F637" s="5">
        <v>1</v>
      </c>
      <c r="G637" s="5">
        <v>1</v>
      </c>
      <c r="H637" s="5">
        <v>1</v>
      </c>
      <c r="I637" s="5">
        <v>1</v>
      </c>
      <c r="J637" s="5">
        <v>1</v>
      </c>
      <c r="L637" s="50"/>
      <c r="M637" s="52">
        <v>934</v>
      </c>
      <c r="N637" s="52">
        <v>1004</v>
      </c>
      <c r="O637" s="49">
        <v>85</v>
      </c>
      <c r="P637" s="128">
        <v>190</v>
      </c>
      <c r="R637" t="s">
        <v>4292</v>
      </c>
      <c r="S637" s="52"/>
    </row>
    <row r="638" spans="1:19" x14ac:dyDescent="0.2">
      <c r="A638" s="4">
        <v>1</v>
      </c>
      <c r="B638" s="5">
        <v>1</v>
      </c>
      <c r="C638" s="5">
        <v>1</v>
      </c>
      <c r="D638" s="5">
        <v>1</v>
      </c>
      <c r="E638" s="5">
        <v>1</v>
      </c>
      <c r="F638" s="5">
        <v>1</v>
      </c>
      <c r="G638" s="5">
        <v>1</v>
      </c>
      <c r="H638" s="5">
        <v>1</v>
      </c>
      <c r="I638" s="5">
        <v>1</v>
      </c>
      <c r="J638" s="5">
        <v>1</v>
      </c>
      <c r="L638" s="50"/>
      <c r="M638" s="52">
        <v>935</v>
      </c>
      <c r="N638" s="52">
        <v>1004</v>
      </c>
      <c r="O638" s="49">
        <v>86</v>
      </c>
      <c r="P638" s="128">
        <v>195</v>
      </c>
      <c r="R638" t="s">
        <v>4292</v>
      </c>
      <c r="S638" s="52"/>
    </row>
    <row r="639" spans="1:19" x14ac:dyDescent="0.2">
      <c r="A639" s="4">
        <v>1</v>
      </c>
      <c r="B639" s="5">
        <v>1</v>
      </c>
      <c r="C639" s="5">
        <v>1</v>
      </c>
      <c r="D639" s="5">
        <v>1</v>
      </c>
      <c r="E639" s="5">
        <v>1</v>
      </c>
      <c r="F639" s="5">
        <v>1</v>
      </c>
      <c r="G639" s="5">
        <v>1</v>
      </c>
      <c r="H639" s="5">
        <v>1</v>
      </c>
      <c r="I639" s="5">
        <v>1</v>
      </c>
      <c r="J639" s="5">
        <v>1</v>
      </c>
      <c r="L639" s="50"/>
      <c r="M639" s="52">
        <v>936</v>
      </c>
      <c r="N639" s="52">
        <v>1004</v>
      </c>
      <c r="O639" s="49">
        <v>87</v>
      </c>
      <c r="P639" s="128">
        <v>195</v>
      </c>
      <c r="R639" t="s">
        <v>4292</v>
      </c>
      <c r="S639" s="52"/>
    </row>
    <row r="640" spans="1:19" x14ac:dyDescent="0.2">
      <c r="A640" s="4">
        <v>1</v>
      </c>
      <c r="B640" s="5">
        <v>1</v>
      </c>
      <c r="C640" s="5">
        <v>1</v>
      </c>
      <c r="D640" s="5">
        <v>1</v>
      </c>
      <c r="E640" s="5">
        <v>1</v>
      </c>
      <c r="F640" s="5">
        <v>1</v>
      </c>
      <c r="G640" s="5">
        <v>1</v>
      </c>
      <c r="H640" s="5">
        <v>1</v>
      </c>
      <c r="I640" s="5">
        <v>1</v>
      </c>
      <c r="J640" s="5">
        <v>1</v>
      </c>
      <c r="L640" s="50"/>
      <c r="M640" s="52">
        <v>937</v>
      </c>
      <c r="N640" s="52">
        <v>1004</v>
      </c>
      <c r="O640" s="49">
        <v>88</v>
      </c>
      <c r="P640" s="128">
        <v>199</v>
      </c>
      <c r="R640" t="s">
        <v>4292</v>
      </c>
      <c r="S640" s="52"/>
    </row>
    <row r="641" spans="1:19" x14ac:dyDescent="0.2">
      <c r="A641" s="4">
        <v>1</v>
      </c>
      <c r="B641" s="5">
        <v>1</v>
      </c>
      <c r="C641" s="5">
        <v>1</v>
      </c>
      <c r="D641" s="5">
        <v>1</v>
      </c>
      <c r="E641" s="5">
        <v>1</v>
      </c>
      <c r="F641" s="5">
        <v>1</v>
      </c>
      <c r="G641" s="5">
        <v>1</v>
      </c>
      <c r="H641" s="5">
        <v>1</v>
      </c>
      <c r="I641" s="5">
        <v>1</v>
      </c>
      <c r="J641" s="5">
        <v>1</v>
      </c>
      <c r="L641" s="50"/>
      <c r="M641" s="52">
        <v>938</v>
      </c>
      <c r="N641" s="52">
        <v>1004</v>
      </c>
      <c r="O641" s="49">
        <v>89</v>
      </c>
      <c r="P641" s="128">
        <v>199</v>
      </c>
      <c r="R641" t="s">
        <v>4292</v>
      </c>
      <c r="S641" s="52"/>
    </row>
    <row r="642" spans="1:19" x14ac:dyDescent="0.2">
      <c r="A642" s="4">
        <v>1</v>
      </c>
      <c r="B642" s="5">
        <v>1</v>
      </c>
      <c r="C642" s="5">
        <v>1</v>
      </c>
      <c r="D642" s="5">
        <v>1</v>
      </c>
      <c r="E642" s="5">
        <v>1</v>
      </c>
      <c r="F642" s="5">
        <v>1</v>
      </c>
      <c r="G642" s="5">
        <v>1</v>
      </c>
      <c r="H642" s="5">
        <v>1</v>
      </c>
      <c r="I642" s="5">
        <v>1</v>
      </c>
      <c r="J642" s="5">
        <v>1</v>
      </c>
      <c r="L642" s="50"/>
      <c r="M642" s="52">
        <v>939</v>
      </c>
      <c r="N642" s="52">
        <v>1004</v>
      </c>
      <c r="O642" s="49">
        <v>90</v>
      </c>
      <c r="P642" s="128">
        <v>204</v>
      </c>
      <c r="R642" t="s">
        <v>4292</v>
      </c>
      <c r="S642" s="52"/>
    </row>
    <row r="643" spans="1:19" x14ac:dyDescent="0.2">
      <c r="A643" s="4">
        <v>1</v>
      </c>
      <c r="B643" s="5">
        <v>1</v>
      </c>
      <c r="C643" s="5">
        <v>1</v>
      </c>
      <c r="D643" s="5">
        <v>1</v>
      </c>
      <c r="E643" s="5">
        <v>1</v>
      </c>
      <c r="F643" s="5">
        <v>1</v>
      </c>
      <c r="G643" s="5">
        <v>1</v>
      </c>
      <c r="H643" s="5">
        <v>1</v>
      </c>
      <c r="I643" s="5">
        <v>1</v>
      </c>
      <c r="J643" s="5">
        <v>1</v>
      </c>
      <c r="L643" s="50"/>
      <c r="M643" s="52">
        <v>940</v>
      </c>
      <c r="N643" s="52">
        <v>1004</v>
      </c>
      <c r="O643" s="49">
        <v>91</v>
      </c>
      <c r="P643" s="128">
        <v>204</v>
      </c>
      <c r="R643" t="s">
        <v>4292</v>
      </c>
      <c r="S643" s="52"/>
    </row>
    <row r="644" spans="1:19" x14ac:dyDescent="0.2">
      <c r="A644" s="4">
        <v>1</v>
      </c>
      <c r="B644" s="5">
        <v>1</v>
      </c>
      <c r="C644" s="5">
        <v>1</v>
      </c>
      <c r="D644" s="5">
        <v>1</v>
      </c>
      <c r="E644" s="5">
        <v>1</v>
      </c>
      <c r="F644" s="5">
        <v>1</v>
      </c>
      <c r="G644" s="5">
        <v>1</v>
      </c>
      <c r="H644" s="5">
        <v>1</v>
      </c>
      <c r="I644" s="5">
        <v>1</v>
      </c>
      <c r="J644" s="5">
        <v>1</v>
      </c>
      <c r="L644" s="50"/>
      <c r="M644" s="52">
        <v>941</v>
      </c>
      <c r="N644" s="52">
        <v>1004</v>
      </c>
      <c r="O644" s="49">
        <v>92</v>
      </c>
      <c r="P644" s="128">
        <v>208</v>
      </c>
      <c r="R644" t="s">
        <v>4292</v>
      </c>
      <c r="S644" s="52"/>
    </row>
    <row r="645" spans="1:19" x14ac:dyDescent="0.2">
      <c r="A645" s="4">
        <v>1</v>
      </c>
      <c r="B645" s="5">
        <v>1</v>
      </c>
      <c r="C645" s="5">
        <v>1</v>
      </c>
      <c r="D645" s="5">
        <v>1</v>
      </c>
      <c r="E645" s="5">
        <v>1</v>
      </c>
      <c r="F645" s="5">
        <v>1</v>
      </c>
      <c r="G645" s="5">
        <v>1</v>
      </c>
      <c r="H645" s="5">
        <v>1</v>
      </c>
      <c r="I645" s="5">
        <v>1</v>
      </c>
      <c r="J645" s="5">
        <v>1</v>
      </c>
      <c r="L645" s="50"/>
      <c r="M645" s="52">
        <v>942</v>
      </c>
      <c r="N645" s="52">
        <v>1004</v>
      </c>
      <c r="O645" s="49">
        <v>93</v>
      </c>
      <c r="P645" s="128">
        <v>208</v>
      </c>
      <c r="R645" t="s">
        <v>4292</v>
      </c>
      <c r="S645" s="52"/>
    </row>
    <row r="646" spans="1:19" x14ac:dyDescent="0.2">
      <c r="A646" s="4">
        <v>1</v>
      </c>
      <c r="B646" s="5">
        <v>1</v>
      </c>
      <c r="C646" s="5">
        <v>1</v>
      </c>
      <c r="D646" s="5">
        <v>1</v>
      </c>
      <c r="E646" s="5">
        <v>1</v>
      </c>
      <c r="F646" s="5">
        <v>1</v>
      </c>
      <c r="G646" s="5">
        <v>1</v>
      </c>
      <c r="H646" s="5">
        <v>1</v>
      </c>
      <c r="I646" s="5">
        <v>1</v>
      </c>
      <c r="J646" s="5">
        <v>1</v>
      </c>
      <c r="L646" s="50"/>
      <c r="M646" s="52">
        <v>943</v>
      </c>
      <c r="N646" s="52">
        <v>1004</v>
      </c>
      <c r="O646" s="49">
        <v>94</v>
      </c>
      <c r="P646" s="128">
        <v>213</v>
      </c>
      <c r="R646" t="s">
        <v>4292</v>
      </c>
      <c r="S646" s="52"/>
    </row>
    <row r="647" spans="1:19" x14ac:dyDescent="0.2">
      <c r="A647" s="4">
        <v>1</v>
      </c>
      <c r="B647" s="5">
        <v>1</v>
      </c>
      <c r="C647" s="5">
        <v>1</v>
      </c>
      <c r="D647" s="5">
        <v>1</v>
      </c>
      <c r="E647" s="5">
        <v>1</v>
      </c>
      <c r="F647" s="5">
        <v>1</v>
      </c>
      <c r="G647" s="5">
        <v>1</v>
      </c>
      <c r="H647" s="5">
        <v>1</v>
      </c>
      <c r="I647" s="5">
        <v>1</v>
      </c>
      <c r="J647" s="5">
        <v>1</v>
      </c>
      <c r="L647" s="50"/>
      <c r="M647" s="52">
        <v>944</v>
      </c>
      <c r="N647" s="52">
        <v>1004</v>
      </c>
      <c r="O647" s="49">
        <v>95</v>
      </c>
      <c r="P647" s="128">
        <v>213</v>
      </c>
      <c r="R647" t="s">
        <v>4292</v>
      </c>
      <c r="S647" s="52"/>
    </row>
    <row r="648" spans="1:19" x14ac:dyDescent="0.2">
      <c r="A648" s="4">
        <v>1</v>
      </c>
      <c r="B648" s="5">
        <v>1</v>
      </c>
      <c r="C648" s="5">
        <v>1</v>
      </c>
      <c r="D648" s="5">
        <v>1</v>
      </c>
      <c r="E648" s="5">
        <v>1</v>
      </c>
      <c r="F648" s="5">
        <v>1</v>
      </c>
      <c r="G648" s="5">
        <v>1</v>
      </c>
      <c r="H648" s="5">
        <v>1</v>
      </c>
      <c r="I648" s="5">
        <v>1</v>
      </c>
      <c r="J648" s="5">
        <v>1</v>
      </c>
      <c r="L648" s="50"/>
      <c r="M648" s="52">
        <v>945</v>
      </c>
      <c r="N648" s="52">
        <v>1004</v>
      </c>
      <c r="O648" s="49">
        <v>96</v>
      </c>
      <c r="P648" s="128">
        <v>217</v>
      </c>
      <c r="R648" t="s">
        <v>4292</v>
      </c>
      <c r="S648" s="52"/>
    </row>
    <row r="649" spans="1:19" x14ac:dyDescent="0.2">
      <c r="A649" s="4">
        <v>1</v>
      </c>
      <c r="B649" s="5">
        <v>1</v>
      </c>
      <c r="C649" s="5">
        <v>1</v>
      </c>
      <c r="D649" s="5">
        <v>1</v>
      </c>
      <c r="E649" s="5">
        <v>1</v>
      </c>
      <c r="F649" s="5">
        <v>1</v>
      </c>
      <c r="G649" s="5">
        <v>1</v>
      </c>
      <c r="H649" s="5">
        <v>1</v>
      </c>
      <c r="I649" s="5">
        <v>1</v>
      </c>
      <c r="J649" s="5">
        <v>1</v>
      </c>
      <c r="L649" s="50"/>
      <c r="M649" s="52">
        <v>946</v>
      </c>
      <c r="N649" s="52">
        <v>1004</v>
      </c>
      <c r="O649" s="49">
        <v>97</v>
      </c>
      <c r="P649" s="128">
        <v>217</v>
      </c>
      <c r="R649" t="s">
        <v>4292</v>
      </c>
      <c r="S649" s="52"/>
    </row>
    <row r="650" spans="1:19" x14ac:dyDescent="0.2">
      <c r="A650" s="4">
        <v>1</v>
      </c>
      <c r="B650" s="5">
        <v>1</v>
      </c>
      <c r="C650" s="5">
        <v>1</v>
      </c>
      <c r="D650" s="5">
        <v>1</v>
      </c>
      <c r="E650" s="5">
        <v>1</v>
      </c>
      <c r="F650" s="5">
        <v>1</v>
      </c>
      <c r="G650" s="5">
        <v>1</v>
      </c>
      <c r="H650" s="5">
        <v>1</v>
      </c>
      <c r="I650" s="5">
        <v>1</v>
      </c>
      <c r="J650" s="5">
        <v>1</v>
      </c>
      <c r="L650" s="50"/>
      <c r="M650" s="52">
        <v>947</v>
      </c>
      <c r="N650" s="52">
        <v>1004</v>
      </c>
      <c r="O650" s="49">
        <v>98</v>
      </c>
      <c r="P650" s="128">
        <v>221</v>
      </c>
      <c r="R650" t="s">
        <v>4292</v>
      </c>
      <c r="S650" s="52"/>
    </row>
    <row r="651" spans="1:19" x14ac:dyDescent="0.2">
      <c r="A651" s="4">
        <v>1</v>
      </c>
      <c r="B651" s="5">
        <v>1</v>
      </c>
      <c r="C651" s="5">
        <v>1</v>
      </c>
      <c r="D651" s="5">
        <v>1</v>
      </c>
      <c r="E651" s="5">
        <v>1</v>
      </c>
      <c r="F651" s="5">
        <v>1</v>
      </c>
      <c r="G651" s="5">
        <v>1</v>
      </c>
      <c r="H651" s="5">
        <v>1</v>
      </c>
      <c r="I651" s="5">
        <v>1</v>
      </c>
      <c r="J651" s="5">
        <v>1</v>
      </c>
      <c r="L651" s="50"/>
      <c r="M651" s="52">
        <v>948</v>
      </c>
      <c r="N651" s="52">
        <v>1004</v>
      </c>
      <c r="O651" s="49">
        <v>99</v>
      </c>
      <c r="P651" s="128">
        <v>221</v>
      </c>
      <c r="R651" t="s">
        <v>4292</v>
      </c>
      <c r="S651" s="52"/>
    </row>
    <row r="652" spans="1:19" x14ac:dyDescent="0.2">
      <c r="A652" s="4">
        <v>1</v>
      </c>
      <c r="B652" s="5">
        <v>1</v>
      </c>
      <c r="C652" s="5">
        <v>1</v>
      </c>
      <c r="D652" s="5">
        <v>1</v>
      </c>
      <c r="E652" s="5">
        <v>1</v>
      </c>
      <c r="F652" s="5">
        <v>1</v>
      </c>
      <c r="G652" s="5">
        <v>1</v>
      </c>
      <c r="H652" s="5">
        <v>1</v>
      </c>
      <c r="I652" s="5">
        <v>1</v>
      </c>
      <c r="J652" s="5">
        <v>1</v>
      </c>
      <c r="L652" s="50"/>
      <c r="M652" s="52">
        <v>949</v>
      </c>
      <c r="N652" s="52">
        <v>1004</v>
      </c>
      <c r="O652" s="49">
        <v>100</v>
      </c>
      <c r="P652" s="128">
        <v>226</v>
      </c>
      <c r="R652" t="s">
        <v>4292</v>
      </c>
      <c r="S652" s="52"/>
    </row>
    <row r="653" spans="1:19" x14ac:dyDescent="0.2">
      <c r="A653" s="4">
        <v>1</v>
      </c>
      <c r="B653" s="5">
        <v>1</v>
      </c>
      <c r="C653" s="5">
        <v>1</v>
      </c>
      <c r="D653" s="5">
        <v>1</v>
      </c>
      <c r="E653" s="5">
        <v>1</v>
      </c>
      <c r="F653" s="5">
        <v>1</v>
      </c>
      <c r="G653" s="5">
        <v>1</v>
      </c>
      <c r="H653" s="5">
        <v>1</v>
      </c>
      <c r="I653" s="5">
        <v>1</v>
      </c>
      <c r="J653" s="5">
        <v>1</v>
      </c>
      <c r="L653" s="50"/>
      <c r="M653" s="52">
        <v>950</v>
      </c>
      <c r="N653" s="52">
        <v>1004</v>
      </c>
      <c r="O653" s="49">
        <v>101</v>
      </c>
      <c r="P653" s="128">
        <v>226</v>
      </c>
      <c r="R653" t="s">
        <v>4292</v>
      </c>
      <c r="S653" s="52"/>
    </row>
    <row r="654" spans="1:19" x14ac:dyDescent="0.2">
      <c r="A654" s="4">
        <v>1</v>
      </c>
      <c r="B654" s="5">
        <v>1</v>
      </c>
      <c r="C654" s="5">
        <v>1</v>
      </c>
      <c r="D654" s="5">
        <v>1</v>
      </c>
      <c r="E654" s="5">
        <v>1</v>
      </c>
      <c r="F654" s="5">
        <v>1</v>
      </c>
      <c r="G654" s="5">
        <v>1</v>
      </c>
      <c r="H654" s="5">
        <v>1</v>
      </c>
      <c r="I654" s="5">
        <v>1</v>
      </c>
      <c r="J654" s="5">
        <v>1</v>
      </c>
      <c r="L654" s="50"/>
      <c r="M654" s="52">
        <v>951</v>
      </c>
      <c r="N654" s="52">
        <v>1004</v>
      </c>
      <c r="O654" s="49">
        <v>102</v>
      </c>
      <c r="P654" s="128">
        <v>230</v>
      </c>
      <c r="R654" t="s">
        <v>4292</v>
      </c>
      <c r="S654" s="52"/>
    </row>
    <row r="655" spans="1:19" x14ac:dyDescent="0.2">
      <c r="A655" s="4">
        <v>1</v>
      </c>
      <c r="B655" s="5">
        <v>1</v>
      </c>
      <c r="C655" s="5">
        <v>1</v>
      </c>
      <c r="D655" s="5">
        <v>1</v>
      </c>
      <c r="E655" s="5">
        <v>1</v>
      </c>
      <c r="F655" s="5">
        <v>1</v>
      </c>
      <c r="G655" s="5">
        <v>1</v>
      </c>
      <c r="H655" s="5">
        <v>1</v>
      </c>
      <c r="I655" s="5">
        <v>1</v>
      </c>
      <c r="J655" s="5">
        <v>1</v>
      </c>
      <c r="L655" s="50"/>
      <c r="M655" s="52">
        <v>952</v>
      </c>
      <c r="N655" s="52">
        <v>1004</v>
      </c>
      <c r="O655" s="49">
        <v>103</v>
      </c>
      <c r="P655" s="128">
        <v>230</v>
      </c>
      <c r="R655" t="s">
        <v>4292</v>
      </c>
      <c r="S655" s="52"/>
    </row>
    <row r="656" spans="1:19" x14ac:dyDescent="0.2">
      <c r="A656" s="4">
        <v>1</v>
      </c>
      <c r="B656" s="5">
        <v>1</v>
      </c>
      <c r="C656" s="5">
        <v>1</v>
      </c>
      <c r="D656" s="5">
        <v>1</v>
      </c>
      <c r="E656" s="5">
        <v>1</v>
      </c>
      <c r="F656" s="5">
        <v>1</v>
      </c>
      <c r="G656" s="5">
        <v>1</v>
      </c>
      <c r="H656" s="5">
        <v>1</v>
      </c>
      <c r="I656" s="5">
        <v>1</v>
      </c>
      <c r="J656" s="5">
        <v>1</v>
      </c>
      <c r="L656" s="50"/>
      <c r="M656" s="52">
        <v>953</v>
      </c>
      <c r="N656" s="52">
        <v>1004</v>
      </c>
      <c r="O656" s="49">
        <v>104</v>
      </c>
      <c r="P656" s="128">
        <v>235</v>
      </c>
      <c r="R656" t="s">
        <v>4292</v>
      </c>
      <c r="S656" s="52"/>
    </row>
    <row r="657" spans="1:19" x14ac:dyDescent="0.2">
      <c r="A657" s="4">
        <v>1</v>
      </c>
      <c r="B657" s="5">
        <v>1</v>
      </c>
      <c r="C657" s="5">
        <v>1</v>
      </c>
      <c r="D657" s="5">
        <v>1</v>
      </c>
      <c r="E657" s="5">
        <v>1</v>
      </c>
      <c r="F657" s="5">
        <v>1</v>
      </c>
      <c r="G657" s="5">
        <v>1</v>
      </c>
      <c r="H657" s="5">
        <v>1</v>
      </c>
      <c r="I657" s="5">
        <v>1</v>
      </c>
      <c r="J657" s="5">
        <v>1</v>
      </c>
      <c r="L657" s="50"/>
      <c r="M657" s="52">
        <v>954</v>
      </c>
      <c r="N657" s="52">
        <v>1004</v>
      </c>
      <c r="O657" s="49">
        <v>105</v>
      </c>
      <c r="P657" s="128">
        <v>235</v>
      </c>
      <c r="R657" t="s">
        <v>4292</v>
      </c>
      <c r="S657" s="52"/>
    </row>
    <row r="658" spans="1:19" x14ac:dyDescent="0.2">
      <c r="A658" s="4">
        <v>1</v>
      </c>
      <c r="B658" s="5">
        <v>1</v>
      </c>
      <c r="C658" s="5">
        <v>1</v>
      </c>
      <c r="D658" s="5">
        <v>1</v>
      </c>
      <c r="E658" s="5">
        <v>1</v>
      </c>
      <c r="F658" s="5">
        <v>1</v>
      </c>
      <c r="G658" s="5">
        <v>1</v>
      </c>
      <c r="H658" s="5">
        <v>1</v>
      </c>
      <c r="I658" s="5">
        <v>1</v>
      </c>
      <c r="J658" s="5">
        <v>1</v>
      </c>
      <c r="L658" s="50"/>
      <c r="M658" s="52">
        <v>955</v>
      </c>
      <c r="N658" s="52">
        <v>1004</v>
      </c>
      <c r="O658" s="49">
        <v>106</v>
      </c>
      <c r="P658" s="128">
        <v>239</v>
      </c>
      <c r="R658" t="s">
        <v>4292</v>
      </c>
      <c r="S658" s="52"/>
    </row>
    <row r="659" spans="1:19" x14ac:dyDescent="0.2">
      <c r="A659" s="4">
        <v>1</v>
      </c>
      <c r="B659" s="5">
        <v>1</v>
      </c>
      <c r="C659" s="5">
        <v>1</v>
      </c>
      <c r="D659" s="5">
        <v>1</v>
      </c>
      <c r="E659" s="5">
        <v>1</v>
      </c>
      <c r="F659" s="5">
        <v>1</v>
      </c>
      <c r="G659" s="5">
        <v>1</v>
      </c>
      <c r="H659" s="5">
        <v>1</v>
      </c>
      <c r="I659" s="5">
        <v>1</v>
      </c>
      <c r="J659" s="5">
        <v>1</v>
      </c>
      <c r="L659" s="50"/>
      <c r="M659" s="52">
        <v>956</v>
      </c>
      <c r="N659" s="52">
        <v>1004</v>
      </c>
      <c r="O659" s="49">
        <v>107</v>
      </c>
      <c r="P659" s="128">
        <v>244</v>
      </c>
      <c r="R659" t="s">
        <v>4292</v>
      </c>
      <c r="S659" s="52"/>
    </row>
    <row r="660" spans="1:19" x14ac:dyDescent="0.2">
      <c r="A660" s="4">
        <v>1</v>
      </c>
      <c r="B660" s="5">
        <v>1</v>
      </c>
      <c r="C660" s="5">
        <v>1</v>
      </c>
      <c r="D660" s="5">
        <v>1</v>
      </c>
      <c r="E660" s="5">
        <v>1</v>
      </c>
      <c r="F660" s="5">
        <v>1</v>
      </c>
      <c r="G660" s="5">
        <v>1</v>
      </c>
      <c r="H660" s="5">
        <v>1</v>
      </c>
      <c r="I660" s="5">
        <v>1</v>
      </c>
      <c r="J660" s="5">
        <v>1</v>
      </c>
      <c r="L660" s="50"/>
      <c r="M660" s="52">
        <v>957</v>
      </c>
      <c r="N660" s="52">
        <v>1004</v>
      </c>
      <c r="O660" s="49">
        <v>108</v>
      </c>
      <c r="P660" s="128">
        <v>244</v>
      </c>
      <c r="R660" t="s">
        <v>4292</v>
      </c>
      <c r="S660" s="52"/>
    </row>
    <row r="661" spans="1:19" x14ac:dyDescent="0.2">
      <c r="A661" s="4">
        <v>1</v>
      </c>
      <c r="B661" s="5">
        <v>1</v>
      </c>
      <c r="C661" s="5">
        <v>1</v>
      </c>
      <c r="D661" s="5">
        <v>1</v>
      </c>
      <c r="E661" s="5">
        <v>1</v>
      </c>
      <c r="F661" s="5">
        <v>1</v>
      </c>
      <c r="G661" s="5">
        <v>1</v>
      </c>
      <c r="H661" s="5">
        <v>1</v>
      </c>
      <c r="I661" s="5">
        <v>1</v>
      </c>
      <c r="J661" s="5">
        <v>1</v>
      </c>
      <c r="L661" s="50"/>
      <c r="M661" s="52">
        <v>958</v>
      </c>
      <c r="N661" s="52">
        <v>1004</v>
      </c>
      <c r="O661" s="49">
        <v>109</v>
      </c>
      <c r="P661" s="128">
        <v>248</v>
      </c>
      <c r="R661" t="s">
        <v>4292</v>
      </c>
      <c r="S661" s="52"/>
    </row>
    <row r="662" spans="1:19" x14ac:dyDescent="0.2">
      <c r="A662" s="4">
        <v>1</v>
      </c>
      <c r="B662" s="5">
        <v>1</v>
      </c>
      <c r="C662" s="5">
        <v>1</v>
      </c>
      <c r="D662" s="5">
        <v>1</v>
      </c>
      <c r="E662" s="5">
        <v>1</v>
      </c>
      <c r="F662" s="5">
        <v>1</v>
      </c>
      <c r="G662" s="5">
        <v>1</v>
      </c>
      <c r="H662" s="5">
        <v>1</v>
      </c>
      <c r="I662" s="5">
        <v>1</v>
      </c>
      <c r="J662" s="5">
        <v>1</v>
      </c>
      <c r="L662" s="50"/>
      <c r="M662" s="52">
        <v>959</v>
      </c>
      <c r="N662" s="52">
        <v>1004</v>
      </c>
      <c r="O662" s="49">
        <v>110</v>
      </c>
      <c r="P662" s="128">
        <v>248</v>
      </c>
      <c r="R662" t="s">
        <v>4292</v>
      </c>
      <c r="S662" s="52"/>
    </row>
    <row r="663" spans="1:19" x14ac:dyDescent="0.2">
      <c r="A663" s="4">
        <v>1</v>
      </c>
      <c r="B663" s="5">
        <v>1</v>
      </c>
      <c r="C663" s="5">
        <v>1</v>
      </c>
      <c r="D663" s="5">
        <v>1</v>
      </c>
      <c r="E663" s="5">
        <v>1</v>
      </c>
      <c r="F663" s="5">
        <v>1</v>
      </c>
      <c r="G663" s="5">
        <v>1</v>
      </c>
      <c r="H663" s="5">
        <v>1</v>
      </c>
      <c r="I663" s="5">
        <v>1</v>
      </c>
      <c r="J663" s="5">
        <v>1</v>
      </c>
      <c r="L663" s="50"/>
      <c r="M663" s="52">
        <v>960</v>
      </c>
      <c r="N663" s="52">
        <v>1004</v>
      </c>
      <c r="O663" s="49">
        <v>111</v>
      </c>
      <c r="P663" s="128">
        <v>252</v>
      </c>
      <c r="R663" t="s">
        <v>4292</v>
      </c>
      <c r="S663" s="52"/>
    </row>
    <row r="664" spans="1:19" x14ac:dyDescent="0.2">
      <c r="A664" s="4">
        <v>1</v>
      </c>
      <c r="B664" s="5">
        <v>1</v>
      </c>
      <c r="C664" s="5">
        <v>1</v>
      </c>
      <c r="D664" s="5">
        <v>1</v>
      </c>
      <c r="E664" s="5">
        <v>1</v>
      </c>
      <c r="F664" s="5">
        <v>1</v>
      </c>
      <c r="G664" s="5">
        <v>1</v>
      </c>
      <c r="H664" s="5">
        <v>1</v>
      </c>
      <c r="I664" s="5">
        <v>1</v>
      </c>
      <c r="J664" s="5">
        <v>1</v>
      </c>
      <c r="L664" s="50"/>
      <c r="M664" s="52">
        <v>961</v>
      </c>
      <c r="N664" s="52">
        <v>1004</v>
      </c>
      <c r="O664" s="49">
        <v>112</v>
      </c>
      <c r="P664" s="128">
        <v>252</v>
      </c>
      <c r="R664" t="s">
        <v>4292</v>
      </c>
      <c r="S664" s="52"/>
    </row>
    <row r="665" spans="1:19" x14ac:dyDescent="0.2">
      <c r="A665" s="4">
        <v>1</v>
      </c>
      <c r="B665" s="5">
        <v>1</v>
      </c>
      <c r="C665" s="5">
        <v>1</v>
      </c>
      <c r="D665" s="5">
        <v>1</v>
      </c>
      <c r="E665" s="5">
        <v>1</v>
      </c>
      <c r="F665" s="5">
        <v>1</v>
      </c>
      <c r="G665" s="5">
        <v>1</v>
      </c>
      <c r="H665" s="5">
        <v>1</v>
      </c>
      <c r="I665" s="5">
        <v>1</v>
      </c>
      <c r="J665" s="5">
        <v>1</v>
      </c>
      <c r="L665" s="50"/>
      <c r="M665" s="52">
        <v>962</v>
      </c>
      <c r="N665" s="52">
        <v>1004</v>
      </c>
      <c r="O665" s="49">
        <v>113</v>
      </c>
      <c r="P665" s="128">
        <v>257</v>
      </c>
      <c r="R665" t="s">
        <v>4292</v>
      </c>
      <c r="S665" s="52"/>
    </row>
    <row r="666" spans="1:19" x14ac:dyDescent="0.2">
      <c r="A666" s="4">
        <v>1</v>
      </c>
      <c r="B666" s="5">
        <v>1</v>
      </c>
      <c r="C666" s="5">
        <v>1</v>
      </c>
      <c r="D666" s="5">
        <v>1</v>
      </c>
      <c r="E666" s="5">
        <v>1</v>
      </c>
      <c r="F666" s="5">
        <v>1</v>
      </c>
      <c r="G666" s="5">
        <v>1</v>
      </c>
      <c r="H666" s="5">
        <v>1</v>
      </c>
      <c r="I666" s="5">
        <v>1</v>
      </c>
      <c r="J666" s="5">
        <v>1</v>
      </c>
      <c r="L666" s="50"/>
      <c r="M666" s="52">
        <v>963</v>
      </c>
      <c r="N666" s="52">
        <v>1004</v>
      </c>
      <c r="O666" s="49">
        <v>114</v>
      </c>
      <c r="P666" s="128">
        <v>257</v>
      </c>
      <c r="R666" t="s">
        <v>4292</v>
      </c>
      <c r="S666" s="52"/>
    </row>
    <row r="667" spans="1:19" x14ac:dyDescent="0.2">
      <c r="A667" s="4">
        <v>1</v>
      </c>
      <c r="B667" s="5">
        <v>1</v>
      </c>
      <c r="C667" s="5">
        <v>1</v>
      </c>
      <c r="D667" s="5">
        <v>1</v>
      </c>
      <c r="E667" s="5">
        <v>1</v>
      </c>
      <c r="F667" s="5">
        <v>1</v>
      </c>
      <c r="G667" s="5">
        <v>1</v>
      </c>
      <c r="H667" s="5">
        <v>1</v>
      </c>
      <c r="I667" s="5">
        <v>1</v>
      </c>
      <c r="J667" s="5">
        <v>1</v>
      </c>
      <c r="L667" s="50"/>
      <c r="M667" s="52">
        <v>964</v>
      </c>
      <c r="N667" s="52">
        <v>1004</v>
      </c>
      <c r="O667" s="49">
        <v>115</v>
      </c>
      <c r="P667" s="128">
        <v>261</v>
      </c>
      <c r="R667" t="s">
        <v>4292</v>
      </c>
      <c r="S667" s="52"/>
    </row>
    <row r="668" spans="1:19" x14ac:dyDescent="0.2">
      <c r="A668" s="4">
        <v>1</v>
      </c>
      <c r="B668" s="5">
        <v>1</v>
      </c>
      <c r="C668" s="5">
        <v>1</v>
      </c>
      <c r="D668" s="5">
        <v>1</v>
      </c>
      <c r="E668" s="5">
        <v>1</v>
      </c>
      <c r="F668" s="5">
        <v>1</v>
      </c>
      <c r="G668" s="5">
        <v>1</v>
      </c>
      <c r="H668" s="5">
        <v>1</v>
      </c>
      <c r="I668" s="5">
        <v>1</v>
      </c>
      <c r="J668" s="5">
        <v>1</v>
      </c>
      <c r="L668" s="50"/>
      <c r="M668" s="52">
        <v>965</v>
      </c>
      <c r="N668" s="52">
        <v>1004</v>
      </c>
      <c r="O668" s="49">
        <v>116</v>
      </c>
      <c r="P668" s="128">
        <v>261</v>
      </c>
      <c r="R668" t="s">
        <v>4292</v>
      </c>
      <c r="S668" s="52"/>
    </row>
    <row r="669" spans="1:19" x14ac:dyDescent="0.2">
      <c r="A669" s="4">
        <v>1</v>
      </c>
      <c r="B669" s="5">
        <v>1</v>
      </c>
      <c r="C669" s="5">
        <v>1</v>
      </c>
      <c r="D669" s="5">
        <v>1</v>
      </c>
      <c r="E669" s="5">
        <v>1</v>
      </c>
      <c r="F669" s="5">
        <v>1</v>
      </c>
      <c r="G669" s="5">
        <v>1</v>
      </c>
      <c r="H669" s="5">
        <v>1</v>
      </c>
      <c r="I669" s="5">
        <v>1</v>
      </c>
      <c r="J669" s="5">
        <v>1</v>
      </c>
      <c r="L669" s="50"/>
      <c r="M669" s="52">
        <v>966</v>
      </c>
      <c r="N669" s="52">
        <v>1004</v>
      </c>
      <c r="O669" s="49">
        <v>117</v>
      </c>
      <c r="P669" s="128">
        <v>266</v>
      </c>
      <c r="R669" t="s">
        <v>4292</v>
      </c>
      <c r="S669" s="52"/>
    </row>
    <row r="670" spans="1:19" x14ac:dyDescent="0.2">
      <c r="A670" s="4">
        <v>1</v>
      </c>
      <c r="B670" s="5">
        <v>1</v>
      </c>
      <c r="C670" s="5">
        <v>1</v>
      </c>
      <c r="D670" s="5">
        <v>1</v>
      </c>
      <c r="E670" s="5">
        <v>1</v>
      </c>
      <c r="F670" s="5">
        <v>1</v>
      </c>
      <c r="G670" s="5">
        <v>1</v>
      </c>
      <c r="H670" s="5">
        <v>1</v>
      </c>
      <c r="I670" s="5">
        <v>1</v>
      </c>
      <c r="J670" s="5">
        <v>1</v>
      </c>
      <c r="L670" s="50"/>
      <c r="M670" s="52">
        <v>967</v>
      </c>
      <c r="N670" s="52">
        <v>1004</v>
      </c>
      <c r="O670" s="49">
        <v>118</v>
      </c>
      <c r="P670" s="128">
        <v>270</v>
      </c>
      <c r="R670" t="s">
        <v>4292</v>
      </c>
      <c r="S670" s="52"/>
    </row>
    <row r="671" spans="1:19" x14ac:dyDescent="0.2">
      <c r="A671" s="4">
        <v>1</v>
      </c>
      <c r="B671" s="5">
        <v>1</v>
      </c>
      <c r="C671" s="5">
        <v>1</v>
      </c>
      <c r="D671" s="5">
        <v>1</v>
      </c>
      <c r="E671" s="5">
        <v>1</v>
      </c>
      <c r="F671" s="5">
        <v>1</v>
      </c>
      <c r="G671" s="5">
        <v>1</v>
      </c>
      <c r="H671" s="5">
        <v>1</v>
      </c>
      <c r="I671" s="5">
        <v>1</v>
      </c>
      <c r="J671" s="5">
        <v>1</v>
      </c>
      <c r="L671" s="50"/>
      <c r="M671" s="52">
        <v>968</v>
      </c>
      <c r="N671" s="52">
        <v>1004</v>
      </c>
      <c r="O671" s="49">
        <v>119</v>
      </c>
      <c r="P671" s="128">
        <v>270</v>
      </c>
      <c r="R671" t="s">
        <v>4292</v>
      </c>
      <c r="S671" s="52"/>
    </row>
    <row r="672" spans="1:19" x14ac:dyDescent="0.2">
      <c r="A672" s="4">
        <v>1</v>
      </c>
      <c r="B672" s="5">
        <v>1</v>
      </c>
      <c r="C672" s="5">
        <v>1</v>
      </c>
      <c r="D672" s="5">
        <v>1</v>
      </c>
      <c r="E672" s="5">
        <v>1</v>
      </c>
      <c r="F672" s="5">
        <v>1</v>
      </c>
      <c r="G672" s="5">
        <v>1</v>
      </c>
      <c r="H672" s="5">
        <v>1</v>
      </c>
      <c r="I672" s="5">
        <v>1</v>
      </c>
      <c r="J672" s="5">
        <v>1</v>
      </c>
      <c r="L672" s="50"/>
      <c r="M672" s="52">
        <v>969</v>
      </c>
      <c r="N672" s="52">
        <v>1004</v>
      </c>
      <c r="O672" s="49">
        <v>120</v>
      </c>
      <c r="P672" s="128">
        <v>275</v>
      </c>
      <c r="R672" t="s">
        <v>4292</v>
      </c>
      <c r="S672" s="52"/>
    </row>
    <row r="673" spans="1:19" x14ac:dyDescent="0.2">
      <c r="A673" s="4">
        <v>1</v>
      </c>
      <c r="B673" s="5">
        <v>1</v>
      </c>
      <c r="C673" s="5">
        <v>1</v>
      </c>
      <c r="D673" s="5">
        <v>1</v>
      </c>
      <c r="E673" s="5">
        <v>1</v>
      </c>
      <c r="F673" s="5">
        <v>1</v>
      </c>
      <c r="G673" s="5">
        <v>1</v>
      </c>
      <c r="H673" s="5">
        <v>1</v>
      </c>
      <c r="I673" s="5">
        <v>1</v>
      </c>
      <c r="J673" s="5">
        <v>1</v>
      </c>
      <c r="L673" s="50"/>
      <c r="M673" s="52">
        <v>970</v>
      </c>
      <c r="N673" s="52">
        <v>1004</v>
      </c>
      <c r="O673" s="49">
        <v>121</v>
      </c>
      <c r="P673" s="128">
        <v>275</v>
      </c>
      <c r="R673" t="s">
        <v>4292</v>
      </c>
      <c r="S673" s="52"/>
    </row>
    <row r="674" spans="1:19" x14ac:dyDescent="0.2">
      <c r="A674" s="4">
        <v>1</v>
      </c>
      <c r="B674" s="5">
        <v>1</v>
      </c>
      <c r="C674" s="5">
        <v>1</v>
      </c>
      <c r="D674" s="5">
        <v>1</v>
      </c>
      <c r="E674" s="5">
        <v>1</v>
      </c>
      <c r="F674" s="5">
        <v>1</v>
      </c>
      <c r="G674" s="5">
        <v>1</v>
      </c>
      <c r="H674" s="5">
        <v>1</v>
      </c>
      <c r="I674" s="5">
        <v>1</v>
      </c>
      <c r="J674" s="5">
        <v>1</v>
      </c>
      <c r="L674" s="50"/>
      <c r="M674" s="52">
        <v>971</v>
      </c>
      <c r="N674" s="52">
        <v>1004</v>
      </c>
      <c r="O674" s="49">
        <v>122</v>
      </c>
      <c r="P674" s="128">
        <v>279</v>
      </c>
      <c r="R674" t="s">
        <v>4292</v>
      </c>
      <c r="S674" s="52"/>
    </row>
    <row r="675" spans="1:19" x14ac:dyDescent="0.2">
      <c r="A675" s="4">
        <v>1</v>
      </c>
      <c r="B675" s="5">
        <v>1</v>
      </c>
      <c r="C675" s="5">
        <v>1</v>
      </c>
      <c r="D675" s="5">
        <v>1</v>
      </c>
      <c r="E675" s="5">
        <v>1</v>
      </c>
      <c r="F675" s="5">
        <v>1</v>
      </c>
      <c r="G675" s="5">
        <v>1</v>
      </c>
      <c r="H675" s="5">
        <v>1</v>
      </c>
      <c r="I675" s="5">
        <v>1</v>
      </c>
      <c r="J675" s="5">
        <v>1</v>
      </c>
      <c r="L675" s="50"/>
      <c r="M675" s="52">
        <v>972</v>
      </c>
      <c r="N675" s="52">
        <v>1004</v>
      </c>
      <c r="O675" s="49">
        <v>123</v>
      </c>
      <c r="P675" s="128">
        <v>279</v>
      </c>
      <c r="R675" t="s">
        <v>4292</v>
      </c>
      <c r="S675" s="52"/>
    </row>
    <row r="676" spans="1:19" x14ac:dyDescent="0.2">
      <c r="A676" s="4">
        <v>1</v>
      </c>
      <c r="B676" s="5">
        <v>1</v>
      </c>
      <c r="C676" s="5">
        <v>1</v>
      </c>
      <c r="D676" s="5">
        <v>1</v>
      </c>
      <c r="E676" s="5">
        <v>1</v>
      </c>
      <c r="F676" s="5">
        <v>1</v>
      </c>
      <c r="G676" s="5">
        <v>1</v>
      </c>
      <c r="H676" s="5">
        <v>1</v>
      </c>
      <c r="I676" s="5">
        <v>1</v>
      </c>
      <c r="J676" s="5">
        <v>1</v>
      </c>
      <c r="L676" s="50"/>
      <c r="M676" s="52">
        <v>973</v>
      </c>
      <c r="N676" s="52">
        <v>1004</v>
      </c>
      <c r="O676" s="49">
        <v>124</v>
      </c>
      <c r="P676" s="128">
        <v>284</v>
      </c>
      <c r="R676" t="s">
        <v>4292</v>
      </c>
      <c r="S676" s="52"/>
    </row>
    <row r="677" spans="1:19" x14ac:dyDescent="0.2">
      <c r="A677" s="4">
        <v>1</v>
      </c>
      <c r="B677" s="5">
        <v>1</v>
      </c>
      <c r="C677" s="5">
        <v>1</v>
      </c>
      <c r="D677" s="5">
        <v>1</v>
      </c>
      <c r="E677" s="5">
        <v>1</v>
      </c>
      <c r="F677" s="5">
        <v>1</v>
      </c>
      <c r="G677" s="5">
        <v>1</v>
      </c>
      <c r="H677" s="5">
        <v>1</v>
      </c>
      <c r="I677" s="5">
        <v>1</v>
      </c>
      <c r="J677" s="5">
        <v>1</v>
      </c>
      <c r="L677" s="50"/>
      <c r="M677" s="52">
        <v>974</v>
      </c>
      <c r="N677" s="52">
        <v>1004</v>
      </c>
      <c r="O677" s="49">
        <v>125</v>
      </c>
      <c r="P677" s="128">
        <v>288</v>
      </c>
      <c r="R677" t="s">
        <v>4292</v>
      </c>
      <c r="S677" s="52"/>
    </row>
    <row r="678" spans="1:19" x14ac:dyDescent="0.2">
      <c r="A678" s="4">
        <v>1</v>
      </c>
      <c r="B678" s="5">
        <v>1</v>
      </c>
      <c r="C678" s="5">
        <v>1</v>
      </c>
      <c r="D678" s="5">
        <v>1</v>
      </c>
      <c r="E678" s="5">
        <v>1</v>
      </c>
      <c r="F678" s="5">
        <v>1</v>
      </c>
      <c r="G678" s="5">
        <v>1</v>
      </c>
      <c r="H678" s="5">
        <v>1</v>
      </c>
      <c r="I678" s="5">
        <v>1</v>
      </c>
      <c r="J678" s="5">
        <v>1</v>
      </c>
      <c r="L678" s="50"/>
      <c r="M678" s="52">
        <v>975</v>
      </c>
      <c r="N678" s="52">
        <v>1004</v>
      </c>
      <c r="O678" s="49">
        <v>126</v>
      </c>
      <c r="P678" s="128">
        <v>288</v>
      </c>
      <c r="R678" t="s">
        <v>4292</v>
      </c>
      <c r="S678" s="52"/>
    </row>
    <row r="679" spans="1:19" x14ac:dyDescent="0.2">
      <c r="A679" s="4">
        <v>1</v>
      </c>
      <c r="B679" s="5">
        <v>1</v>
      </c>
      <c r="C679" s="5">
        <v>1</v>
      </c>
      <c r="D679" s="5">
        <v>1</v>
      </c>
      <c r="E679" s="5">
        <v>1</v>
      </c>
      <c r="F679" s="5">
        <v>1</v>
      </c>
      <c r="G679" s="5">
        <v>1</v>
      </c>
      <c r="H679" s="5">
        <v>1</v>
      </c>
      <c r="I679" s="5">
        <v>1</v>
      </c>
      <c r="J679" s="5">
        <v>1</v>
      </c>
      <c r="L679" s="50"/>
      <c r="M679" s="52">
        <v>976</v>
      </c>
      <c r="N679" s="52">
        <v>1004</v>
      </c>
      <c r="O679" s="49">
        <v>127</v>
      </c>
      <c r="P679" s="128">
        <v>292</v>
      </c>
      <c r="R679" t="s">
        <v>4292</v>
      </c>
      <c r="S679" s="52"/>
    </row>
    <row r="680" spans="1:19" x14ac:dyDescent="0.2">
      <c r="A680" s="4">
        <v>1</v>
      </c>
      <c r="B680" s="5">
        <v>1</v>
      </c>
      <c r="C680" s="5">
        <v>1</v>
      </c>
      <c r="D680" s="5">
        <v>1</v>
      </c>
      <c r="E680" s="5">
        <v>1</v>
      </c>
      <c r="F680" s="5">
        <v>1</v>
      </c>
      <c r="G680" s="5">
        <v>1</v>
      </c>
      <c r="H680" s="5">
        <v>1</v>
      </c>
      <c r="I680" s="5">
        <v>1</v>
      </c>
      <c r="J680" s="5">
        <v>1</v>
      </c>
      <c r="L680" s="50"/>
      <c r="M680" s="52">
        <v>977</v>
      </c>
      <c r="N680" s="52">
        <v>1004</v>
      </c>
      <c r="O680" s="49">
        <v>128</v>
      </c>
      <c r="P680" s="128">
        <v>292</v>
      </c>
      <c r="R680" t="s">
        <v>4292</v>
      </c>
      <c r="S680" s="52"/>
    </row>
    <row r="681" spans="1:19" x14ac:dyDescent="0.2">
      <c r="A681" s="4">
        <v>1</v>
      </c>
      <c r="B681" s="5">
        <v>1</v>
      </c>
      <c r="C681" s="5">
        <v>1</v>
      </c>
      <c r="D681" s="5">
        <v>1</v>
      </c>
      <c r="E681" s="5">
        <v>1</v>
      </c>
      <c r="F681" s="5">
        <v>1</v>
      </c>
      <c r="G681" s="5">
        <v>1</v>
      </c>
      <c r="H681" s="5">
        <v>1</v>
      </c>
      <c r="I681" s="5">
        <v>1</v>
      </c>
      <c r="J681" s="5">
        <v>1</v>
      </c>
      <c r="L681" s="50"/>
      <c r="M681" s="52">
        <v>978</v>
      </c>
      <c r="N681" s="52">
        <v>1004</v>
      </c>
      <c r="O681" s="49">
        <v>129</v>
      </c>
      <c r="P681" s="128">
        <v>297</v>
      </c>
      <c r="R681" t="s">
        <v>4292</v>
      </c>
      <c r="S681" s="52"/>
    </row>
    <row r="682" spans="1:19" x14ac:dyDescent="0.2">
      <c r="A682" s="4">
        <v>1</v>
      </c>
      <c r="B682" s="5">
        <v>1</v>
      </c>
      <c r="C682" s="5">
        <v>1</v>
      </c>
      <c r="D682" s="5">
        <v>1</v>
      </c>
      <c r="E682" s="5">
        <v>1</v>
      </c>
      <c r="F682" s="5">
        <v>1</v>
      </c>
      <c r="G682" s="5">
        <v>1</v>
      </c>
      <c r="H682" s="5">
        <v>1</v>
      </c>
      <c r="I682" s="5">
        <v>1</v>
      </c>
      <c r="J682" s="5">
        <v>1</v>
      </c>
      <c r="L682" s="50"/>
      <c r="M682" s="52">
        <v>979</v>
      </c>
      <c r="N682" s="52">
        <v>1004</v>
      </c>
      <c r="O682" s="49">
        <v>130</v>
      </c>
      <c r="P682" s="128">
        <v>297</v>
      </c>
      <c r="R682" t="s">
        <v>4292</v>
      </c>
      <c r="S682" s="52"/>
    </row>
    <row r="683" spans="1:19" x14ac:dyDescent="0.2">
      <c r="A683" s="4">
        <v>1</v>
      </c>
      <c r="B683" s="5">
        <v>1</v>
      </c>
      <c r="C683" s="5">
        <v>1</v>
      </c>
      <c r="D683" s="5">
        <v>1</v>
      </c>
      <c r="E683" s="5">
        <v>1</v>
      </c>
      <c r="F683" s="5">
        <v>1</v>
      </c>
      <c r="G683" s="5">
        <v>1</v>
      </c>
      <c r="H683" s="5">
        <v>1</v>
      </c>
      <c r="I683" s="5">
        <v>1</v>
      </c>
      <c r="J683" s="5">
        <v>1</v>
      </c>
      <c r="L683" s="50"/>
      <c r="M683" s="52">
        <v>980</v>
      </c>
      <c r="N683" s="52">
        <v>1004</v>
      </c>
      <c r="O683" s="49">
        <v>131</v>
      </c>
      <c r="P683" s="128">
        <v>301</v>
      </c>
      <c r="R683" t="s">
        <v>4292</v>
      </c>
      <c r="S683" s="52"/>
    </row>
    <row r="684" spans="1:19" x14ac:dyDescent="0.2">
      <c r="A684" s="4">
        <v>1</v>
      </c>
      <c r="B684" s="5">
        <v>1</v>
      </c>
      <c r="C684" s="5">
        <v>1</v>
      </c>
      <c r="D684" s="5">
        <v>1</v>
      </c>
      <c r="E684" s="5">
        <v>1</v>
      </c>
      <c r="F684" s="5">
        <v>1</v>
      </c>
      <c r="G684" s="5">
        <v>1</v>
      </c>
      <c r="H684" s="5">
        <v>1</v>
      </c>
      <c r="I684" s="5">
        <v>1</v>
      </c>
      <c r="J684" s="5">
        <v>1</v>
      </c>
      <c r="L684" s="50"/>
      <c r="M684" s="52">
        <v>981</v>
      </c>
      <c r="N684" s="52">
        <v>1004</v>
      </c>
      <c r="O684" s="49">
        <v>132</v>
      </c>
      <c r="P684" s="128">
        <v>306</v>
      </c>
      <c r="R684" t="s">
        <v>4292</v>
      </c>
      <c r="S684" s="52"/>
    </row>
    <row r="685" spans="1:19" x14ac:dyDescent="0.2">
      <c r="A685" s="4">
        <v>1</v>
      </c>
      <c r="B685" s="5">
        <v>1</v>
      </c>
      <c r="C685" s="5">
        <v>1</v>
      </c>
      <c r="D685" s="5">
        <v>1</v>
      </c>
      <c r="E685" s="5">
        <v>1</v>
      </c>
      <c r="F685" s="5">
        <v>1</v>
      </c>
      <c r="G685" s="5">
        <v>1</v>
      </c>
      <c r="H685" s="5">
        <v>1</v>
      </c>
      <c r="I685" s="5">
        <v>1</v>
      </c>
      <c r="J685" s="5">
        <v>1</v>
      </c>
      <c r="L685" s="50"/>
      <c r="M685" s="52">
        <v>982</v>
      </c>
      <c r="N685" s="52">
        <v>1004</v>
      </c>
      <c r="O685" s="49">
        <v>133</v>
      </c>
      <c r="P685" s="128">
        <v>306</v>
      </c>
      <c r="R685" t="s">
        <v>4292</v>
      </c>
      <c r="S685" s="52"/>
    </row>
    <row r="686" spans="1:19" x14ac:dyDescent="0.2">
      <c r="A686" s="4">
        <v>1</v>
      </c>
      <c r="B686" s="5">
        <v>1</v>
      </c>
      <c r="C686" s="5">
        <v>1</v>
      </c>
      <c r="D686" s="5">
        <v>1</v>
      </c>
      <c r="E686" s="5">
        <v>1</v>
      </c>
      <c r="F686" s="5">
        <v>1</v>
      </c>
      <c r="G686" s="5">
        <v>1</v>
      </c>
      <c r="H686" s="5">
        <v>1</v>
      </c>
      <c r="I686" s="5">
        <v>1</v>
      </c>
      <c r="J686" s="5">
        <v>1</v>
      </c>
      <c r="L686" s="50"/>
      <c r="M686" s="52">
        <v>983</v>
      </c>
      <c r="N686" s="52">
        <v>1004</v>
      </c>
      <c r="O686" s="49">
        <v>134</v>
      </c>
      <c r="P686" s="128">
        <v>310</v>
      </c>
      <c r="R686" t="s">
        <v>4292</v>
      </c>
      <c r="S686" s="52"/>
    </row>
    <row r="687" spans="1:19" x14ac:dyDescent="0.2">
      <c r="A687" s="4">
        <v>1</v>
      </c>
      <c r="B687" s="5">
        <v>1</v>
      </c>
      <c r="C687" s="5">
        <v>1</v>
      </c>
      <c r="D687" s="5">
        <v>1</v>
      </c>
      <c r="E687" s="5">
        <v>1</v>
      </c>
      <c r="F687" s="5">
        <v>1</v>
      </c>
      <c r="G687" s="5">
        <v>1</v>
      </c>
      <c r="H687" s="5">
        <v>1</v>
      </c>
      <c r="I687" s="5">
        <v>1</v>
      </c>
      <c r="J687" s="5">
        <v>1</v>
      </c>
      <c r="L687" s="50"/>
      <c r="M687" s="52">
        <v>984</v>
      </c>
      <c r="N687" s="52">
        <v>1004</v>
      </c>
      <c r="O687" s="49">
        <v>135</v>
      </c>
      <c r="P687" s="128">
        <v>310</v>
      </c>
      <c r="R687" t="s">
        <v>4292</v>
      </c>
      <c r="S687" s="52"/>
    </row>
    <row r="688" spans="1:19" x14ac:dyDescent="0.2">
      <c r="A688" s="4">
        <v>1</v>
      </c>
      <c r="B688" s="5">
        <v>1</v>
      </c>
      <c r="C688" s="5">
        <v>1</v>
      </c>
      <c r="D688" s="5">
        <v>1</v>
      </c>
      <c r="E688" s="5">
        <v>1</v>
      </c>
      <c r="F688" s="5">
        <v>1</v>
      </c>
      <c r="G688" s="5">
        <v>1</v>
      </c>
      <c r="H688" s="5">
        <v>1</v>
      </c>
      <c r="I688" s="5">
        <v>1</v>
      </c>
      <c r="J688" s="5">
        <v>1</v>
      </c>
      <c r="L688" s="50"/>
      <c r="M688" s="52">
        <v>985</v>
      </c>
      <c r="N688" s="52">
        <v>1004</v>
      </c>
      <c r="O688" s="49">
        <v>136</v>
      </c>
      <c r="P688" s="128">
        <v>315</v>
      </c>
      <c r="R688" t="s">
        <v>4292</v>
      </c>
      <c r="S688" s="52"/>
    </row>
    <row r="689" spans="1:19" x14ac:dyDescent="0.2">
      <c r="A689" s="4">
        <v>1</v>
      </c>
      <c r="B689" s="5">
        <v>1</v>
      </c>
      <c r="C689" s="5">
        <v>1</v>
      </c>
      <c r="D689" s="5">
        <v>1</v>
      </c>
      <c r="E689" s="5">
        <v>1</v>
      </c>
      <c r="F689" s="5">
        <v>1</v>
      </c>
      <c r="G689" s="5">
        <v>1</v>
      </c>
      <c r="H689" s="5">
        <v>1</v>
      </c>
      <c r="I689" s="5">
        <v>1</v>
      </c>
      <c r="J689" s="5">
        <v>1</v>
      </c>
      <c r="L689" s="50"/>
      <c r="M689" s="52">
        <v>986</v>
      </c>
      <c r="N689" s="52">
        <v>1004</v>
      </c>
      <c r="O689" s="49">
        <v>137</v>
      </c>
      <c r="P689" s="128">
        <v>319</v>
      </c>
      <c r="R689" t="s">
        <v>4292</v>
      </c>
      <c r="S689" s="52"/>
    </row>
    <row r="690" spans="1:19" x14ac:dyDescent="0.2">
      <c r="A690" s="4">
        <v>1</v>
      </c>
      <c r="B690" s="5">
        <v>1</v>
      </c>
      <c r="C690" s="5">
        <v>1</v>
      </c>
      <c r="D690" s="5">
        <v>1</v>
      </c>
      <c r="E690" s="5">
        <v>1</v>
      </c>
      <c r="F690" s="5">
        <v>1</v>
      </c>
      <c r="G690" s="5">
        <v>1</v>
      </c>
      <c r="H690" s="5">
        <v>1</v>
      </c>
      <c r="I690" s="5">
        <v>1</v>
      </c>
      <c r="J690" s="5">
        <v>1</v>
      </c>
      <c r="L690" s="50"/>
      <c r="M690" s="52">
        <v>987</v>
      </c>
      <c r="N690" s="52">
        <v>1005</v>
      </c>
      <c r="O690" s="49">
        <v>1</v>
      </c>
      <c r="P690" s="193">
        <v>100</v>
      </c>
      <c r="R690" t="s">
        <v>4293</v>
      </c>
    </row>
    <row r="691" spans="1:19" x14ac:dyDescent="0.2">
      <c r="A691" s="4">
        <v>1</v>
      </c>
      <c r="B691" s="5">
        <v>1</v>
      </c>
      <c r="C691" s="5">
        <v>1</v>
      </c>
      <c r="D691" s="5">
        <v>1</v>
      </c>
      <c r="E691" s="5">
        <v>1</v>
      </c>
      <c r="F691" s="5">
        <v>1</v>
      </c>
      <c r="G691" s="5">
        <v>1</v>
      </c>
      <c r="H691" s="5">
        <v>1</v>
      </c>
      <c r="I691" s="5">
        <v>1</v>
      </c>
      <c r="J691" s="5">
        <v>1</v>
      </c>
      <c r="L691" s="50"/>
      <c r="M691" s="52">
        <v>988</v>
      </c>
      <c r="N691" s="52">
        <v>1005</v>
      </c>
      <c r="O691" s="49">
        <v>2</v>
      </c>
      <c r="P691" s="193">
        <v>200</v>
      </c>
      <c r="R691" t="s">
        <v>4293</v>
      </c>
    </row>
    <row r="692" spans="1:19" x14ac:dyDescent="0.2">
      <c r="A692" s="4">
        <v>1</v>
      </c>
      <c r="B692" s="5">
        <v>1</v>
      </c>
      <c r="C692" s="5">
        <v>1</v>
      </c>
      <c r="D692" s="5">
        <v>1</v>
      </c>
      <c r="E692" s="5">
        <v>1</v>
      </c>
      <c r="F692" s="5">
        <v>1</v>
      </c>
      <c r="G692" s="5">
        <v>1</v>
      </c>
      <c r="H692" s="5">
        <v>1</v>
      </c>
      <c r="I692" s="5">
        <v>1</v>
      </c>
      <c r="J692" s="5">
        <v>1</v>
      </c>
      <c r="L692" s="50"/>
      <c r="M692" s="52">
        <v>989</v>
      </c>
      <c r="N692" s="52">
        <v>1005</v>
      </c>
      <c r="O692" s="49">
        <v>3</v>
      </c>
      <c r="P692" s="193">
        <v>400</v>
      </c>
      <c r="R692" t="s">
        <v>4293</v>
      </c>
    </row>
    <row r="693" spans="1:19" x14ac:dyDescent="0.2">
      <c r="A693" s="4">
        <v>1</v>
      </c>
      <c r="B693" s="5">
        <v>1</v>
      </c>
      <c r="C693" s="5">
        <v>1</v>
      </c>
      <c r="D693" s="5">
        <v>1</v>
      </c>
      <c r="E693" s="5">
        <v>1</v>
      </c>
      <c r="F693" s="5">
        <v>1</v>
      </c>
      <c r="G693" s="5">
        <v>1</v>
      </c>
      <c r="H693" s="5">
        <v>1</v>
      </c>
      <c r="I693" s="5">
        <v>1</v>
      </c>
      <c r="J693" s="5">
        <v>1</v>
      </c>
      <c r="L693" s="50"/>
      <c r="M693" s="52">
        <v>990</v>
      </c>
      <c r="N693" s="52">
        <v>1005</v>
      </c>
      <c r="O693" s="49">
        <v>4</v>
      </c>
      <c r="P693" s="193">
        <v>800</v>
      </c>
      <c r="R693" t="s">
        <v>4293</v>
      </c>
    </row>
    <row r="694" spans="1:19" x14ac:dyDescent="0.2">
      <c r="A694" s="4">
        <v>1</v>
      </c>
      <c r="B694" s="5">
        <v>1</v>
      </c>
      <c r="C694" s="5">
        <v>1</v>
      </c>
      <c r="D694" s="5">
        <v>1</v>
      </c>
      <c r="E694" s="5">
        <v>1</v>
      </c>
      <c r="F694" s="5">
        <v>1</v>
      </c>
      <c r="G694" s="5">
        <v>1</v>
      </c>
      <c r="H694" s="5">
        <v>1</v>
      </c>
      <c r="I694" s="5">
        <v>1</v>
      </c>
      <c r="J694" s="5">
        <v>1</v>
      </c>
      <c r="L694" s="50"/>
      <c r="M694" s="52">
        <v>991</v>
      </c>
      <c r="N694" s="52">
        <v>1005</v>
      </c>
      <c r="O694" s="49">
        <v>5</v>
      </c>
      <c r="P694" s="49">
        <v>480</v>
      </c>
      <c r="R694" t="s">
        <v>4293</v>
      </c>
    </row>
    <row r="695" spans="1:19" x14ac:dyDescent="0.2">
      <c r="A695" s="4">
        <v>1</v>
      </c>
      <c r="B695" s="5">
        <v>1</v>
      </c>
      <c r="C695" s="5">
        <v>1</v>
      </c>
      <c r="D695" s="5">
        <v>1</v>
      </c>
      <c r="E695" s="5">
        <v>1</v>
      </c>
      <c r="F695" s="5">
        <v>1</v>
      </c>
      <c r="G695" s="5">
        <v>1</v>
      </c>
      <c r="H695" s="5">
        <v>1</v>
      </c>
      <c r="I695" s="5">
        <v>1</v>
      </c>
      <c r="J695" s="5">
        <v>1</v>
      </c>
      <c r="L695" s="50"/>
      <c r="M695" s="52">
        <v>992</v>
      </c>
      <c r="N695" s="52">
        <v>1005</v>
      </c>
      <c r="O695" s="49">
        <v>6</v>
      </c>
      <c r="P695" s="49">
        <v>580</v>
      </c>
      <c r="R695" t="s">
        <v>4293</v>
      </c>
    </row>
    <row r="696" spans="1:19" x14ac:dyDescent="0.2">
      <c r="A696" s="4">
        <v>1</v>
      </c>
      <c r="B696" s="5">
        <v>1</v>
      </c>
      <c r="C696" s="5">
        <v>1</v>
      </c>
      <c r="D696" s="5">
        <v>1</v>
      </c>
      <c r="E696" s="5">
        <v>1</v>
      </c>
      <c r="F696" s="5">
        <v>1</v>
      </c>
      <c r="G696" s="5">
        <v>1</v>
      </c>
      <c r="H696" s="5">
        <v>1</v>
      </c>
      <c r="I696" s="5">
        <v>1</v>
      </c>
      <c r="J696" s="5">
        <v>1</v>
      </c>
      <c r="L696" s="50"/>
      <c r="M696" s="52">
        <v>993</v>
      </c>
      <c r="N696" s="52">
        <v>1005</v>
      </c>
      <c r="O696" s="49">
        <v>7</v>
      </c>
      <c r="P696" s="49">
        <v>680</v>
      </c>
      <c r="R696" t="s">
        <v>4293</v>
      </c>
    </row>
    <row r="697" spans="1:19" x14ac:dyDescent="0.2">
      <c r="A697" s="4">
        <v>1</v>
      </c>
      <c r="B697" s="5">
        <v>1</v>
      </c>
      <c r="C697" s="5">
        <v>1</v>
      </c>
      <c r="D697" s="5">
        <v>1</v>
      </c>
      <c r="E697" s="5">
        <v>1</v>
      </c>
      <c r="F697" s="5">
        <v>1</v>
      </c>
      <c r="G697" s="5">
        <v>1</v>
      </c>
      <c r="H697" s="5">
        <v>1</v>
      </c>
      <c r="I697" s="5">
        <v>1</v>
      </c>
      <c r="J697" s="5">
        <v>1</v>
      </c>
      <c r="L697" s="50"/>
      <c r="M697" s="52">
        <v>994</v>
      </c>
      <c r="N697" s="52">
        <v>1005</v>
      </c>
      <c r="O697" s="49">
        <v>8</v>
      </c>
      <c r="P697" s="49">
        <v>780</v>
      </c>
      <c r="R697" t="s">
        <v>4293</v>
      </c>
    </row>
    <row r="698" spans="1:19" x14ac:dyDescent="0.2">
      <c r="A698" s="4">
        <v>1</v>
      </c>
      <c r="B698" s="5">
        <v>1</v>
      </c>
      <c r="C698" s="5">
        <v>1</v>
      </c>
      <c r="D698" s="5">
        <v>1</v>
      </c>
      <c r="E698" s="5">
        <v>1</v>
      </c>
      <c r="F698" s="5">
        <v>1</v>
      </c>
      <c r="G698" s="5">
        <v>1</v>
      </c>
      <c r="H698" s="5">
        <v>1</v>
      </c>
      <c r="I698" s="5">
        <v>1</v>
      </c>
      <c r="J698" s="5">
        <v>1</v>
      </c>
      <c r="L698" s="50"/>
      <c r="M698" s="52">
        <v>995</v>
      </c>
      <c r="N698" s="52">
        <v>1005</v>
      </c>
      <c r="O698" s="49">
        <v>9</v>
      </c>
      <c r="P698" s="49">
        <v>890</v>
      </c>
      <c r="R698" t="s">
        <v>4293</v>
      </c>
    </row>
    <row r="699" spans="1:19" x14ac:dyDescent="0.2">
      <c r="A699" s="4">
        <v>1</v>
      </c>
      <c r="B699" s="5">
        <v>1</v>
      </c>
      <c r="C699" s="5">
        <v>1</v>
      </c>
      <c r="D699" s="5">
        <v>1</v>
      </c>
      <c r="E699" s="5">
        <v>1</v>
      </c>
      <c r="F699" s="5">
        <v>1</v>
      </c>
      <c r="G699" s="5">
        <v>1</v>
      </c>
      <c r="H699" s="5">
        <v>1</v>
      </c>
      <c r="I699" s="5">
        <v>1</v>
      </c>
      <c r="J699" s="5">
        <v>1</v>
      </c>
      <c r="L699" s="50"/>
      <c r="M699" s="52">
        <v>996</v>
      </c>
      <c r="N699" s="52">
        <v>1005</v>
      </c>
      <c r="O699" s="49">
        <v>10</v>
      </c>
      <c r="P699" s="49">
        <v>1000</v>
      </c>
      <c r="R699" t="s">
        <v>4293</v>
      </c>
    </row>
    <row r="700" spans="1:19" x14ac:dyDescent="0.2">
      <c r="A700" s="4">
        <v>1</v>
      </c>
      <c r="B700" s="5">
        <v>1</v>
      </c>
      <c r="C700" s="5">
        <v>1</v>
      </c>
      <c r="D700" s="5">
        <v>1</v>
      </c>
      <c r="E700" s="5">
        <v>1</v>
      </c>
      <c r="F700" s="5">
        <v>1</v>
      </c>
      <c r="G700" s="5">
        <v>1</v>
      </c>
      <c r="H700" s="5">
        <v>1</v>
      </c>
      <c r="I700" s="5">
        <v>1</v>
      </c>
      <c r="J700" s="5">
        <v>1</v>
      </c>
      <c r="L700" s="50"/>
      <c r="M700" s="52">
        <v>997</v>
      </c>
      <c r="N700" s="52">
        <v>1005</v>
      </c>
      <c r="O700" s="49">
        <v>11</v>
      </c>
      <c r="P700" s="49">
        <v>1100</v>
      </c>
      <c r="R700" t="s">
        <v>4293</v>
      </c>
    </row>
    <row r="701" spans="1:19" x14ac:dyDescent="0.2">
      <c r="A701" s="4">
        <v>1</v>
      </c>
      <c r="B701" s="5">
        <v>1</v>
      </c>
      <c r="C701" s="5">
        <v>1</v>
      </c>
      <c r="D701" s="5">
        <v>1</v>
      </c>
      <c r="E701" s="5">
        <v>1</v>
      </c>
      <c r="F701" s="5">
        <v>1</v>
      </c>
      <c r="G701" s="5">
        <v>1</v>
      </c>
      <c r="H701" s="5">
        <v>1</v>
      </c>
      <c r="I701" s="5">
        <v>1</v>
      </c>
      <c r="J701" s="5">
        <v>1</v>
      </c>
      <c r="L701" s="50"/>
      <c r="M701" s="52">
        <v>998</v>
      </c>
      <c r="N701" s="52">
        <v>1005</v>
      </c>
      <c r="O701" s="49">
        <v>12</v>
      </c>
      <c r="P701" s="49">
        <v>1200</v>
      </c>
      <c r="R701" t="s">
        <v>4293</v>
      </c>
    </row>
    <row r="702" spans="1:19" x14ac:dyDescent="0.2">
      <c r="A702" s="4">
        <v>1</v>
      </c>
      <c r="B702" s="5">
        <v>1</v>
      </c>
      <c r="C702" s="5">
        <v>1</v>
      </c>
      <c r="D702" s="5">
        <v>1</v>
      </c>
      <c r="E702" s="5">
        <v>1</v>
      </c>
      <c r="F702" s="5">
        <v>1</v>
      </c>
      <c r="G702" s="5">
        <v>1</v>
      </c>
      <c r="H702" s="5">
        <v>1</v>
      </c>
      <c r="I702" s="5">
        <v>1</v>
      </c>
      <c r="J702" s="5">
        <v>1</v>
      </c>
      <c r="L702" s="50"/>
      <c r="M702" s="52">
        <v>999</v>
      </c>
      <c r="N702" s="52">
        <v>1005</v>
      </c>
      <c r="O702" s="49">
        <v>13</v>
      </c>
      <c r="P702" s="49">
        <v>1300</v>
      </c>
      <c r="R702" t="s">
        <v>4293</v>
      </c>
    </row>
    <row r="703" spans="1:19" x14ac:dyDescent="0.2">
      <c r="A703" s="4">
        <v>1</v>
      </c>
      <c r="B703" s="5">
        <v>1</v>
      </c>
      <c r="C703" s="5">
        <v>1</v>
      </c>
      <c r="D703" s="5">
        <v>1</v>
      </c>
      <c r="E703" s="5">
        <v>1</v>
      </c>
      <c r="F703" s="5">
        <v>1</v>
      </c>
      <c r="G703" s="5">
        <v>1</v>
      </c>
      <c r="H703" s="5">
        <v>1</v>
      </c>
      <c r="I703" s="5">
        <v>1</v>
      </c>
      <c r="J703" s="5">
        <v>1</v>
      </c>
      <c r="L703" s="50"/>
      <c r="M703" s="52">
        <v>1000</v>
      </c>
      <c r="N703" s="52">
        <v>1005</v>
      </c>
      <c r="O703" s="49">
        <v>14</v>
      </c>
      <c r="P703" s="49">
        <v>1400</v>
      </c>
      <c r="R703" t="s">
        <v>4293</v>
      </c>
    </row>
    <row r="704" spans="1:19" x14ac:dyDescent="0.2">
      <c r="A704" s="4">
        <v>1</v>
      </c>
      <c r="B704" s="5">
        <v>1</v>
      </c>
      <c r="C704" s="5">
        <v>1</v>
      </c>
      <c r="D704" s="5">
        <v>1</v>
      </c>
      <c r="E704" s="5">
        <v>1</v>
      </c>
      <c r="F704" s="5">
        <v>1</v>
      </c>
      <c r="G704" s="5">
        <v>1</v>
      </c>
      <c r="H704" s="5">
        <v>1</v>
      </c>
      <c r="I704" s="5">
        <v>1</v>
      </c>
      <c r="J704" s="5">
        <v>1</v>
      </c>
      <c r="L704" s="50"/>
      <c r="M704" s="52">
        <v>1001</v>
      </c>
      <c r="N704" s="52">
        <v>1005</v>
      </c>
      <c r="O704" s="49">
        <v>15</v>
      </c>
      <c r="P704" s="49">
        <v>1600</v>
      </c>
      <c r="R704" t="s">
        <v>4293</v>
      </c>
    </row>
    <row r="705" spans="1:18" x14ac:dyDescent="0.2">
      <c r="A705" s="4">
        <v>1</v>
      </c>
      <c r="B705" s="5">
        <v>1</v>
      </c>
      <c r="C705" s="5">
        <v>1</v>
      </c>
      <c r="D705" s="5">
        <v>1</v>
      </c>
      <c r="E705" s="5">
        <v>1</v>
      </c>
      <c r="F705" s="5">
        <v>1</v>
      </c>
      <c r="G705" s="5">
        <v>1</v>
      </c>
      <c r="H705" s="5">
        <v>1</v>
      </c>
      <c r="I705" s="5">
        <v>1</v>
      </c>
      <c r="J705" s="5">
        <v>1</v>
      </c>
      <c r="L705" s="50"/>
      <c r="M705" s="52">
        <v>1002</v>
      </c>
      <c r="N705" s="52">
        <v>1005</v>
      </c>
      <c r="O705" s="49">
        <v>16</v>
      </c>
      <c r="P705" s="49">
        <v>1700</v>
      </c>
      <c r="R705" t="s">
        <v>4293</v>
      </c>
    </row>
    <row r="706" spans="1:18" x14ac:dyDescent="0.2">
      <c r="A706" s="4">
        <v>1</v>
      </c>
      <c r="B706" s="5">
        <v>1</v>
      </c>
      <c r="C706" s="5">
        <v>1</v>
      </c>
      <c r="D706" s="5">
        <v>1</v>
      </c>
      <c r="E706" s="5">
        <v>1</v>
      </c>
      <c r="F706" s="5">
        <v>1</v>
      </c>
      <c r="G706" s="5">
        <v>1</v>
      </c>
      <c r="H706" s="5">
        <v>1</v>
      </c>
      <c r="I706" s="5">
        <v>1</v>
      </c>
      <c r="J706" s="5">
        <v>1</v>
      </c>
      <c r="L706" s="50"/>
      <c r="M706" s="52">
        <v>1003</v>
      </c>
      <c r="N706" s="52">
        <v>1005</v>
      </c>
      <c r="O706" s="49">
        <v>17</v>
      </c>
      <c r="P706" s="49">
        <v>1800</v>
      </c>
      <c r="R706" t="s">
        <v>4293</v>
      </c>
    </row>
    <row r="707" spans="1:18" x14ac:dyDescent="0.2">
      <c r="A707" s="4">
        <v>1</v>
      </c>
      <c r="B707" s="5">
        <v>1</v>
      </c>
      <c r="C707" s="5">
        <v>1</v>
      </c>
      <c r="D707" s="5">
        <v>1</v>
      </c>
      <c r="E707" s="5">
        <v>1</v>
      </c>
      <c r="F707" s="5">
        <v>1</v>
      </c>
      <c r="G707" s="5">
        <v>1</v>
      </c>
      <c r="H707" s="5">
        <v>1</v>
      </c>
      <c r="I707" s="5">
        <v>1</v>
      </c>
      <c r="J707" s="5">
        <v>1</v>
      </c>
      <c r="L707" s="50"/>
      <c r="M707" s="52">
        <v>1004</v>
      </c>
      <c r="N707" s="52">
        <v>1005</v>
      </c>
      <c r="O707" s="49">
        <v>18</v>
      </c>
      <c r="P707" s="49">
        <v>1900</v>
      </c>
      <c r="R707" t="s">
        <v>4293</v>
      </c>
    </row>
    <row r="708" spans="1:18" x14ac:dyDescent="0.2">
      <c r="A708" s="4">
        <v>1</v>
      </c>
      <c r="B708" s="5">
        <v>1</v>
      </c>
      <c r="C708" s="5">
        <v>1</v>
      </c>
      <c r="D708" s="5">
        <v>1</v>
      </c>
      <c r="E708" s="5">
        <v>1</v>
      </c>
      <c r="F708" s="5">
        <v>1</v>
      </c>
      <c r="G708" s="5">
        <v>1</v>
      </c>
      <c r="H708" s="5">
        <v>1</v>
      </c>
      <c r="I708" s="5">
        <v>1</v>
      </c>
      <c r="J708" s="5">
        <v>1</v>
      </c>
      <c r="L708" s="50"/>
      <c r="M708" s="52">
        <v>1005</v>
      </c>
      <c r="N708" s="52">
        <v>1005</v>
      </c>
      <c r="O708" s="49">
        <v>19</v>
      </c>
      <c r="P708" s="49">
        <v>2100</v>
      </c>
      <c r="R708" t="s">
        <v>4293</v>
      </c>
    </row>
    <row r="709" spans="1:18" x14ac:dyDescent="0.2">
      <c r="A709" s="4">
        <v>1</v>
      </c>
      <c r="B709" s="5">
        <v>1</v>
      </c>
      <c r="C709" s="5">
        <v>1</v>
      </c>
      <c r="D709" s="5">
        <v>1</v>
      </c>
      <c r="E709" s="5">
        <v>1</v>
      </c>
      <c r="F709" s="5">
        <v>1</v>
      </c>
      <c r="G709" s="5">
        <v>1</v>
      </c>
      <c r="H709" s="5">
        <v>1</v>
      </c>
      <c r="I709" s="5">
        <v>1</v>
      </c>
      <c r="J709" s="5">
        <v>1</v>
      </c>
      <c r="L709" s="50"/>
      <c r="M709" s="52">
        <v>1006</v>
      </c>
      <c r="N709" s="52">
        <v>1005</v>
      </c>
      <c r="O709" s="49">
        <v>20</v>
      </c>
      <c r="P709" s="49">
        <v>2200</v>
      </c>
      <c r="R709" t="s">
        <v>4293</v>
      </c>
    </row>
    <row r="710" spans="1:18" x14ac:dyDescent="0.2">
      <c r="A710" s="4">
        <v>1</v>
      </c>
      <c r="B710" s="5">
        <v>1</v>
      </c>
      <c r="C710" s="5">
        <v>1</v>
      </c>
      <c r="D710" s="5">
        <v>1</v>
      </c>
      <c r="E710" s="5">
        <v>1</v>
      </c>
      <c r="F710" s="5">
        <v>1</v>
      </c>
      <c r="G710" s="5">
        <v>1</v>
      </c>
      <c r="H710" s="5">
        <v>1</v>
      </c>
      <c r="I710" s="5">
        <v>1</v>
      </c>
      <c r="J710" s="5">
        <v>1</v>
      </c>
      <c r="L710" s="50"/>
      <c r="M710" s="52">
        <v>1007</v>
      </c>
      <c r="N710" s="52">
        <v>1005</v>
      </c>
      <c r="O710" s="49">
        <v>21</v>
      </c>
      <c r="P710" s="49">
        <v>2300</v>
      </c>
      <c r="R710" t="s">
        <v>4293</v>
      </c>
    </row>
    <row r="711" spans="1:18" x14ac:dyDescent="0.2">
      <c r="A711" s="4">
        <v>1</v>
      </c>
      <c r="B711" s="5">
        <v>1</v>
      </c>
      <c r="C711" s="5">
        <v>1</v>
      </c>
      <c r="D711" s="5">
        <v>1</v>
      </c>
      <c r="E711" s="5">
        <v>1</v>
      </c>
      <c r="F711" s="5">
        <v>1</v>
      </c>
      <c r="G711" s="5">
        <v>1</v>
      </c>
      <c r="H711" s="5">
        <v>1</v>
      </c>
      <c r="I711" s="5">
        <v>1</v>
      </c>
      <c r="J711" s="5">
        <v>1</v>
      </c>
      <c r="L711" s="50"/>
      <c r="M711" s="52">
        <v>1008</v>
      </c>
      <c r="N711" s="52">
        <v>1005</v>
      </c>
      <c r="O711" s="49">
        <v>22</v>
      </c>
      <c r="P711" s="49">
        <v>2500</v>
      </c>
      <c r="R711" t="s">
        <v>4293</v>
      </c>
    </row>
    <row r="712" spans="1:18" x14ac:dyDescent="0.2">
      <c r="A712" s="4">
        <v>1</v>
      </c>
      <c r="B712" s="5">
        <v>1</v>
      </c>
      <c r="C712" s="5">
        <v>1</v>
      </c>
      <c r="D712" s="5">
        <v>1</v>
      </c>
      <c r="E712" s="5">
        <v>1</v>
      </c>
      <c r="F712" s="5">
        <v>1</v>
      </c>
      <c r="G712" s="5">
        <v>1</v>
      </c>
      <c r="H712" s="5">
        <v>1</v>
      </c>
      <c r="I712" s="5">
        <v>1</v>
      </c>
      <c r="J712" s="5">
        <v>1</v>
      </c>
      <c r="L712" s="50"/>
      <c r="M712" s="52">
        <v>1009</v>
      </c>
      <c r="N712" s="52">
        <v>1005</v>
      </c>
      <c r="O712" s="49">
        <v>23</v>
      </c>
      <c r="P712" s="49">
        <v>2600</v>
      </c>
      <c r="R712" t="s">
        <v>4293</v>
      </c>
    </row>
    <row r="713" spans="1:18" x14ac:dyDescent="0.2">
      <c r="A713" s="4">
        <v>1</v>
      </c>
      <c r="B713" s="5">
        <v>1</v>
      </c>
      <c r="C713" s="5">
        <v>1</v>
      </c>
      <c r="D713" s="5">
        <v>1</v>
      </c>
      <c r="E713" s="5">
        <v>1</v>
      </c>
      <c r="F713" s="5">
        <v>1</v>
      </c>
      <c r="G713" s="5">
        <v>1</v>
      </c>
      <c r="H713" s="5">
        <v>1</v>
      </c>
      <c r="I713" s="5">
        <v>1</v>
      </c>
      <c r="J713" s="5">
        <v>1</v>
      </c>
      <c r="L713" s="50"/>
      <c r="M713" s="52">
        <v>1010</v>
      </c>
      <c r="N713" s="52">
        <v>1005</v>
      </c>
      <c r="O713" s="49">
        <v>24</v>
      </c>
      <c r="P713" s="49">
        <v>2700</v>
      </c>
      <c r="R713" t="s">
        <v>4293</v>
      </c>
    </row>
    <row r="714" spans="1:18" x14ac:dyDescent="0.2">
      <c r="A714" s="4">
        <v>1</v>
      </c>
      <c r="B714" s="5">
        <v>1</v>
      </c>
      <c r="C714" s="5">
        <v>1</v>
      </c>
      <c r="D714" s="5">
        <v>1</v>
      </c>
      <c r="E714" s="5">
        <v>1</v>
      </c>
      <c r="F714" s="5">
        <v>1</v>
      </c>
      <c r="G714" s="5">
        <v>1</v>
      </c>
      <c r="H714" s="5">
        <v>1</v>
      </c>
      <c r="I714" s="5">
        <v>1</v>
      </c>
      <c r="J714" s="5">
        <v>1</v>
      </c>
      <c r="L714" s="50"/>
      <c r="M714" s="52">
        <v>1011</v>
      </c>
      <c r="N714" s="52">
        <v>1005</v>
      </c>
      <c r="O714" s="49">
        <v>25</v>
      </c>
      <c r="P714" s="49">
        <v>2900</v>
      </c>
      <c r="R714" t="s">
        <v>4293</v>
      </c>
    </row>
    <row r="715" spans="1:18" x14ac:dyDescent="0.2">
      <c r="A715" s="4">
        <v>1</v>
      </c>
      <c r="B715" s="5">
        <v>1</v>
      </c>
      <c r="C715" s="5">
        <v>1</v>
      </c>
      <c r="D715" s="5">
        <v>1</v>
      </c>
      <c r="E715" s="5">
        <v>1</v>
      </c>
      <c r="F715" s="5">
        <v>1</v>
      </c>
      <c r="G715" s="5">
        <v>1</v>
      </c>
      <c r="H715" s="5">
        <v>1</v>
      </c>
      <c r="I715" s="5">
        <v>1</v>
      </c>
      <c r="J715" s="5">
        <v>1</v>
      </c>
      <c r="L715" s="50"/>
      <c r="M715" s="52">
        <v>1012</v>
      </c>
      <c r="N715" s="52">
        <v>1005</v>
      </c>
      <c r="O715" s="49">
        <v>26</v>
      </c>
      <c r="P715" s="49">
        <v>3000</v>
      </c>
      <c r="R715" t="s">
        <v>4293</v>
      </c>
    </row>
    <row r="716" spans="1:18" x14ac:dyDescent="0.2">
      <c r="A716" s="4">
        <v>1</v>
      </c>
      <c r="B716" s="5">
        <v>1</v>
      </c>
      <c r="C716" s="5">
        <v>1</v>
      </c>
      <c r="D716" s="5">
        <v>1</v>
      </c>
      <c r="E716" s="5">
        <v>1</v>
      </c>
      <c r="F716" s="5">
        <v>1</v>
      </c>
      <c r="G716" s="5">
        <v>1</v>
      </c>
      <c r="H716" s="5">
        <v>1</v>
      </c>
      <c r="I716" s="5">
        <v>1</v>
      </c>
      <c r="J716" s="5">
        <v>1</v>
      </c>
      <c r="L716" s="50"/>
      <c r="M716" s="52">
        <v>1013</v>
      </c>
      <c r="N716" s="52">
        <v>1005</v>
      </c>
      <c r="O716" s="49">
        <v>27</v>
      </c>
      <c r="P716" s="49">
        <v>3200</v>
      </c>
      <c r="R716" t="s">
        <v>4293</v>
      </c>
    </row>
    <row r="717" spans="1:18" x14ac:dyDescent="0.2">
      <c r="A717" s="4">
        <v>1</v>
      </c>
      <c r="B717" s="5">
        <v>1</v>
      </c>
      <c r="C717" s="5">
        <v>1</v>
      </c>
      <c r="D717" s="5">
        <v>1</v>
      </c>
      <c r="E717" s="5">
        <v>1</v>
      </c>
      <c r="F717" s="5">
        <v>1</v>
      </c>
      <c r="G717" s="5">
        <v>1</v>
      </c>
      <c r="H717" s="5">
        <v>1</v>
      </c>
      <c r="I717" s="5">
        <v>1</v>
      </c>
      <c r="J717" s="5">
        <v>1</v>
      </c>
      <c r="L717" s="50"/>
      <c r="M717" s="52">
        <v>1014</v>
      </c>
      <c r="N717" s="52">
        <v>1005</v>
      </c>
      <c r="O717" s="49">
        <v>28</v>
      </c>
      <c r="P717" s="49">
        <v>3300</v>
      </c>
      <c r="R717" t="s">
        <v>4293</v>
      </c>
    </row>
    <row r="718" spans="1:18" x14ac:dyDescent="0.2">
      <c r="A718" s="4">
        <v>1</v>
      </c>
      <c r="B718" s="5">
        <v>1</v>
      </c>
      <c r="C718" s="5">
        <v>1</v>
      </c>
      <c r="D718" s="5">
        <v>1</v>
      </c>
      <c r="E718" s="5">
        <v>1</v>
      </c>
      <c r="F718" s="5">
        <v>1</v>
      </c>
      <c r="G718" s="5">
        <v>1</v>
      </c>
      <c r="H718" s="5">
        <v>1</v>
      </c>
      <c r="I718" s="5">
        <v>1</v>
      </c>
      <c r="J718" s="5">
        <v>1</v>
      </c>
      <c r="L718" s="50"/>
      <c r="M718" s="52">
        <v>1015</v>
      </c>
      <c r="N718" s="52">
        <v>1005</v>
      </c>
      <c r="O718" s="49">
        <v>29</v>
      </c>
      <c r="P718" s="49">
        <v>3500</v>
      </c>
      <c r="R718" t="s">
        <v>4293</v>
      </c>
    </row>
    <row r="719" spans="1:18" x14ac:dyDescent="0.2">
      <c r="A719" s="4">
        <v>1</v>
      </c>
      <c r="B719" s="5">
        <v>1</v>
      </c>
      <c r="C719" s="5">
        <v>1</v>
      </c>
      <c r="D719" s="5">
        <v>1</v>
      </c>
      <c r="E719" s="5">
        <v>1</v>
      </c>
      <c r="F719" s="5">
        <v>1</v>
      </c>
      <c r="G719" s="5">
        <v>1</v>
      </c>
      <c r="H719" s="5">
        <v>1</v>
      </c>
      <c r="I719" s="5">
        <v>1</v>
      </c>
      <c r="J719" s="5">
        <v>1</v>
      </c>
      <c r="L719" s="50"/>
      <c r="M719" s="52">
        <v>1016</v>
      </c>
      <c r="N719" s="52">
        <v>1005</v>
      </c>
      <c r="O719" s="49">
        <v>30</v>
      </c>
      <c r="P719" s="49">
        <v>3600</v>
      </c>
      <c r="R719" t="s">
        <v>4293</v>
      </c>
    </row>
    <row r="720" spans="1:18" x14ac:dyDescent="0.2">
      <c r="A720" s="4">
        <v>1</v>
      </c>
      <c r="B720" s="5">
        <v>1</v>
      </c>
      <c r="C720" s="5">
        <v>1</v>
      </c>
      <c r="D720" s="5">
        <v>1</v>
      </c>
      <c r="E720" s="5">
        <v>1</v>
      </c>
      <c r="F720" s="5">
        <v>1</v>
      </c>
      <c r="G720" s="5">
        <v>1</v>
      </c>
      <c r="H720" s="5">
        <v>1</v>
      </c>
      <c r="I720" s="5">
        <v>1</v>
      </c>
      <c r="J720" s="5">
        <v>1</v>
      </c>
      <c r="L720" s="50"/>
      <c r="M720" s="52">
        <v>1017</v>
      </c>
      <c r="N720" s="52">
        <v>1005</v>
      </c>
      <c r="O720" s="49">
        <v>31</v>
      </c>
      <c r="P720" s="49">
        <v>3800</v>
      </c>
      <c r="R720" t="s">
        <v>4293</v>
      </c>
    </row>
    <row r="721" spans="1:18" x14ac:dyDescent="0.2">
      <c r="A721" s="4">
        <v>1</v>
      </c>
      <c r="B721" s="5">
        <v>1</v>
      </c>
      <c r="C721" s="5">
        <v>1</v>
      </c>
      <c r="D721" s="5">
        <v>1</v>
      </c>
      <c r="E721" s="5">
        <v>1</v>
      </c>
      <c r="F721" s="5">
        <v>1</v>
      </c>
      <c r="G721" s="5">
        <v>1</v>
      </c>
      <c r="H721" s="5">
        <v>1</v>
      </c>
      <c r="I721" s="5">
        <v>1</v>
      </c>
      <c r="J721" s="5">
        <v>1</v>
      </c>
      <c r="L721" s="50"/>
      <c r="M721" s="52">
        <v>1018</v>
      </c>
      <c r="N721" s="52">
        <v>1005</v>
      </c>
      <c r="O721" s="49">
        <v>32</v>
      </c>
      <c r="P721" s="49">
        <v>3900</v>
      </c>
      <c r="R721" t="s">
        <v>4293</v>
      </c>
    </row>
    <row r="722" spans="1:18" x14ac:dyDescent="0.2">
      <c r="A722" s="4">
        <v>1</v>
      </c>
      <c r="B722" s="5">
        <v>1</v>
      </c>
      <c r="C722" s="5">
        <v>1</v>
      </c>
      <c r="D722" s="5">
        <v>1</v>
      </c>
      <c r="E722" s="5">
        <v>1</v>
      </c>
      <c r="F722" s="5">
        <v>1</v>
      </c>
      <c r="G722" s="5">
        <v>1</v>
      </c>
      <c r="H722" s="5">
        <v>1</v>
      </c>
      <c r="I722" s="5">
        <v>1</v>
      </c>
      <c r="J722" s="5">
        <v>1</v>
      </c>
      <c r="L722" s="50"/>
      <c r="M722" s="52">
        <v>1019</v>
      </c>
      <c r="N722" s="52">
        <v>1005</v>
      </c>
      <c r="O722" s="49">
        <v>33</v>
      </c>
      <c r="P722" s="49">
        <v>4100</v>
      </c>
      <c r="R722" t="s">
        <v>4293</v>
      </c>
    </row>
    <row r="723" spans="1:18" x14ac:dyDescent="0.2">
      <c r="A723" s="4">
        <v>1</v>
      </c>
      <c r="B723" s="5">
        <v>1</v>
      </c>
      <c r="C723" s="5">
        <v>1</v>
      </c>
      <c r="D723" s="5">
        <v>1</v>
      </c>
      <c r="E723" s="5">
        <v>1</v>
      </c>
      <c r="F723" s="5">
        <v>1</v>
      </c>
      <c r="G723" s="5">
        <v>1</v>
      </c>
      <c r="H723" s="5">
        <v>1</v>
      </c>
      <c r="I723" s="5">
        <v>1</v>
      </c>
      <c r="J723" s="5">
        <v>1</v>
      </c>
      <c r="L723" s="50"/>
      <c r="M723" s="52">
        <v>1020</v>
      </c>
      <c r="N723" s="52">
        <v>1005</v>
      </c>
      <c r="O723" s="49">
        <v>34</v>
      </c>
      <c r="P723" s="49">
        <v>4300</v>
      </c>
      <c r="R723" t="s">
        <v>4293</v>
      </c>
    </row>
    <row r="724" spans="1:18" x14ac:dyDescent="0.2">
      <c r="A724" s="4">
        <v>1</v>
      </c>
      <c r="B724" s="5">
        <v>1</v>
      </c>
      <c r="C724" s="5">
        <v>1</v>
      </c>
      <c r="D724" s="5">
        <v>1</v>
      </c>
      <c r="E724" s="5">
        <v>1</v>
      </c>
      <c r="F724" s="5">
        <v>1</v>
      </c>
      <c r="G724" s="5">
        <v>1</v>
      </c>
      <c r="H724" s="5">
        <v>1</v>
      </c>
      <c r="I724" s="5">
        <v>1</v>
      </c>
      <c r="J724" s="5">
        <v>1</v>
      </c>
      <c r="L724" s="50"/>
      <c r="M724" s="52">
        <v>1021</v>
      </c>
      <c r="N724" s="52">
        <v>1005</v>
      </c>
      <c r="O724" s="49">
        <v>35</v>
      </c>
      <c r="P724" s="49">
        <v>4400</v>
      </c>
      <c r="R724" t="s">
        <v>4293</v>
      </c>
    </row>
    <row r="725" spans="1:18" x14ac:dyDescent="0.2">
      <c r="A725" s="4">
        <v>1</v>
      </c>
      <c r="B725" s="5">
        <v>1</v>
      </c>
      <c r="C725" s="5">
        <v>1</v>
      </c>
      <c r="D725" s="5">
        <v>1</v>
      </c>
      <c r="E725" s="5">
        <v>1</v>
      </c>
      <c r="F725" s="5">
        <v>1</v>
      </c>
      <c r="G725" s="5">
        <v>1</v>
      </c>
      <c r="H725" s="5">
        <v>1</v>
      </c>
      <c r="I725" s="5">
        <v>1</v>
      </c>
      <c r="J725" s="5">
        <v>1</v>
      </c>
      <c r="L725" s="50"/>
      <c r="M725" s="52">
        <v>1022</v>
      </c>
      <c r="N725" s="52">
        <v>1005</v>
      </c>
      <c r="O725" s="49">
        <v>36</v>
      </c>
      <c r="P725" s="49">
        <v>4600</v>
      </c>
      <c r="R725" t="s">
        <v>4293</v>
      </c>
    </row>
    <row r="726" spans="1:18" x14ac:dyDescent="0.2">
      <c r="A726" s="4">
        <v>1</v>
      </c>
      <c r="B726" s="5">
        <v>1</v>
      </c>
      <c r="C726" s="5">
        <v>1</v>
      </c>
      <c r="D726" s="5">
        <v>1</v>
      </c>
      <c r="E726" s="5">
        <v>1</v>
      </c>
      <c r="F726" s="5">
        <v>1</v>
      </c>
      <c r="G726" s="5">
        <v>1</v>
      </c>
      <c r="H726" s="5">
        <v>1</v>
      </c>
      <c r="I726" s="5">
        <v>1</v>
      </c>
      <c r="J726" s="5">
        <v>1</v>
      </c>
      <c r="L726" s="50"/>
      <c r="M726" s="52">
        <v>1023</v>
      </c>
      <c r="N726" s="52">
        <v>1005</v>
      </c>
      <c r="O726" s="49">
        <v>37</v>
      </c>
      <c r="P726" s="49">
        <v>4800</v>
      </c>
      <c r="R726" t="s">
        <v>4293</v>
      </c>
    </row>
    <row r="727" spans="1:18" x14ac:dyDescent="0.2">
      <c r="A727" s="4">
        <v>1</v>
      </c>
      <c r="B727" s="5">
        <v>1</v>
      </c>
      <c r="C727" s="5">
        <v>1</v>
      </c>
      <c r="D727" s="5">
        <v>1</v>
      </c>
      <c r="E727" s="5">
        <v>1</v>
      </c>
      <c r="F727" s="5">
        <v>1</v>
      </c>
      <c r="G727" s="5">
        <v>1</v>
      </c>
      <c r="H727" s="5">
        <v>1</v>
      </c>
      <c r="I727" s="5">
        <v>1</v>
      </c>
      <c r="J727" s="5">
        <v>1</v>
      </c>
      <c r="L727" s="50"/>
      <c r="M727" s="52">
        <v>1024</v>
      </c>
      <c r="N727" s="52">
        <v>1005</v>
      </c>
      <c r="O727" s="49">
        <v>38</v>
      </c>
      <c r="P727" s="49">
        <v>5000</v>
      </c>
      <c r="R727" t="s">
        <v>4293</v>
      </c>
    </row>
    <row r="728" spans="1:18" x14ac:dyDescent="0.2">
      <c r="A728" s="4">
        <v>1</v>
      </c>
      <c r="B728" s="5">
        <v>1</v>
      </c>
      <c r="C728" s="5">
        <v>1</v>
      </c>
      <c r="D728" s="5">
        <v>1</v>
      </c>
      <c r="E728" s="5">
        <v>1</v>
      </c>
      <c r="F728" s="5">
        <v>1</v>
      </c>
      <c r="G728" s="5">
        <v>1</v>
      </c>
      <c r="H728" s="5">
        <v>1</v>
      </c>
      <c r="I728" s="5">
        <v>1</v>
      </c>
      <c r="J728" s="5">
        <v>1</v>
      </c>
      <c r="L728" s="50"/>
      <c r="M728" s="52">
        <v>1025</v>
      </c>
      <c r="N728" s="52">
        <v>1005</v>
      </c>
      <c r="O728" s="49">
        <v>39</v>
      </c>
      <c r="P728" s="49">
        <v>5100</v>
      </c>
      <c r="R728" t="s">
        <v>4293</v>
      </c>
    </row>
    <row r="729" spans="1:18" x14ac:dyDescent="0.2">
      <c r="A729" s="4">
        <v>1</v>
      </c>
      <c r="B729" s="5">
        <v>1</v>
      </c>
      <c r="C729" s="5">
        <v>1</v>
      </c>
      <c r="D729" s="5">
        <v>1</v>
      </c>
      <c r="E729" s="5">
        <v>1</v>
      </c>
      <c r="F729" s="5">
        <v>1</v>
      </c>
      <c r="G729" s="5">
        <v>1</v>
      </c>
      <c r="H729" s="5">
        <v>1</v>
      </c>
      <c r="I729" s="5">
        <v>1</v>
      </c>
      <c r="J729" s="5">
        <v>1</v>
      </c>
      <c r="L729" s="50"/>
      <c r="M729" s="52">
        <v>1026</v>
      </c>
      <c r="N729" s="52">
        <v>1005</v>
      </c>
      <c r="O729" s="49">
        <v>40</v>
      </c>
      <c r="P729" s="49">
        <v>5300</v>
      </c>
      <c r="R729" t="s">
        <v>4293</v>
      </c>
    </row>
    <row r="730" spans="1:18" x14ac:dyDescent="0.2">
      <c r="A730" s="4">
        <v>1</v>
      </c>
      <c r="B730" s="5">
        <v>1</v>
      </c>
      <c r="C730" s="5">
        <v>1</v>
      </c>
      <c r="D730" s="5">
        <v>1</v>
      </c>
      <c r="E730" s="5">
        <v>1</v>
      </c>
      <c r="F730" s="5">
        <v>1</v>
      </c>
      <c r="G730" s="5">
        <v>1</v>
      </c>
      <c r="H730" s="5">
        <v>1</v>
      </c>
      <c r="I730" s="5">
        <v>1</v>
      </c>
      <c r="J730" s="5">
        <v>1</v>
      </c>
      <c r="L730" s="50"/>
      <c r="M730" s="52">
        <v>1027</v>
      </c>
      <c r="N730" s="52">
        <v>1005</v>
      </c>
      <c r="O730" s="49">
        <v>41</v>
      </c>
      <c r="P730" s="49">
        <v>5500</v>
      </c>
      <c r="R730" t="s">
        <v>4293</v>
      </c>
    </row>
    <row r="731" spans="1:18" x14ac:dyDescent="0.2">
      <c r="A731" s="4">
        <v>1</v>
      </c>
      <c r="B731" s="5">
        <v>1</v>
      </c>
      <c r="C731" s="5">
        <v>1</v>
      </c>
      <c r="D731" s="5">
        <v>1</v>
      </c>
      <c r="E731" s="5">
        <v>1</v>
      </c>
      <c r="F731" s="5">
        <v>1</v>
      </c>
      <c r="G731" s="5">
        <v>1</v>
      </c>
      <c r="H731" s="5">
        <v>1</v>
      </c>
      <c r="I731" s="5">
        <v>1</v>
      </c>
      <c r="J731" s="5">
        <v>1</v>
      </c>
      <c r="L731" s="50"/>
      <c r="M731" s="52">
        <v>1028</v>
      </c>
      <c r="N731" s="52">
        <v>1005</v>
      </c>
      <c r="O731" s="49">
        <v>42</v>
      </c>
      <c r="P731" s="49">
        <v>5700</v>
      </c>
      <c r="R731" t="s">
        <v>4293</v>
      </c>
    </row>
    <row r="732" spans="1:18" x14ac:dyDescent="0.2">
      <c r="A732" s="4">
        <v>1</v>
      </c>
      <c r="B732" s="5">
        <v>1</v>
      </c>
      <c r="C732" s="5">
        <v>1</v>
      </c>
      <c r="D732" s="5">
        <v>1</v>
      </c>
      <c r="E732" s="5">
        <v>1</v>
      </c>
      <c r="F732" s="5">
        <v>1</v>
      </c>
      <c r="G732" s="5">
        <v>1</v>
      </c>
      <c r="H732" s="5">
        <v>1</v>
      </c>
      <c r="I732" s="5">
        <v>1</v>
      </c>
      <c r="J732" s="5">
        <v>1</v>
      </c>
      <c r="L732" s="50"/>
      <c r="M732" s="52">
        <v>1029</v>
      </c>
      <c r="N732" s="52">
        <v>1005</v>
      </c>
      <c r="O732" s="49">
        <v>43</v>
      </c>
      <c r="P732" s="49">
        <v>5900</v>
      </c>
      <c r="R732" t="s">
        <v>4293</v>
      </c>
    </row>
    <row r="733" spans="1:18" x14ac:dyDescent="0.2">
      <c r="A733" s="4">
        <v>1</v>
      </c>
      <c r="B733" s="5">
        <v>1</v>
      </c>
      <c r="C733" s="5">
        <v>1</v>
      </c>
      <c r="D733" s="5">
        <v>1</v>
      </c>
      <c r="E733" s="5">
        <v>1</v>
      </c>
      <c r="F733" s="5">
        <v>1</v>
      </c>
      <c r="G733" s="5">
        <v>1</v>
      </c>
      <c r="H733" s="5">
        <v>1</v>
      </c>
      <c r="I733" s="5">
        <v>1</v>
      </c>
      <c r="J733" s="5">
        <v>1</v>
      </c>
      <c r="L733" s="50"/>
      <c r="M733" s="52">
        <v>1030</v>
      </c>
      <c r="N733" s="52">
        <v>1005</v>
      </c>
      <c r="O733" s="49">
        <v>44</v>
      </c>
      <c r="P733" s="49">
        <v>6100</v>
      </c>
      <c r="R733" t="s">
        <v>4293</v>
      </c>
    </row>
    <row r="734" spans="1:18" x14ac:dyDescent="0.2">
      <c r="A734" s="4">
        <v>1</v>
      </c>
      <c r="B734" s="5">
        <v>1</v>
      </c>
      <c r="C734" s="5">
        <v>1</v>
      </c>
      <c r="D734" s="5">
        <v>1</v>
      </c>
      <c r="E734" s="5">
        <v>1</v>
      </c>
      <c r="F734" s="5">
        <v>1</v>
      </c>
      <c r="G734" s="5">
        <v>1</v>
      </c>
      <c r="H734" s="5">
        <v>1</v>
      </c>
      <c r="I734" s="5">
        <v>1</v>
      </c>
      <c r="J734" s="5">
        <v>1</v>
      </c>
      <c r="L734" s="50"/>
      <c r="M734" s="52">
        <v>1031</v>
      </c>
      <c r="N734" s="52">
        <v>1005</v>
      </c>
      <c r="O734" s="49">
        <v>45</v>
      </c>
      <c r="P734" s="49">
        <v>6300</v>
      </c>
      <c r="R734" t="s">
        <v>4293</v>
      </c>
    </row>
    <row r="735" spans="1:18" x14ac:dyDescent="0.2">
      <c r="A735" s="4">
        <v>1</v>
      </c>
      <c r="B735" s="5">
        <v>1</v>
      </c>
      <c r="C735" s="5">
        <v>1</v>
      </c>
      <c r="D735" s="5">
        <v>1</v>
      </c>
      <c r="E735" s="5">
        <v>1</v>
      </c>
      <c r="F735" s="5">
        <v>1</v>
      </c>
      <c r="G735" s="5">
        <v>1</v>
      </c>
      <c r="H735" s="5">
        <v>1</v>
      </c>
      <c r="I735" s="5">
        <v>1</v>
      </c>
      <c r="J735" s="5">
        <v>1</v>
      </c>
      <c r="L735" s="50"/>
      <c r="M735" s="52">
        <v>1032</v>
      </c>
      <c r="N735" s="52">
        <v>1005</v>
      </c>
      <c r="O735" s="49">
        <v>46</v>
      </c>
      <c r="P735" s="49">
        <v>6500</v>
      </c>
      <c r="R735" t="s">
        <v>4293</v>
      </c>
    </row>
    <row r="736" spans="1:18" x14ac:dyDescent="0.2">
      <c r="A736" s="4">
        <v>1</v>
      </c>
      <c r="B736" s="5">
        <v>1</v>
      </c>
      <c r="C736" s="5">
        <v>1</v>
      </c>
      <c r="D736" s="5">
        <v>1</v>
      </c>
      <c r="E736" s="5">
        <v>1</v>
      </c>
      <c r="F736" s="5">
        <v>1</v>
      </c>
      <c r="G736" s="5">
        <v>1</v>
      </c>
      <c r="H736" s="5">
        <v>1</v>
      </c>
      <c r="I736" s="5">
        <v>1</v>
      </c>
      <c r="J736" s="5">
        <v>1</v>
      </c>
      <c r="L736" s="50"/>
      <c r="M736" s="52">
        <v>1033</v>
      </c>
      <c r="N736" s="52">
        <v>1005</v>
      </c>
      <c r="O736" s="49">
        <v>47</v>
      </c>
      <c r="P736" s="49">
        <v>6700</v>
      </c>
      <c r="R736" t="s">
        <v>4293</v>
      </c>
    </row>
    <row r="737" spans="1:18" x14ac:dyDescent="0.2">
      <c r="A737" s="4">
        <v>1</v>
      </c>
      <c r="B737" s="5">
        <v>1</v>
      </c>
      <c r="C737" s="5">
        <v>1</v>
      </c>
      <c r="D737" s="5">
        <v>1</v>
      </c>
      <c r="E737" s="5">
        <v>1</v>
      </c>
      <c r="F737" s="5">
        <v>1</v>
      </c>
      <c r="G737" s="5">
        <v>1</v>
      </c>
      <c r="H737" s="5">
        <v>1</v>
      </c>
      <c r="I737" s="5">
        <v>1</v>
      </c>
      <c r="J737" s="5">
        <v>1</v>
      </c>
      <c r="L737" s="50"/>
      <c r="M737" s="52">
        <v>1034</v>
      </c>
      <c r="N737" s="52">
        <v>1005</v>
      </c>
      <c r="O737" s="49">
        <v>48</v>
      </c>
      <c r="P737" s="49">
        <v>6900</v>
      </c>
      <c r="R737" t="s">
        <v>4293</v>
      </c>
    </row>
    <row r="738" spans="1:18" x14ac:dyDescent="0.2">
      <c r="A738" s="4">
        <v>1</v>
      </c>
      <c r="B738" s="5">
        <v>1</v>
      </c>
      <c r="C738" s="5">
        <v>1</v>
      </c>
      <c r="D738" s="5">
        <v>1</v>
      </c>
      <c r="E738" s="5">
        <v>1</v>
      </c>
      <c r="F738" s="5">
        <v>1</v>
      </c>
      <c r="G738" s="5">
        <v>1</v>
      </c>
      <c r="H738" s="5">
        <v>1</v>
      </c>
      <c r="I738" s="5">
        <v>1</v>
      </c>
      <c r="J738" s="5">
        <v>1</v>
      </c>
      <c r="L738" s="50"/>
      <c r="M738" s="52">
        <v>1035</v>
      </c>
      <c r="N738" s="52">
        <v>1005</v>
      </c>
      <c r="O738" s="49">
        <v>49</v>
      </c>
      <c r="P738" s="49">
        <v>7100</v>
      </c>
      <c r="R738" t="s">
        <v>4293</v>
      </c>
    </row>
    <row r="739" spans="1:18" x14ac:dyDescent="0.2">
      <c r="A739" s="4">
        <v>1</v>
      </c>
      <c r="B739" s="5">
        <v>1</v>
      </c>
      <c r="C739" s="5">
        <v>1</v>
      </c>
      <c r="D739" s="5">
        <v>1</v>
      </c>
      <c r="E739" s="5">
        <v>1</v>
      </c>
      <c r="F739" s="5">
        <v>1</v>
      </c>
      <c r="G739" s="5">
        <v>1</v>
      </c>
      <c r="H739" s="5">
        <v>1</v>
      </c>
      <c r="I739" s="5">
        <v>1</v>
      </c>
      <c r="J739" s="5">
        <v>1</v>
      </c>
      <c r="L739" s="50"/>
      <c r="M739" s="52">
        <v>1036</v>
      </c>
      <c r="N739" s="52">
        <v>1005</v>
      </c>
      <c r="O739" s="49">
        <v>50</v>
      </c>
      <c r="P739" s="49">
        <v>7300</v>
      </c>
      <c r="R739" t="s">
        <v>4293</v>
      </c>
    </row>
  </sheetData>
  <autoFilter ref="M2:P2" xr:uid="{B2D9CA41-375F-4A46-923E-F50C11F0E98A}"/>
  <phoneticPr fontId="2" type="noConversion"/>
  <conditionalFormatting sqref="M1:M1048576">
    <cfRule type="duplicateValues" dxfId="77" priority="1"/>
  </conditionalFormatting>
  <pageMargins left="0.7" right="0.7" top="0.75" bottom="0.75" header="0.3" footer="0.3"/>
  <pageSetup paperSize="9" orientation="portrait" horizontalDpi="150" verticalDpi="15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70BD-4452-4ADF-AEA5-821798635976}">
  <sheetPr codeName="Sheet15">
    <tabColor rgb="FF92D050"/>
  </sheetPr>
  <dimension ref="A1:Z76"/>
  <sheetViews>
    <sheetView topLeftCell="F49" workbookViewId="0">
      <selection activeCell="N71" sqref="N71"/>
    </sheetView>
  </sheetViews>
  <sheetFormatPr defaultRowHeight="14.25" x14ac:dyDescent="0.2"/>
  <cols>
    <col min="1" max="11" width="9" style="50"/>
    <col min="12" max="12" width="11.375" style="50" bestFit="1" customWidth="1"/>
    <col min="13" max="13" width="10.5" style="50" bestFit="1" customWidth="1"/>
    <col min="14" max="14" width="18.125" style="50" bestFit="1" customWidth="1"/>
    <col min="15" max="15" width="23.5" style="50" bestFit="1" customWidth="1"/>
    <col min="16" max="16" width="13.125" style="50" bestFit="1" customWidth="1"/>
    <col min="17" max="17" width="12.25" style="50" bestFit="1" customWidth="1"/>
    <col min="18" max="18" width="28.625" style="50" bestFit="1" customWidth="1"/>
    <col min="19" max="19" width="14" style="50" bestFit="1" customWidth="1"/>
    <col min="20" max="20" width="16.25" style="50" bestFit="1" customWidth="1"/>
    <col min="21" max="21" width="14" style="50" bestFit="1" customWidth="1"/>
    <col min="22" max="22" width="16.25" style="50" bestFit="1" customWidth="1"/>
    <col min="23" max="23" width="12.125" style="50" customWidth="1"/>
    <col min="24" max="24" width="9" style="50"/>
    <col min="25" max="25" width="16.125" style="50" customWidth="1"/>
    <col min="26" max="26" width="15.5" style="50" bestFit="1" customWidth="1"/>
    <col min="27" max="16384" width="9" style="50"/>
  </cols>
  <sheetData>
    <row r="1" spans="1:26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M1" s="50" t="s">
        <v>250</v>
      </c>
      <c r="N1" s="50" t="s">
        <v>2349</v>
      </c>
      <c r="O1" s="50" t="s">
        <v>2350</v>
      </c>
      <c r="P1" s="50" t="s">
        <v>4294</v>
      </c>
      <c r="Q1" s="50" t="s">
        <v>3002</v>
      </c>
      <c r="R1" s="50" t="s">
        <v>2357</v>
      </c>
      <c r="S1" s="50" t="s">
        <v>4295</v>
      </c>
      <c r="T1" s="50" t="s">
        <v>4296</v>
      </c>
      <c r="U1" s="50" t="s">
        <v>4297</v>
      </c>
      <c r="V1" s="50" t="s">
        <v>4298</v>
      </c>
      <c r="W1" s="50" t="s">
        <v>4299</v>
      </c>
      <c r="X1" s="50" t="s">
        <v>2999</v>
      </c>
      <c r="Y1" s="50" t="s">
        <v>4300</v>
      </c>
      <c r="Z1" s="50" t="s">
        <v>4301</v>
      </c>
    </row>
    <row r="2" spans="1:26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0" t="s">
        <v>4302</v>
      </c>
      <c r="O2" s="50" t="s">
        <v>4303</v>
      </c>
      <c r="P2" s="50" t="s">
        <v>4304</v>
      </c>
      <c r="Q2" s="50" t="s">
        <v>3022</v>
      </c>
      <c r="R2" s="50" t="s">
        <v>4305</v>
      </c>
      <c r="S2" s="50" t="s">
        <v>4306</v>
      </c>
      <c r="T2" s="50" t="s">
        <v>4307</v>
      </c>
      <c r="U2" s="50" t="s">
        <v>4308</v>
      </c>
      <c r="V2" s="50" t="s">
        <v>4309</v>
      </c>
      <c r="W2" s="50" t="s">
        <v>4310</v>
      </c>
      <c r="X2" s="50" t="s">
        <v>4311</v>
      </c>
      <c r="Y2" s="50" t="s">
        <v>4312</v>
      </c>
      <c r="Z2" s="50" t="s">
        <v>4313</v>
      </c>
    </row>
    <row r="3" spans="1:26" x14ac:dyDescent="0.2">
      <c r="A3" s="51">
        <v>1</v>
      </c>
      <c r="B3" s="52">
        <v>1</v>
      </c>
      <c r="C3" s="52">
        <v>1</v>
      </c>
      <c r="D3" s="52"/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0">
        <v>100000000</v>
      </c>
      <c r="O3" s="50" t="s">
        <v>4314</v>
      </c>
      <c r="P3" s="50">
        <v>10</v>
      </c>
      <c r="Q3" s="50">
        <v>-1</v>
      </c>
      <c r="R3" s="50" t="s">
        <v>4315</v>
      </c>
      <c r="S3" s="50">
        <v>1</v>
      </c>
      <c r="T3" s="50">
        <v>0</v>
      </c>
      <c r="U3" s="50">
        <v>0</v>
      </c>
      <c r="V3" s="50">
        <v>1</v>
      </c>
      <c r="W3" s="50">
        <v>3</v>
      </c>
      <c r="X3" s="50">
        <f>COUNTIF($P$3:P3,P3)</f>
        <v>1</v>
      </c>
      <c r="Y3" s="50">
        <v>0</v>
      </c>
      <c r="Z3" s="50">
        <v>0</v>
      </c>
    </row>
    <row r="4" spans="1:26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N4" s="50">
        <v>100000001</v>
      </c>
      <c r="O4" s="50" t="s">
        <v>4316</v>
      </c>
      <c r="P4" s="50">
        <v>10</v>
      </c>
      <c r="Q4" s="50">
        <v>1</v>
      </c>
      <c r="R4" s="50" t="s">
        <v>4317</v>
      </c>
      <c r="S4" s="50">
        <v>0</v>
      </c>
      <c r="T4" s="50">
        <v>0</v>
      </c>
      <c r="U4" s="50">
        <v>100000600</v>
      </c>
      <c r="V4" s="50">
        <v>0</v>
      </c>
      <c r="W4" s="50">
        <v>-1</v>
      </c>
      <c r="X4" s="50">
        <f>COUNTIF($P$3:P4,P4)</f>
        <v>2</v>
      </c>
      <c r="Y4" s="50">
        <v>0</v>
      </c>
      <c r="Z4" s="50">
        <v>0</v>
      </c>
    </row>
    <row r="5" spans="1:26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N5" s="50">
        <v>100000002</v>
      </c>
      <c r="O5" s="50" t="s">
        <v>4318</v>
      </c>
      <c r="P5" s="50">
        <v>10</v>
      </c>
      <c r="Q5" s="50">
        <v>1</v>
      </c>
      <c r="R5" s="50" t="s">
        <v>4319</v>
      </c>
      <c r="S5" s="50">
        <v>0</v>
      </c>
      <c r="T5" s="50">
        <v>0</v>
      </c>
      <c r="U5" s="50">
        <v>100003000</v>
      </c>
      <c r="V5" s="50">
        <v>0</v>
      </c>
      <c r="W5" s="50">
        <v>-1</v>
      </c>
      <c r="X5" s="50">
        <f>COUNTIF($P$3:P5,P5)</f>
        <v>3</v>
      </c>
      <c r="Y5" s="50">
        <v>0</v>
      </c>
      <c r="Z5" s="50">
        <v>0</v>
      </c>
    </row>
    <row r="6" spans="1:26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N6" s="50">
        <v>100000003</v>
      </c>
      <c r="O6" s="50" t="s">
        <v>4320</v>
      </c>
      <c r="P6" s="50">
        <v>10</v>
      </c>
      <c r="Q6" s="50">
        <v>1</v>
      </c>
      <c r="R6" s="50" t="s">
        <v>4321</v>
      </c>
      <c r="S6" s="50">
        <v>0</v>
      </c>
      <c r="T6" s="50">
        <v>0</v>
      </c>
      <c r="U6" s="50">
        <v>100006800</v>
      </c>
      <c r="V6" s="50">
        <v>0</v>
      </c>
      <c r="W6" s="50">
        <v>-1</v>
      </c>
      <c r="X6" s="50">
        <f>COUNTIF($P$3:P6,P6)</f>
        <v>4</v>
      </c>
      <c r="Y6" s="50">
        <v>0</v>
      </c>
      <c r="Z6" s="50">
        <v>0</v>
      </c>
    </row>
    <row r="7" spans="1:26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N7" s="50">
        <v>100000004</v>
      </c>
      <c r="O7" s="50" t="s">
        <v>4322</v>
      </c>
      <c r="P7" s="50">
        <v>10</v>
      </c>
      <c r="Q7" s="50">
        <v>1</v>
      </c>
      <c r="R7" s="50" t="s">
        <v>4323</v>
      </c>
      <c r="S7" s="50">
        <v>0</v>
      </c>
      <c r="T7" s="50">
        <v>0</v>
      </c>
      <c r="U7" s="50">
        <v>100009800</v>
      </c>
      <c r="V7" s="50">
        <v>0</v>
      </c>
      <c r="W7" s="50">
        <v>-1</v>
      </c>
      <c r="X7" s="50">
        <f>COUNTIF($P$3:P7,P7)</f>
        <v>5</v>
      </c>
      <c r="Y7" s="50">
        <v>0</v>
      </c>
      <c r="Z7" s="50">
        <v>0</v>
      </c>
    </row>
    <row r="8" spans="1:26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N8" s="50">
        <v>100000005</v>
      </c>
      <c r="O8" s="50" t="s">
        <v>4324</v>
      </c>
      <c r="P8" s="50">
        <v>10</v>
      </c>
      <c r="Q8" s="50">
        <v>1</v>
      </c>
      <c r="R8" s="50" t="s">
        <v>4325</v>
      </c>
      <c r="S8" s="50">
        <v>0</v>
      </c>
      <c r="T8" s="50">
        <v>0</v>
      </c>
      <c r="U8" s="50">
        <v>100019800</v>
      </c>
      <c r="V8" s="50">
        <v>0</v>
      </c>
      <c r="W8" s="50">
        <v>-1</v>
      </c>
      <c r="X8" s="50">
        <f>COUNTIF($P$3:P8,P8)</f>
        <v>6</v>
      </c>
      <c r="Y8" s="50">
        <v>0</v>
      </c>
      <c r="Z8" s="50">
        <v>0</v>
      </c>
    </row>
    <row r="9" spans="1:26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>
        <v>100000006</v>
      </c>
      <c r="O9" s="50" t="s">
        <v>4326</v>
      </c>
      <c r="P9" s="50">
        <v>10</v>
      </c>
      <c r="Q9" s="50">
        <v>1</v>
      </c>
      <c r="R9" s="50" t="s">
        <v>4327</v>
      </c>
      <c r="S9" s="50">
        <v>0</v>
      </c>
      <c r="T9" s="50">
        <v>0</v>
      </c>
      <c r="U9" s="50">
        <v>100032800</v>
      </c>
      <c r="V9" s="50">
        <v>0</v>
      </c>
      <c r="W9" s="50">
        <v>-1</v>
      </c>
      <c r="X9" s="50">
        <f>COUNTIF($P$3:P9,P9)</f>
        <v>7</v>
      </c>
      <c r="Y9" s="50">
        <v>0</v>
      </c>
      <c r="Z9" s="50">
        <v>0</v>
      </c>
    </row>
    <row r="10" spans="1:26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N10" s="50">
        <v>100000007</v>
      </c>
      <c r="O10" s="50" t="s">
        <v>4328</v>
      </c>
      <c r="P10" s="50">
        <v>10</v>
      </c>
      <c r="Q10" s="50">
        <v>1</v>
      </c>
      <c r="R10" s="50" t="s">
        <v>4329</v>
      </c>
      <c r="S10" s="50">
        <v>0</v>
      </c>
      <c r="T10" s="50">
        <v>0</v>
      </c>
      <c r="U10" s="50">
        <v>100064800</v>
      </c>
      <c r="V10" s="50">
        <v>0</v>
      </c>
      <c r="W10" s="50">
        <v>-1</v>
      </c>
      <c r="X10" s="50">
        <f>COUNTIF($P$3:P10,P10)</f>
        <v>8</v>
      </c>
      <c r="Y10" s="50">
        <v>0</v>
      </c>
      <c r="Z10" s="50">
        <v>0</v>
      </c>
    </row>
    <row r="11" spans="1:26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N11" s="50">
        <v>110000000</v>
      </c>
      <c r="O11" s="50" t="s">
        <v>3045</v>
      </c>
      <c r="P11" s="50">
        <v>11</v>
      </c>
      <c r="Q11" s="50">
        <v>17</v>
      </c>
      <c r="R11" s="50" t="s">
        <v>4330</v>
      </c>
      <c r="S11" s="50">
        <v>0</v>
      </c>
      <c r="T11" s="50">
        <v>0</v>
      </c>
      <c r="U11" s="50">
        <v>100009800</v>
      </c>
      <c r="V11" s="50">
        <v>0</v>
      </c>
      <c r="W11" s="50">
        <v>1</v>
      </c>
      <c r="X11" s="50">
        <f>COUNTIF($P$3:P11,P11)</f>
        <v>1</v>
      </c>
      <c r="Y11" s="50">
        <v>0</v>
      </c>
      <c r="Z11" s="50">
        <v>0</v>
      </c>
    </row>
    <row r="12" spans="1:26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N12" s="50">
        <v>110000001</v>
      </c>
      <c r="O12" s="50" t="s">
        <v>4331</v>
      </c>
      <c r="P12" s="50">
        <v>11</v>
      </c>
      <c r="Q12" s="50">
        <v>17</v>
      </c>
      <c r="R12" s="50" t="s">
        <v>4332</v>
      </c>
      <c r="S12" s="50">
        <v>0</v>
      </c>
      <c r="T12" s="50">
        <v>0</v>
      </c>
      <c r="U12" s="50">
        <v>100003000</v>
      </c>
      <c r="V12" s="50">
        <v>0</v>
      </c>
      <c r="W12" s="50">
        <v>1</v>
      </c>
      <c r="X12" s="50">
        <f>COUNTIF($P$3:P12,P12)</f>
        <v>2</v>
      </c>
      <c r="Y12" s="50">
        <v>0</v>
      </c>
      <c r="Z12" s="50">
        <v>0</v>
      </c>
    </row>
    <row r="13" spans="1:26" x14ac:dyDescent="0.2">
      <c r="A13" s="51">
        <v>1</v>
      </c>
      <c r="B13" s="52"/>
      <c r="C13" s="52"/>
      <c r="D13" s="52"/>
      <c r="E13" s="52"/>
      <c r="F13" s="52"/>
      <c r="G13" s="52"/>
      <c r="H13" s="52"/>
      <c r="I13" s="52"/>
      <c r="J13" s="52"/>
      <c r="N13" s="50">
        <v>140000000</v>
      </c>
      <c r="O13" s="50" t="s">
        <v>4333</v>
      </c>
      <c r="P13" s="50">
        <v>14</v>
      </c>
      <c r="Q13" s="50">
        <v>12</v>
      </c>
      <c r="R13" s="50" t="s">
        <v>4334</v>
      </c>
      <c r="S13" s="50">
        <v>1</v>
      </c>
      <c r="T13" s="50">
        <v>0</v>
      </c>
      <c r="U13" s="50">
        <v>0</v>
      </c>
      <c r="V13" s="50">
        <v>0</v>
      </c>
      <c r="W13" s="50">
        <v>1</v>
      </c>
      <c r="X13" s="50">
        <f>COUNTIF($P$3:P13,P13)</f>
        <v>1</v>
      </c>
      <c r="Y13" s="50">
        <v>2</v>
      </c>
      <c r="Z13" s="50">
        <v>0</v>
      </c>
    </row>
    <row r="14" spans="1:26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N14" s="50">
        <v>140000001</v>
      </c>
      <c r="O14" s="50" t="s">
        <v>3063</v>
      </c>
      <c r="P14" s="50">
        <v>14</v>
      </c>
      <c r="Q14" s="50">
        <v>12</v>
      </c>
      <c r="R14" s="50" t="s">
        <v>2391</v>
      </c>
      <c r="S14" s="50">
        <v>0</v>
      </c>
      <c r="T14" s="50" t="s">
        <v>4335</v>
      </c>
      <c r="U14" s="50">
        <v>0</v>
      </c>
      <c r="V14" s="50">
        <v>0</v>
      </c>
      <c r="W14" s="50">
        <v>1</v>
      </c>
      <c r="X14" s="50">
        <f>COUNTIF($P$3:P14,P14)</f>
        <v>2</v>
      </c>
      <c r="Y14" s="50">
        <v>2</v>
      </c>
      <c r="Z14" s="50">
        <v>0</v>
      </c>
    </row>
    <row r="15" spans="1:26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N15" s="50">
        <v>140000002</v>
      </c>
      <c r="O15" s="50" t="s">
        <v>3070</v>
      </c>
      <c r="P15" s="50">
        <v>14</v>
      </c>
      <c r="Q15" s="50">
        <v>12</v>
      </c>
      <c r="R15" s="50" t="s">
        <v>4336</v>
      </c>
      <c r="S15" s="50">
        <v>0</v>
      </c>
      <c r="T15" s="50" t="s">
        <v>2510</v>
      </c>
      <c r="U15" s="50">
        <v>0</v>
      </c>
      <c r="V15" s="50">
        <v>0</v>
      </c>
      <c r="W15" s="50">
        <v>1</v>
      </c>
      <c r="X15" s="50">
        <v>3</v>
      </c>
      <c r="Y15" s="50">
        <v>2</v>
      </c>
      <c r="Z15" s="50">
        <v>0</v>
      </c>
    </row>
    <row r="16" spans="1:26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N16" s="50">
        <v>150000000</v>
      </c>
      <c r="O16" s="50" t="s">
        <v>3109</v>
      </c>
      <c r="P16" s="50">
        <v>15</v>
      </c>
      <c r="Q16" s="50">
        <v>-1</v>
      </c>
      <c r="R16" s="50" t="s">
        <v>4337</v>
      </c>
      <c r="S16" s="50">
        <v>0</v>
      </c>
      <c r="T16" s="50" t="s">
        <v>4338</v>
      </c>
      <c r="U16" s="50">
        <v>0</v>
      </c>
      <c r="V16" s="50">
        <v>0</v>
      </c>
      <c r="W16" s="50">
        <v>1</v>
      </c>
      <c r="X16" s="50">
        <f>COUNTIF($P$3:P16,P16)</f>
        <v>1</v>
      </c>
      <c r="Y16" s="50">
        <v>1002</v>
      </c>
      <c r="Z16" s="50">
        <v>0</v>
      </c>
    </row>
    <row r="17" spans="1:26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N17" s="50">
        <v>150000001</v>
      </c>
      <c r="O17" s="50" t="s">
        <v>3111</v>
      </c>
      <c r="P17" s="50">
        <v>15</v>
      </c>
      <c r="Q17" s="50">
        <v>-1</v>
      </c>
      <c r="R17" s="50" t="s">
        <v>4339</v>
      </c>
      <c r="S17" s="50">
        <v>0</v>
      </c>
      <c r="T17" s="50" t="s">
        <v>4340</v>
      </c>
      <c r="U17" s="50">
        <v>0</v>
      </c>
      <c r="V17" s="50">
        <v>0</v>
      </c>
      <c r="W17" s="50">
        <v>1</v>
      </c>
      <c r="X17" s="50">
        <f>COUNTIF($P$3:P17,P17)</f>
        <v>2</v>
      </c>
      <c r="Y17" s="50">
        <v>1002</v>
      </c>
      <c r="Z17" s="50">
        <v>0</v>
      </c>
    </row>
    <row r="18" spans="1:26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N18" s="50">
        <v>150000002</v>
      </c>
      <c r="O18" s="50" t="s">
        <v>3113</v>
      </c>
      <c r="P18" s="50">
        <v>15</v>
      </c>
      <c r="Q18" s="50">
        <v>-1</v>
      </c>
      <c r="R18" s="50" t="s">
        <v>4341</v>
      </c>
      <c r="S18" s="50">
        <v>0</v>
      </c>
      <c r="T18" s="50" t="s">
        <v>4342</v>
      </c>
      <c r="U18" s="50">
        <v>0</v>
      </c>
      <c r="V18" s="50">
        <v>0</v>
      </c>
      <c r="W18" s="50">
        <v>1</v>
      </c>
      <c r="X18" s="50">
        <f>COUNTIF($P$3:P18,P18)</f>
        <v>3</v>
      </c>
      <c r="Y18" s="50">
        <v>1002</v>
      </c>
      <c r="Z18" s="50">
        <v>0</v>
      </c>
    </row>
    <row r="19" spans="1:26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N19" s="50">
        <v>150000003</v>
      </c>
      <c r="O19" s="50" t="s">
        <v>3115</v>
      </c>
      <c r="P19" s="50">
        <v>15</v>
      </c>
      <c r="Q19" s="50">
        <v>-1</v>
      </c>
      <c r="R19" s="50" t="s">
        <v>4343</v>
      </c>
      <c r="S19" s="50">
        <v>0</v>
      </c>
      <c r="T19" s="50" t="s">
        <v>4344</v>
      </c>
      <c r="U19" s="50">
        <v>0</v>
      </c>
      <c r="V19" s="50">
        <v>0</v>
      </c>
      <c r="W19" s="50">
        <v>1</v>
      </c>
      <c r="X19" s="50">
        <f>COUNTIF($P$3:P19,P19)</f>
        <v>4</v>
      </c>
      <c r="Y19" s="50">
        <v>1002</v>
      </c>
      <c r="Z19" s="50">
        <v>0</v>
      </c>
    </row>
    <row r="20" spans="1:26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N20" s="50">
        <v>150000004</v>
      </c>
      <c r="O20" s="50" t="s">
        <v>3117</v>
      </c>
      <c r="P20" s="50">
        <v>15</v>
      </c>
      <c r="Q20" s="50">
        <v>-1</v>
      </c>
      <c r="R20" s="50" t="s">
        <v>4345</v>
      </c>
      <c r="S20" s="50">
        <v>0</v>
      </c>
      <c r="T20" s="50" t="s">
        <v>4346</v>
      </c>
      <c r="U20" s="50">
        <v>0</v>
      </c>
      <c r="V20" s="50">
        <v>0</v>
      </c>
      <c r="W20" s="50">
        <v>1</v>
      </c>
      <c r="X20" s="50">
        <f>COUNTIF($P$3:P20,P20)</f>
        <v>5</v>
      </c>
      <c r="Y20" s="50">
        <v>1002</v>
      </c>
      <c r="Z20" s="50">
        <v>0</v>
      </c>
    </row>
    <row r="21" spans="1:26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N21" s="50">
        <v>150000005</v>
      </c>
      <c r="O21" s="50" t="s">
        <v>3119</v>
      </c>
      <c r="P21" s="50">
        <v>15</v>
      </c>
      <c r="Q21" s="50">
        <v>-1</v>
      </c>
      <c r="R21" s="50" t="s">
        <v>4347</v>
      </c>
      <c r="S21" s="50">
        <v>0</v>
      </c>
      <c r="T21" s="50" t="s">
        <v>4338</v>
      </c>
      <c r="U21" s="50">
        <v>0</v>
      </c>
      <c r="V21" s="50">
        <v>0</v>
      </c>
      <c r="W21" s="50">
        <v>1</v>
      </c>
      <c r="X21" s="50">
        <f>COUNTIF($P$3:P21,P21)</f>
        <v>6</v>
      </c>
      <c r="Y21" s="50">
        <v>2002</v>
      </c>
      <c r="Z21" s="50">
        <v>0</v>
      </c>
    </row>
    <row r="22" spans="1:26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N22" s="50">
        <v>150000006</v>
      </c>
      <c r="O22" s="50" t="s">
        <v>3121</v>
      </c>
      <c r="P22" s="50">
        <v>15</v>
      </c>
      <c r="Q22" s="50">
        <v>-1</v>
      </c>
      <c r="R22" s="50" t="s">
        <v>4348</v>
      </c>
      <c r="S22" s="50">
        <v>0</v>
      </c>
      <c r="T22" s="50" t="s">
        <v>4340</v>
      </c>
      <c r="U22" s="50">
        <v>0</v>
      </c>
      <c r="V22" s="50">
        <v>0</v>
      </c>
      <c r="W22" s="50">
        <v>1</v>
      </c>
      <c r="X22" s="50">
        <f>COUNTIF($P$3:P22,P22)</f>
        <v>7</v>
      </c>
      <c r="Y22" s="50">
        <v>2002</v>
      </c>
      <c r="Z22" s="50">
        <v>0</v>
      </c>
    </row>
    <row r="23" spans="1:26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N23" s="50">
        <v>150000007</v>
      </c>
      <c r="O23" s="50" t="s">
        <v>3123</v>
      </c>
      <c r="P23" s="50">
        <v>15</v>
      </c>
      <c r="Q23" s="50">
        <v>-1</v>
      </c>
      <c r="R23" s="50" t="s">
        <v>4349</v>
      </c>
      <c r="S23" s="50">
        <v>0</v>
      </c>
      <c r="T23" s="50" t="s">
        <v>4342</v>
      </c>
      <c r="U23" s="50">
        <v>0</v>
      </c>
      <c r="V23" s="50">
        <v>0</v>
      </c>
      <c r="W23" s="50">
        <v>1</v>
      </c>
      <c r="X23" s="50">
        <f>COUNTIF($P$3:P23,P23)</f>
        <v>8</v>
      </c>
      <c r="Y23" s="50">
        <v>2002</v>
      </c>
      <c r="Z23" s="50">
        <v>0</v>
      </c>
    </row>
    <row r="24" spans="1:26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N24" s="50">
        <v>150000008</v>
      </c>
      <c r="O24" s="50" t="s">
        <v>3125</v>
      </c>
      <c r="P24" s="50">
        <v>15</v>
      </c>
      <c r="Q24" s="50">
        <v>-1</v>
      </c>
      <c r="R24" s="50" t="s">
        <v>4350</v>
      </c>
      <c r="S24" s="50">
        <v>0</v>
      </c>
      <c r="T24" s="50" t="s">
        <v>4344</v>
      </c>
      <c r="U24" s="50">
        <v>0</v>
      </c>
      <c r="V24" s="50">
        <v>0</v>
      </c>
      <c r="W24" s="50">
        <v>1</v>
      </c>
      <c r="X24" s="50">
        <f>COUNTIF($P$3:P24,P24)</f>
        <v>9</v>
      </c>
      <c r="Y24" s="50">
        <v>2002</v>
      </c>
      <c r="Z24" s="50">
        <v>0</v>
      </c>
    </row>
    <row r="25" spans="1:26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N25" s="50">
        <v>150000009</v>
      </c>
      <c r="O25" s="50" t="s">
        <v>3127</v>
      </c>
      <c r="P25" s="50">
        <v>15</v>
      </c>
      <c r="Q25" s="50">
        <v>-1</v>
      </c>
      <c r="R25" s="50" t="s">
        <v>4351</v>
      </c>
      <c r="S25" s="50">
        <v>0</v>
      </c>
      <c r="T25" s="50" t="s">
        <v>4346</v>
      </c>
      <c r="U25" s="50">
        <v>0</v>
      </c>
      <c r="V25" s="50">
        <v>0</v>
      </c>
      <c r="W25" s="50">
        <v>1</v>
      </c>
      <c r="X25" s="50">
        <f>COUNTIF($P$3:P38,P25)</f>
        <v>10</v>
      </c>
      <c r="Y25" s="50">
        <v>2002</v>
      </c>
      <c r="Z25" s="50">
        <v>0</v>
      </c>
    </row>
    <row r="26" spans="1:26" x14ac:dyDescent="0.2">
      <c r="A26" s="51">
        <v>1</v>
      </c>
      <c r="B26" s="52">
        <v>1</v>
      </c>
      <c r="C26" s="52">
        <v>1</v>
      </c>
      <c r="D26" s="52"/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N26" s="50">
        <v>160000000</v>
      </c>
      <c r="O26" s="50" t="s">
        <v>3029</v>
      </c>
      <c r="P26" s="50">
        <v>16</v>
      </c>
      <c r="Q26" s="50">
        <v>-1</v>
      </c>
      <c r="R26" s="50" t="s">
        <v>4352</v>
      </c>
      <c r="S26" s="50">
        <v>1</v>
      </c>
      <c r="T26" s="50">
        <v>0</v>
      </c>
      <c r="U26" s="50">
        <v>0</v>
      </c>
      <c r="V26" s="50">
        <v>1</v>
      </c>
      <c r="W26" s="50">
        <v>5</v>
      </c>
      <c r="X26" s="50">
        <v>2</v>
      </c>
      <c r="Y26" s="50">
        <v>1</v>
      </c>
      <c r="Z26" s="50">
        <v>0</v>
      </c>
    </row>
    <row r="27" spans="1:26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N27" s="50">
        <v>160000001</v>
      </c>
      <c r="O27" s="50" t="s">
        <v>3029</v>
      </c>
      <c r="P27" s="50">
        <v>16</v>
      </c>
      <c r="Q27" s="50">
        <v>-1</v>
      </c>
      <c r="R27" s="50" t="s">
        <v>4353</v>
      </c>
      <c r="S27" s="50">
        <v>0</v>
      </c>
      <c r="T27" s="50" t="s">
        <v>4354</v>
      </c>
      <c r="U27" s="50">
        <v>0</v>
      </c>
      <c r="V27" s="50">
        <v>1</v>
      </c>
      <c r="W27" s="50">
        <v>5</v>
      </c>
      <c r="X27" s="50">
        <v>3</v>
      </c>
      <c r="Y27" s="50">
        <v>1</v>
      </c>
      <c r="Z27" s="50">
        <v>0</v>
      </c>
    </row>
    <row r="28" spans="1:26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N28" s="50">
        <v>160000002</v>
      </c>
      <c r="O28" s="50" t="s">
        <v>3029</v>
      </c>
      <c r="P28" s="50">
        <v>16</v>
      </c>
      <c r="Q28" s="50">
        <v>-1</v>
      </c>
      <c r="R28" s="50" t="s">
        <v>4355</v>
      </c>
      <c r="S28" s="50">
        <v>0</v>
      </c>
      <c r="T28" s="50" t="s">
        <v>4356</v>
      </c>
      <c r="U28" s="50">
        <v>0</v>
      </c>
      <c r="V28" s="50">
        <v>1</v>
      </c>
      <c r="W28" s="50">
        <v>10</v>
      </c>
      <c r="X28" s="50">
        <v>4</v>
      </c>
      <c r="Y28" s="50">
        <v>1</v>
      </c>
      <c r="Z28" s="50">
        <v>0</v>
      </c>
    </row>
    <row r="29" spans="1:26" x14ac:dyDescent="0.2">
      <c r="A29" s="51">
        <v>1</v>
      </c>
      <c r="B29" s="52">
        <v>1</v>
      </c>
      <c r="C29" s="52">
        <v>1</v>
      </c>
      <c r="D29" s="52"/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N29" s="50">
        <v>160000003</v>
      </c>
      <c r="O29" s="50" t="s">
        <v>1942</v>
      </c>
      <c r="P29" s="50">
        <v>16</v>
      </c>
      <c r="Q29" s="50">
        <v>-1</v>
      </c>
      <c r="R29" s="50" t="s">
        <v>4357</v>
      </c>
      <c r="S29" s="50">
        <v>1</v>
      </c>
      <c r="T29" s="50">
        <v>0</v>
      </c>
      <c r="U29" s="50">
        <v>0</v>
      </c>
      <c r="V29" s="50">
        <v>1</v>
      </c>
      <c r="W29" s="50">
        <v>3</v>
      </c>
      <c r="X29" s="50">
        <v>5</v>
      </c>
      <c r="Y29" s="50">
        <v>2</v>
      </c>
      <c r="Z29" s="50">
        <v>0</v>
      </c>
    </row>
    <row r="30" spans="1:26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N30" s="50">
        <v>160000004</v>
      </c>
      <c r="O30" s="50" t="s">
        <v>1942</v>
      </c>
      <c r="P30" s="50">
        <v>16</v>
      </c>
      <c r="Q30" s="50">
        <v>-1</v>
      </c>
      <c r="R30" s="50" t="s">
        <v>4358</v>
      </c>
      <c r="S30" s="50">
        <v>0</v>
      </c>
      <c r="T30" s="50" t="s">
        <v>4359</v>
      </c>
      <c r="U30" s="50">
        <v>0</v>
      </c>
      <c r="V30" s="50">
        <v>1</v>
      </c>
      <c r="W30" s="50">
        <v>2</v>
      </c>
      <c r="X30" s="50">
        <v>6</v>
      </c>
      <c r="Y30" s="50">
        <v>2</v>
      </c>
      <c r="Z30" s="50">
        <v>0</v>
      </c>
    </row>
    <row r="31" spans="1:26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N31" s="50">
        <v>160000005</v>
      </c>
      <c r="O31" s="50" t="s">
        <v>1942</v>
      </c>
      <c r="P31" s="50">
        <v>16</v>
      </c>
      <c r="Q31" s="50">
        <v>-1</v>
      </c>
      <c r="R31" s="50" t="s">
        <v>4360</v>
      </c>
      <c r="S31" s="50">
        <v>0</v>
      </c>
      <c r="T31" s="50" t="s">
        <v>2510</v>
      </c>
      <c r="U31" s="50">
        <v>0</v>
      </c>
      <c r="V31" s="50">
        <v>1</v>
      </c>
      <c r="W31" s="50">
        <v>5</v>
      </c>
      <c r="X31" s="50">
        <v>7</v>
      </c>
      <c r="Y31" s="50">
        <v>2</v>
      </c>
      <c r="Z31" s="50">
        <v>0</v>
      </c>
    </row>
    <row r="32" spans="1:26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N32" s="50">
        <v>160000013</v>
      </c>
      <c r="O32" s="50" t="s">
        <v>3033</v>
      </c>
      <c r="P32" s="50">
        <v>16</v>
      </c>
      <c r="Q32" s="50">
        <v>-1</v>
      </c>
      <c r="R32" s="50" t="s">
        <v>4361</v>
      </c>
      <c r="S32" s="50">
        <v>1</v>
      </c>
      <c r="T32" s="50">
        <v>0</v>
      </c>
      <c r="U32" s="50">
        <v>0</v>
      </c>
      <c r="V32" s="50">
        <v>1</v>
      </c>
      <c r="W32" s="50">
        <v>3</v>
      </c>
      <c r="X32" s="50">
        <v>15</v>
      </c>
      <c r="Y32" s="50">
        <v>4</v>
      </c>
      <c r="Z32" s="50">
        <v>0</v>
      </c>
    </row>
    <row r="33" spans="1:26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N33" s="50">
        <v>160000015</v>
      </c>
      <c r="O33" s="50" t="s">
        <v>3033</v>
      </c>
      <c r="P33" s="50">
        <v>16</v>
      </c>
      <c r="Q33" s="50">
        <v>-1</v>
      </c>
      <c r="R33" s="50" t="s">
        <v>4361</v>
      </c>
      <c r="S33" s="50">
        <v>0</v>
      </c>
      <c r="T33" s="50" t="s">
        <v>4352</v>
      </c>
      <c r="U33" s="50">
        <v>0</v>
      </c>
      <c r="V33" s="50">
        <v>1</v>
      </c>
      <c r="W33" s="50">
        <v>3</v>
      </c>
      <c r="X33" s="50">
        <v>17</v>
      </c>
      <c r="Y33" s="50">
        <v>4</v>
      </c>
      <c r="Z33" s="50">
        <v>0</v>
      </c>
    </row>
    <row r="34" spans="1:26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N34" s="50">
        <v>160000016</v>
      </c>
      <c r="O34" s="50" t="s">
        <v>3035</v>
      </c>
      <c r="P34" s="50">
        <v>16</v>
      </c>
      <c r="Q34" s="50">
        <v>-1</v>
      </c>
      <c r="R34" s="50" t="s">
        <v>4362</v>
      </c>
      <c r="S34" s="50">
        <v>0</v>
      </c>
      <c r="T34" s="50" t="s">
        <v>4356</v>
      </c>
      <c r="U34" s="50">
        <v>0</v>
      </c>
      <c r="V34" s="50">
        <v>1</v>
      </c>
      <c r="W34" s="50">
        <v>3</v>
      </c>
      <c r="X34" s="50">
        <v>18</v>
      </c>
      <c r="Y34" s="50">
        <v>4</v>
      </c>
      <c r="Z34" s="50">
        <v>0</v>
      </c>
    </row>
    <row r="35" spans="1:26" x14ac:dyDescent="0.2">
      <c r="A35" s="51">
        <v>1</v>
      </c>
      <c r="B35" s="52">
        <v>1</v>
      </c>
      <c r="C35" s="52">
        <v>1</v>
      </c>
      <c r="D35" s="52"/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N35" s="62">
        <v>160000017</v>
      </c>
      <c r="O35" s="62" t="s">
        <v>3029</v>
      </c>
      <c r="P35" s="62">
        <v>16</v>
      </c>
      <c r="Q35" s="62">
        <v>-1</v>
      </c>
      <c r="R35" s="62" t="s">
        <v>4352</v>
      </c>
      <c r="S35" s="62">
        <v>0</v>
      </c>
      <c r="T35" s="62">
        <v>0</v>
      </c>
      <c r="U35" s="62">
        <v>0</v>
      </c>
      <c r="V35" s="62">
        <v>1</v>
      </c>
      <c r="W35" s="62">
        <v>1</v>
      </c>
      <c r="X35" s="62">
        <v>1</v>
      </c>
      <c r="Y35" s="62">
        <v>1</v>
      </c>
      <c r="Z35" s="62">
        <v>0</v>
      </c>
    </row>
    <row r="36" spans="1:26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N36" s="50">
        <v>170000000</v>
      </c>
      <c r="O36" s="50" t="s">
        <v>3316</v>
      </c>
      <c r="P36" s="50">
        <v>17</v>
      </c>
      <c r="Q36" s="50">
        <v>-1</v>
      </c>
      <c r="R36" s="50" t="s">
        <v>4363</v>
      </c>
      <c r="S36" s="50">
        <v>0</v>
      </c>
      <c r="T36" s="50" t="s">
        <v>4364</v>
      </c>
      <c r="U36" s="50">
        <v>0</v>
      </c>
      <c r="V36" s="50">
        <v>0</v>
      </c>
      <c r="W36" s="50">
        <v>6</v>
      </c>
      <c r="X36" s="50">
        <f>COUNTIF($P$3:P36,P36)</f>
        <v>1</v>
      </c>
      <c r="Y36" s="50">
        <v>1</v>
      </c>
      <c r="Z36" s="50">
        <v>0</v>
      </c>
    </row>
    <row r="37" spans="1:26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N37" s="50">
        <v>170000001</v>
      </c>
      <c r="O37" s="50" t="s">
        <v>2089</v>
      </c>
      <c r="P37" s="50">
        <v>17</v>
      </c>
      <c r="Q37" s="50">
        <v>-1</v>
      </c>
      <c r="R37" s="50" t="s">
        <v>4365</v>
      </c>
      <c r="S37" s="50">
        <v>0</v>
      </c>
      <c r="T37" s="50" t="s">
        <v>4366</v>
      </c>
      <c r="U37" s="50">
        <v>0</v>
      </c>
      <c r="V37" s="50">
        <v>0</v>
      </c>
      <c r="W37" s="50">
        <v>1</v>
      </c>
      <c r="X37" s="50">
        <f>COUNTIF($P$3:P37,P37)</f>
        <v>2</v>
      </c>
      <c r="Y37" s="50" t="s">
        <v>4367</v>
      </c>
      <c r="Z37" s="50">
        <v>0</v>
      </c>
    </row>
    <row r="38" spans="1:26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N38" s="50">
        <v>170000002</v>
      </c>
      <c r="O38" s="50" t="s">
        <v>2091</v>
      </c>
      <c r="P38" s="50">
        <v>17</v>
      </c>
      <c r="Q38" s="50">
        <v>-1</v>
      </c>
      <c r="R38" s="50" t="s">
        <v>4368</v>
      </c>
      <c r="S38" s="50">
        <v>0</v>
      </c>
      <c r="T38" s="50" t="s">
        <v>4366</v>
      </c>
      <c r="U38" s="50">
        <v>0</v>
      </c>
      <c r="V38" s="50">
        <v>0</v>
      </c>
      <c r="W38" s="50">
        <v>1</v>
      </c>
      <c r="X38" s="50">
        <f>COUNTIF($P$3:P38,P38)</f>
        <v>3</v>
      </c>
      <c r="Y38" s="50" t="s">
        <v>4369</v>
      </c>
      <c r="Z38" s="50">
        <v>0</v>
      </c>
    </row>
    <row r="39" spans="1:26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N39" s="50">
        <v>170000003</v>
      </c>
      <c r="O39" s="50" t="s">
        <v>1952</v>
      </c>
      <c r="P39" s="50">
        <v>17</v>
      </c>
      <c r="Q39" s="50">
        <v>-1</v>
      </c>
      <c r="R39" s="50" t="s">
        <v>4370</v>
      </c>
      <c r="S39" s="50">
        <v>0</v>
      </c>
      <c r="T39" s="50" t="s">
        <v>4344</v>
      </c>
      <c r="U39" s="50">
        <v>0</v>
      </c>
      <c r="V39" s="50">
        <v>0</v>
      </c>
      <c r="W39" s="50">
        <v>1</v>
      </c>
      <c r="X39" s="50">
        <f>COUNTIF($P$3:P39,P39)</f>
        <v>4</v>
      </c>
      <c r="Y39" s="50">
        <v>3</v>
      </c>
      <c r="Z39" s="50">
        <v>0</v>
      </c>
    </row>
    <row r="40" spans="1:26" x14ac:dyDescent="0.2">
      <c r="A40" s="51">
        <v>1</v>
      </c>
      <c r="B40" s="52">
        <v>1</v>
      </c>
      <c r="C40" s="52">
        <v>1</v>
      </c>
      <c r="D40" s="52">
        <v>1</v>
      </c>
      <c r="E40" s="52">
        <v>1</v>
      </c>
      <c r="F40" s="52">
        <v>1</v>
      </c>
      <c r="G40" s="52">
        <v>1</v>
      </c>
      <c r="H40" s="52">
        <v>1</v>
      </c>
      <c r="I40" s="52">
        <v>1</v>
      </c>
      <c r="J40" s="52">
        <v>1</v>
      </c>
      <c r="N40" s="50">
        <v>180000000</v>
      </c>
      <c r="O40" s="50" t="s">
        <v>4371</v>
      </c>
      <c r="P40" s="50">
        <v>18</v>
      </c>
      <c r="Q40" s="50">
        <v>-1</v>
      </c>
      <c r="R40" s="50" t="s">
        <v>4372</v>
      </c>
      <c r="S40" s="50">
        <v>0</v>
      </c>
      <c r="T40" s="50">
        <v>0</v>
      </c>
      <c r="U40" s="50">
        <v>100003000</v>
      </c>
      <c r="V40" s="50">
        <v>0</v>
      </c>
      <c r="W40" s="50">
        <v>1</v>
      </c>
      <c r="X40" s="50">
        <f>COUNTIF($P$3:P40,P40)</f>
        <v>1</v>
      </c>
      <c r="Y40" s="50" t="s">
        <v>4373</v>
      </c>
      <c r="Z40" s="50">
        <v>0</v>
      </c>
    </row>
    <row r="41" spans="1:26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N41" s="50">
        <v>190000000</v>
      </c>
      <c r="O41" s="50" t="s">
        <v>4374</v>
      </c>
      <c r="P41" s="50">
        <v>19</v>
      </c>
      <c r="Q41" s="50">
        <v>48</v>
      </c>
      <c r="R41" s="50" t="s">
        <v>4353</v>
      </c>
      <c r="S41" s="50">
        <v>0</v>
      </c>
      <c r="T41" s="50">
        <v>0</v>
      </c>
      <c r="U41" s="50">
        <v>0</v>
      </c>
      <c r="V41" s="50">
        <v>1</v>
      </c>
      <c r="W41" s="50">
        <v>1</v>
      </c>
      <c r="X41" s="50">
        <f>COUNTIF($P$3:P41,P41)</f>
        <v>1</v>
      </c>
      <c r="Y41" s="50" t="s">
        <v>2659</v>
      </c>
      <c r="Z41" s="50">
        <v>0</v>
      </c>
    </row>
    <row r="42" spans="1:26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N42" s="50">
        <v>190000001</v>
      </c>
      <c r="O42" s="50" t="s">
        <v>3507</v>
      </c>
      <c r="P42" s="50">
        <v>19</v>
      </c>
      <c r="Q42" s="50">
        <v>48</v>
      </c>
      <c r="R42" s="50" t="s">
        <v>4375</v>
      </c>
      <c r="S42" s="50">
        <v>2</v>
      </c>
      <c r="T42" s="50">
        <v>0</v>
      </c>
      <c r="U42" s="50">
        <v>100000600</v>
      </c>
      <c r="V42" s="50">
        <v>1</v>
      </c>
      <c r="W42" s="50">
        <v>1</v>
      </c>
      <c r="X42" s="50">
        <f>COUNTIF($P$3:P42,P42)</f>
        <v>2</v>
      </c>
      <c r="Y42" s="50" t="s">
        <v>3503</v>
      </c>
      <c r="Z42" s="50">
        <v>0</v>
      </c>
    </row>
    <row r="43" spans="1:26" x14ac:dyDescent="0.2">
      <c r="A43" s="51">
        <v>1</v>
      </c>
      <c r="B43" s="52">
        <v>1</v>
      </c>
      <c r="C43" s="52">
        <v>1</v>
      </c>
      <c r="D43" s="52">
        <v>1</v>
      </c>
      <c r="E43" s="52">
        <v>1</v>
      </c>
      <c r="F43" s="52">
        <v>1</v>
      </c>
      <c r="G43" s="52">
        <v>1</v>
      </c>
      <c r="H43" s="52">
        <v>1</v>
      </c>
      <c r="I43" s="52">
        <v>1</v>
      </c>
      <c r="J43" s="52">
        <v>1</v>
      </c>
      <c r="N43" s="50">
        <v>190000002</v>
      </c>
      <c r="O43" s="50" t="s">
        <v>3508</v>
      </c>
      <c r="P43" s="50">
        <v>19</v>
      </c>
      <c r="Q43" s="50">
        <v>48</v>
      </c>
      <c r="R43" s="50" t="s">
        <v>4376</v>
      </c>
      <c r="S43" s="50">
        <v>2</v>
      </c>
      <c r="T43" s="50">
        <v>0</v>
      </c>
      <c r="U43" s="50">
        <v>100001800</v>
      </c>
      <c r="V43" s="50">
        <v>1</v>
      </c>
      <c r="W43" s="50">
        <v>1</v>
      </c>
      <c r="X43" s="50">
        <f>COUNTIF($P$3:P43,P43)</f>
        <v>3</v>
      </c>
      <c r="Y43" s="50" t="s">
        <v>3503</v>
      </c>
      <c r="Z43" s="50">
        <v>0</v>
      </c>
    </row>
    <row r="44" spans="1:26" x14ac:dyDescent="0.2">
      <c r="A44" s="51">
        <v>1</v>
      </c>
      <c r="B44" s="52">
        <v>1</v>
      </c>
      <c r="C44" s="52">
        <v>1</v>
      </c>
      <c r="D44" s="52">
        <v>1</v>
      </c>
      <c r="E44" s="52">
        <v>1</v>
      </c>
      <c r="F44" s="52">
        <v>1</v>
      </c>
      <c r="G44" s="52">
        <v>1</v>
      </c>
      <c r="H44" s="52">
        <v>1</v>
      </c>
      <c r="I44" s="52">
        <v>1</v>
      </c>
      <c r="J44" s="52">
        <v>1</v>
      </c>
      <c r="N44" s="50">
        <v>190000003</v>
      </c>
      <c r="O44" s="50" t="s">
        <v>3509</v>
      </c>
      <c r="P44" s="50">
        <v>19</v>
      </c>
      <c r="Q44" s="50">
        <v>48</v>
      </c>
      <c r="R44" s="50" t="s">
        <v>4377</v>
      </c>
      <c r="S44" s="50">
        <v>2</v>
      </c>
      <c r="T44" s="50">
        <v>0</v>
      </c>
      <c r="U44" s="50">
        <v>100003000</v>
      </c>
      <c r="V44" s="50">
        <v>1</v>
      </c>
      <c r="W44" s="50">
        <v>1</v>
      </c>
      <c r="X44" s="50">
        <f>COUNTIF($P$3:P44,P44)</f>
        <v>4</v>
      </c>
      <c r="Y44" s="50" t="s">
        <v>3497</v>
      </c>
      <c r="Z44" s="50">
        <v>0</v>
      </c>
    </row>
    <row r="45" spans="1:26" x14ac:dyDescent="0.2">
      <c r="A45" s="51">
        <v>1</v>
      </c>
      <c r="B45" s="52">
        <v>1</v>
      </c>
      <c r="C45" s="52">
        <v>1</v>
      </c>
      <c r="D45" s="52">
        <v>1</v>
      </c>
      <c r="E45" s="52">
        <v>1</v>
      </c>
      <c r="F45" s="52">
        <v>1</v>
      </c>
      <c r="G45" s="52">
        <v>1</v>
      </c>
      <c r="H45" s="52">
        <v>1</v>
      </c>
      <c r="I45" s="52">
        <v>1</v>
      </c>
      <c r="J45" s="52">
        <v>1</v>
      </c>
      <c r="N45" s="50">
        <v>190000004</v>
      </c>
      <c r="O45" s="50" t="s">
        <v>3510</v>
      </c>
      <c r="P45" s="50">
        <v>19</v>
      </c>
      <c r="Q45" s="50">
        <v>48</v>
      </c>
      <c r="R45" s="50" t="s">
        <v>4378</v>
      </c>
      <c r="S45" s="50">
        <v>2</v>
      </c>
      <c r="T45" s="50">
        <v>0</v>
      </c>
      <c r="U45" s="50">
        <v>100006800</v>
      </c>
      <c r="V45" s="50">
        <v>1</v>
      </c>
      <c r="W45" s="50">
        <v>1</v>
      </c>
      <c r="X45" s="50">
        <f>COUNTIF($P$3:P45,P45)</f>
        <v>5</v>
      </c>
      <c r="Y45" s="50" t="s">
        <v>3497</v>
      </c>
      <c r="Z45" s="50">
        <v>0</v>
      </c>
    </row>
    <row r="46" spans="1:26" x14ac:dyDescent="0.2">
      <c r="A46" s="51">
        <v>1</v>
      </c>
      <c r="B46" s="52">
        <v>1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52">
        <v>1</v>
      </c>
      <c r="I46" s="52">
        <v>1</v>
      </c>
      <c r="J46" s="52">
        <v>1</v>
      </c>
      <c r="N46" s="50">
        <v>190000005</v>
      </c>
      <c r="O46" s="50" t="s">
        <v>4379</v>
      </c>
      <c r="P46" s="50">
        <v>19</v>
      </c>
      <c r="Q46" s="50">
        <v>48</v>
      </c>
      <c r="R46" s="50" t="s">
        <v>4380</v>
      </c>
      <c r="S46" s="50">
        <v>0</v>
      </c>
      <c r="T46" s="50">
        <v>0</v>
      </c>
      <c r="U46" s="50">
        <v>100003000</v>
      </c>
      <c r="V46" s="50">
        <v>1</v>
      </c>
      <c r="W46" s="50">
        <v>60</v>
      </c>
      <c r="X46" s="50">
        <f>COUNTIF($P$3:P46,P46)</f>
        <v>6</v>
      </c>
      <c r="Y46" s="50" t="s">
        <v>3497</v>
      </c>
      <c r="Z46" s="50">
        <v>0</v>
      </c>
    </row>
    <row r="47" spans="1:26" x14ac:dyDescent="0.2">
      <c r="A47" s="51">
        <v>1</v>
      </c>
      <c r="B47" s="52">
        <v>1</v>
      </c>
      <c r="C47" s="52">
        <v>1</v>
      </c>
      <c r="D47" s="52">
        <v>1</v>
      </c>
      <c r="E47" s="52">
        <v>1</v>
      </c>
      <c r="F47" s="52">
        <v>1</v>
      </c>
      <c r="G47" s="52">
        <v>1</v>
      </c>
      <c r="H47" s="52">
        <v>1</v>
      </c>
      <c r="I47" s="52">
        <v>1</v>
      </c>
      <c r="J47" s="52">
        <v>1</v>
      </c>
      <c r="N47" s="50">
        <v>190000006</v>
      </c>
      <c r="O47" s="50" t="s">
        <v>4381</v>
      </c>
      <c r="P47" s="50">
        <v>19</v>
      </c>
      <c r="Q47" s="50">
        <v>48</v>
      </c>
      <c r="R47" s="50" t="s">
        <v>4382</v>
      </c>
      <c r="S47" s="50">
        <v>0</v>
      </c>
      <c r="T47" s="50">
        <v>0</v>
      </c>
      <c r="U47" s="50">
        <v>0</v>
      </c>
      <c r="V47" s="50">
        <v>2</v>
      </c>
      <c r="W47" s="50">
        <v>1</v>
      </c>
      <c r="X47" s="50">
        <f>COUNTIF($P$3:P47,P47)</f>
        <v>7</v>
      </c>
      <c r="Y47" s="50" t="s">
        <v>4383</v>
      </c>
      <c r="Z47" s="50">
        <v>0</v>
      </c>
    </row>
    <row r="48" spans="1:26" x14ac:dyDescent="0.2">
      <c r="A48" s="51">
        <v>1</v>
      </c>
      <c r="B48" s="52">
        <v>1</v>
      </c>
      <c r="C48" s="52">
        <v>1</v>
      </c>
      <c r="D48" s="52">
        <v>1</v>
      </c>
      <c r="E48" s="52">
        <v>1</v>
      </c>
      <c r="F48" s="52">
        <v>1</v>
      </c>
      <c r="G48" s="52">
        <v>1</v>
      </c>
      <c r="H48" s="52">
        <v>1</v>
      </c>
      <c r="I48" s="52">
        <v>1</v>
      </c>
      <c r="J48" s="52">
        <v>1</v>
      </c>
      <c r="N48" s="50">
        <v>190000007</v>
      </c>
      <c r="O48" s="50" t="s">
        <v>3511</v>
      </c>
      <c r="P48" s="50">
        <v>19</v>
      </c>
      <c r="Q48" s="50">
        <v>48</v>
      </c>
      <c r="R48" s="50" t="s">
        <v>4384</v>
      </c>
      <c r="S48" s="50">
        <v>2</v>
      </c>
      <c r="T48" s="50">
        <v>0</v>
      </c>
      <c r="U48" s="50">
        <v>100000600</v>
      </c>
      <c r="V48" s="50">
        <v>2</v>
      </c>
      <c r="W48" s="50">
        <v>1</v>
      </c>
      <c r="X48" s="50">
        <f>COUNTIF($P$3:P48,P48)</f>
        <v>8</v>
      </c>
      <c r="Y48" s="50" t="s">
        <v>4385</v>
      </c>
      <c r="Z48" s="50">
        <v>0</v>
      </c>
    </row>
    <row r="49" spans="1:26" x14ac:dyDescent="0.2">
      <c r="A49" s="51">
        <v>1</v>
      </c>
      <c r="B49" s="52">
        <v>1</v>
      </c>
      <c r="C49" s="52">
        <v>1</v>
      </c>
      <c r="D49" s="52">
        <v>1</v>
      </c>
      <c r="E49" s="52">
        <v>1</v>
      </c>
      <c r="F49" s="52">
        <v>1</v>
      </c>
      <c r="G49" s="52">
        <v>1</v>
      </c>
      <c r="H49" s="52">
        <v>1</v>
      </c>
      <c r="I49" s="52">
        <v>1</v>
      </c>
      <c r="J49" s="52">
        <v>1</v>
      </c>
      <c r="N49" s="50">
        <v>190000008</v>
      </c>
      <c r="O49" s="50" t="s">
        <v>3512</v>
      </c>
      <c r="P49" s="50">
        <v>19</v>
      </c>
      <c r="Q49" s="50">
        <v>48</v>
      </c>
      <c r="R49" s="50" t="s">
        <v>4377</v>
      </c>
      <c r="S49" s="50">
        <v>2</v>
      </c>
      <c r="T49" s="50">
        <v>0</v>
      </c>
      <c r="U49" s="50">
        <v>100001800</v>
      </c>
      <c r="V49" s="50">
        <v>2</v>
      </c>
      <c r="W49" s="50">
        <v>1</v>
      </c>
      <c r="X49" s="50">
        <f>COUNTIF($P$3:P49,P49)</f>
        <v>9</v>
      </c>
      <c r="Y49" s="50" t="s">
        <v>2748</v>
      </c>
      <c r="Z49" s="50">
        <v>0</v>
      </c>
    </row>
    <row r="50" spans="1:26" x14ac:dyDescent="0.2">
      <c r="A50" s="51">
        <v>1</v>
      </c>
      <c r="B50" s="52">
        <v>1</v>
      </c>
      <c r="C50" s="52">
        <v>1</v>
      </c>
      <c r="D50" s="52">
        <v>1</v>
      </c>
      <c r="E50" s="52">
        <v>1</v>
      </c>
      <c r="F50" s="52">
        <v>1</v>
      </c>
      <c r="G50" s="52">
        <v>1</v>
      </c>
      <c r="H50" s="52">
        <v>1</v>
      </c>
      <c r="I50" s="52">
        <v>1</v>
      </c>
      <c r="J50" s="52">
        <v>1</v>
      </c>
      <c r="N50" s="50">
        <v>190000009</v>
      </c>
      <c r="O50" s="50" t="s">
        <v>3515</v>
      </c>
      <c r="P50" s="50">
        <v>19</v>
      </c>
      <c r="Q50" s="50">
        <v>48</v>
      </c>
      <c r="R50" s="50" t="s">
        <v>4378</v>
      </c>
      <c r="S50" s="50">
        <v>2</v>
      </c>
      <c r="T50" s="50">
        <v>0</v>
      </c>
      <c r="U50" s="50">
        <v>100003000</v>
      </c>
      <c r="V50" s="50">
        <v>2</v>
      </c>
      <c r="W50" s="50">
        <v>1</v>
      </c>
      <c r="X50" s="50">
        <f>COUNTIF($P$3:P50,P50)</f>
        <v>10</v>
      </c>
      <c r="Y50" s="50" t="s">
        <v>2423</v>
      </c>
      <c r="Z50" s="50">
        <v>0</v>
      </c>
    </row>
    <row r="51" spans="1:26" x14ac:dyDescent="0.2">
      <c r="A51" s="51">
        <v>1</v>
      </c>
      <c r="B51" s="52">
        <v>1</v>
      </c>
      <c r="C51" s="52">
        <v>1</v>
      </c>
      <c r="D51" s="52">
        <v>1</v>
      </c>
      <c r="E51" s="52">
        <v>1</v>
      </c>
      <c r="F51" s="52">
        <v>1</v>
      </c>
      <c r="G51" s="52">
        <v>1</v>
      </c>
      <c r="H51" s="52">
        <v>1</v>
      </c>
      <c r="I51" s="52">
        <v>1</v>
      </c>
      <c r="J51" s="52">
        <v>1</v>
      </c>
      <c r="N51" s="50">
        <v>190000010</v>
      </c>
      <c r="O51" s="50" t="s">
        <v>3516</v>
      </c>
      <c r="P51" s="50">
        <v>19</v>
      </c>
      <c r="Q51" s="50">
        <v>48</v>
      </c>
      <c r="R51" s="50" t="s">
        <v>4386</v>
      </c>
      <c r="S51" s="50">
        <v>2</v>
      </c>
      <c r="T51" s="50">
        <v>0</v>
      </c>
      <c r="U51" s="50">
        <v>100006800</v>
      </c>
      <c r="V51" s="50">
        <v>2</v>
      </c>
      <c r="W51" s="50">
        <v>1</v>
      </c>
      <c r="X51" s="50">
        <f>COUNTIF($P$3:P51,P51)</f>
        <v>11</v>
      </c>
      <c r="Y51" s="50" t="s">
        <v>2423</v>
      </c>
      <c r="Z51" s="50">
        <v>0</v>
      </c>
    </row>
    <row r="52" spans="1:26" x14ac:dyDescent="0.2">
      <c r="A52" s="51">
        <v>1</v>
      </c>
      <c r="B52" s="52">
        <v>1</v>
      </c>
      <c r="C52" s="52">
        <v>1</v>
      </c>
      <c r="D52" s="52">
        <v>1</v>
      </c>
      <c r="E52" s="52">
        <v>1</v>
      </c>
      <c r="F52" s="52">
        <v>1</v>
      </c>
      <c r="G52" s="52">
        <v>1</v>
      </c>
      <c r="H52" s="52">
        <v>1</v>
      </c>
      <c r="I52" s="52">
        <v>1</v>
      </c>
      <c r="J52" s="52">
        <v>1</v>
      </c>
      <c r="N52" s="50">
        <v>190000011</v>
      </c>
      <c r="O52" s="50" t="s">
        <v>3518</v>
      </c>
      <c r="P52" s="50">
        <v>19</v>
      </c>
      <c r="Q52" s="50">
        <v>48</v>
      </c>
      <c r="R52" s="50" t="s">
        <v>4387</v>
      </c>
      <c r="S52" s="50">
        <v>2</v>
      </c>
      <c r="T52" s="50">
        <v>0</v>
      </c>
      <c r="U52" s="50">
        <v>100012800</v>
      </c>
      <c r="V52" s="50">
        <v>2</v>
      </c>
      <c r="W52" s="50">
        <v>1</v>
      </c>
      <c r="X52" s="50">
        <f>COUNTIF($P$3:P52,P52)</f>
        <v>12</v>
      </c>
      <c r="Y52" s="50" t="s">
        <v>2954</v>
      </c>
      <c r="Z52" s="50">
        <v>0</v>
      </c>
    </row>
    <row r="53" spans="1:26" x14ac:dyDescent="0.2">
      <c r="A53" s="51">
        <v>1</v>
      </c>
      <c r="B53" s="52">
        <v>1</v>
      </c>
      <c r="C53" s="52">
        <v>1</v>
      </c>
      <c r="D53" s="52">
        <v>1</v>
      </c>
      <c r="E53" s="52">
        <v>1</v>
      </c>
      <c r="F53" s="52">
        <v>1</v>
      </c>
      <c r="G53" s="52">
        <v>1</v>
      </c>
      <c r="H53" s="52">
        <v>1</v>
      </c>
      <c r="I53" s="52">
        <v>1</v>
      </c>
      <c r="J53" s="52">
        <v>1</v>
      </c>
      <c r="N53" s="50">
        <v>190000012</v>
      </c>
      <c r="O53" s="50" t="s">
        <v>4388</v>
      </c>
      <c r="P53" s="50">
        <v>19</v>
      </c>
      <c r="Q53" s="50">
        <v>48</v>
      </c>
      <c r="R53" s="50" t="s">
        <v>4389</v>
      </c>
      <c r="S53" s="50">
        <v>0</v>
      </c>
      <c r="T53" s="50">
        <v>0</v>
      </c>
      <c r="U53" s="50">
        <v>100006800</v>
      </c>
      <c r="V53" s="50">
        <v>2</v>
      </c>
      <c r="W53" s="50">
        <v>2</v>
      </c>
      <c r="X53" s="50">
        <f>COUNTIF($P$3:P53,P53)</f>
        <v>13</v>
      </c>
      <c r="Y53" s="50" t="s">
        <v>2423</v>
      </c>
      <c r="Z53" s="50">
        <v>0</v>
      </c>
    </row>
    <row r="54" spans="1:26" x14ac:dyDescent="0.2">
      <c r="A54" s="51">
        <v>1</v>
      </c>
      <c r="B54" s="52">
        <v>1</v>
      </c>
      <c r="C54" s="52">
        <v>1</v>
      </c>
      <c r="D54" s="52">
        <v>1</v>
      </c>
      <c r="E54" s="52">
        <v>1</v>
      </c>
      <c r="F54" s="52">
        <v>1</v>
      </c>
      <c r="G54" s="52">
        <v>1</v>
      </c>
      <c r="H54" s="52">
        <v>1</v>
      </c>
      <c r="I54" s="52">
        <v>1</v>
      </c>
      <c r="J54" s="52">
        <v>1</v>
      </c>
      <c r="N54" s="50">
        <v>190000013</v>
      </c>
      <c r="O54" s="50" t="s">
        <v>4390</v>
      </c>
      <c r="P54" s="50">
        <v>19</v>
      </c>
      <c r="Q54" s="50">
        <v>48</v>
      </c>
      <c r="R54" s="50" t="s">
        <v>4391</v>
      </c>
      <c r="S54" s="50">
        <v>0</v>
      </c>
      <c r="T54" s="50">
        <v>0</v>
      </c>
      <c r="U54" s="50">
        <v>0</v>
      </c>
      <c r="V54" s="50">
        <v>0</v>
      </c>
      <c r="W54" s="50">
        <v>1</v>
      </c>
      <c r="X54" s="50">
        <f>COUNTIF($P$3:P54,P54)</f>
        <v>14</v>
      </c>
      <c r="Y54" s="50" t="s">
        <v>4392</v>
      </c>
      <c r="Z54" s="50">
        <v>0</v>
      </c>
    </row>
    <row r="55" spans="1:26" x14ac:dyDescent="0.2">
      <c r="A55" s="51">
        <v>1</v>
      </c>
      <c r="B55" s="52">
        <v>1</v>
      </c>
      <c r="C55" s="52">
        <v>1</v>
      </c>
      <c r="D55" s="52">
        <v>1</v>
      </c>
      <c r="E55" s="52">
        <v>1</v>
      </c>
      <c r="F55" s="52">
        <v>1</v>
      </c>
      <c r="G55" s="52">
        <v>1</v>
      </c>
      <c r="H55" s="52">
        <v>1</v>
      </c>
      <c r="I55" s="52">
        <v>1</v>
      </c>
      <c r="J55" s="52">
        <v>1</v>
      </c>
      <c r="N55" s="50">
        <v>190000014</v>
      </c>
      <c r="O55" s="50" t="s">
        <v>3519</v>
      </c>
      <c r="P55" s="50">
        <v>19</v>
      </c>
      <c r="Q55" s="50">
        <v>48</v>
      </c>
      <c r="R55" s="50" t="s">
        <v>4393</v>
      </c>
      <c r="S55" s="50">
        <v>2</v>
      </c>
      <c r="T55" s="50">
        <v>0</v>
      </c>
      <c r="U55" s="50">
        <v>100001800</v>
      </c>
      <c r="V55" s="50">
        <v>0</v>
      </c>
      <c r="W55" s="50">
        <v>1</v>
      </c>
      <c r="X55" s="50">
        <f>COUNTIF($P$3:P55,P55)</f>
        <v>15</v>
      </c>
      <c r="Y55" s="50" t="s">
        <v>4394</v>
      </c>
      <c r="Z55" s="50">
        <v>0</v>
      </c>
    </row>
    <row r="56" spans="1:26" x14ac:dyDescent="0.2">
      <c r="A56" s="51">
        <v>1</v>
      </c>
      <c r="B56" s="52">
        <v>1</v>
      </c>
      <c r="C56" s="52">
        <v>1</v>
      </c>
      <c r="D56" s="52">
        <v>1</v>
      </c>
      <c r="E56" s="52">
        <v>1</v>
      </c>
      <c r="F56" s="52">
        <v>1</v>
      </c>
      <c r="G56" s="52">
        <v>1</v>
      </c>
      <c r="H56" s="52">
        <v>1</v>
      </c>
      <c r="I56" s="52">
        <v>1</v>
      </c>
      <c r="J56" s="52">
        <v>1</v>
      </c>
      <c r="N56" s="50">
        <v>190000015</v>
      </c>
      <c r="O56" s="50" t="s">
        <v>3520</v>
      </c>
      <c r="P56" s="50">
        <v>19</v>
      </c>
      <c r="Q56" s="50">
        <v>48</v>
      </c>
      <c r="R56" s="50" t="s">
        <v>4395</v>
      </c>
      <c r="S56" s="50">
        <v>2</v>
      </c>
      <c r="T56" s="50">
        <v>0</v>
      </c>
      <c r="U56" s="50">
        <v>100003000</v>
      </c>
      <c r="V56" s="50">
        <v>0</v>
      </c>
      <c r="W56" s="50">
        <v>1</v>
      </c>
      <c r="X56" s="50">
        <f>COUNTIF($P$3:P56,P56)</f>
        <v>16</v>
      </c>
      <c r="Y56" s="50" t="s">
        <v>4396</v>
      </c>
      <c r="Z56" s="50">
        <v>0</v>
      </c>
    </row>
    <row r="57" spans="1:26" x14ac:dyDescent="0.2">
      <c r="A57" s="51">
        <v>1</v>
      </c>
      <c r="B57" s="52">
        <v>1</v>
      </c>
      <c r="C57" s="52">
        <v>1</v>
      </c>
      <c r="D57" s="52">
        <v>1</v>
      </c>
      <c r="E57" s="52">
        <v>1</v>
      </c>
      <c r="F57" s="52">
        <v>1</v>
      </c>
      <c r="G57" s="52">
        <v>1</v>
      </c>
      <c r="H57" s="52">
        <v>1</v>
      </c>
      <c r="I57" s="52">
        <v>1</v>
      </c>
      <c r="J57" s="52">
        <v>1</v>
      </c>
      <c r="N57" s="50">
        <v>190000016</v>
      </c>
      <c r="O57" s="50" t="s">
        <v>3521</v>
      </c>
      <c r="P57" s="50">
        <v>19</v>
      </c>
      <c r="Q57" s="50">
        <v>48</v>
      </c>
      <c r="R57" s="50" t="s">
        <v>4397</v>
      </c>
      <c r="S57" s="50">
        <v>2</v>
      </c>
      <c r="T57" s="50">
        <v>0</v>
      </c>
      <c r="U57" s="50">
        <v>100006800</v>
      </c>
      <c r="V57" s="50">
        <v>0</v>
      </c>
      <c r="W57" s="50">
        <v>1</v>
      </c>
      <c r="X57" s="50">
        <f>COUNTIF($P$3:P57,P57)</f>
        <v>17</v>
      </c>
      <c r="Y57" s="50" t="s">
        <v>4396</v>
      </c>
      <c r="Z57" s="50">
        <v>0</v>
      </c>
    </row>
    <row r="58" spans="1:26" x14ac:dyDescent="0.2">
      <c r="A58" s="51">
        <v>1</v>
      </c>
      <c r="B58" s="52">
        <v>1</v>
      </c>
      <c r="C58" s="52">
        <v>1</v>
      </c>
      <c r="D58" s="52">
        <v>1</v>
      </c>
      <c r="E58" s="52">
        <v>1</v>
      </c>
      <c r="F58" s="52">
        <v>1</v>
      </c>
      <c r="G58" s="52">
        <v>1</v>
      </c>
      <c r="H58" s="52">
        <v>1</v>
      </c>
      <c r="I58" s="52">
        <v>1</v>
      </c>
      <c r="J58" s="52">
        <v>1</v>
      </c>
      <c r="N58" s="50">
        <v>190000017</v>
      </c>
      <c r="O58" s="50" t="s">
        <v>3522</v>
      </c>
      <c r="P58" s="50">
        <v>19</v>
      </c>
      <c r="Q58" s="50">
        <v>48</v>
      </c>
      <c r="R58" s="50" t="s">
        <v>4398</v>
      </c>
      <c r="S58" s="50">
        <v>2</v>
      </c>
      <c r="T58" s="50">
        <v>0</v>
      </c>
      <c r="U58" s="50">
        <v>100012800</v>
      </c>
      <c r="V58" s="50">
        <v>0</v>
      </c>
      <c r="W58" s="50">
        <v>1</v>
      </c>
      <c r="X58" s="50">
        <f>COUNTIF($P$3:P58,P58)</f>
        <v>18</v>
      </c>
      <c r="Y58" s="50" t="s">
        <v>4399</v>
      </c>
      <c r="Z58" s="50">
        <v>0</v>
      </c>
    </row>
    <row r="59" spans="1:26" x14ac:dyDescent="0.2">
      <c r="A59" s="51">
        <v>1</v>
      </c>
      <c r="B59" s="52">
        <v>1</v>
      </c>
      <c r="C59" s="52">
        <v>1</v>
      </c>
      <c r="D59" s="52">
        <v>1</v>
      </c>
      <c r="E59" s="52">
        <v>1</v>
      </c>
      <c r="F59" s="52">
        <v>1</v>
      </c>
      <c r="G59" s="52">
        <v>1</v>
      </c>
      <c r="H59" s="52">
        <v>1</v>
      </c>
      <c r="I59" s="52">
        <v>1</v>
      </c>
      <c r="J59" s="52">
        <v>1</v>
      </c>
      <c r="N59" s="50">
        <v>200000000</v>
      </c>
      <c r="O59" s="50" t="s">
        <v>4400</v>
      </c>
      <c r="P59" s="50">
        <v>20</v>
      </c>
      <c r="Q59" s="50">
        <v>-1</v>
      </c>
      <c r="R59" s="50" t="s">
        <v>4401</v>
      </c>
      <c r="S59" s="50">
        <v>0</v>
      </c>
      <c r="T59" s="50" t="s">
        <v>4315</v>
      </c>
      <c r="U59" s="50">
        <v>0</v>
      </c>
      <c r="V59" s="50">
        <v>0</v>
      </c>
      <c r="W59" s="50">
        <v>-1</v>
      </c>
      <c r="X59" s="50">
        <f>COUNTIF($P$3:P59,P59)</f>
        <v>1</v>
      </c>
      <c r="Y59" s="50">
        <v>0</v>
      </c>
      <c r="Z59" s="50">
        <v>100</v>
      </c>
    </row>
    <row r="60" spans="1:26" x14ac:dyDescent="0.2">
      <c r="A60" s="51">
        <v>1</v>
      </c>
      <c r="B60" s="52">
        <v>1</v>
      </c>
      <c r="C60" s="52">
        <v>1</v>
      </c>
      <c r="D60" s="52">
        <v>1</v>
      </c>
      <c r="E60" s="52">
        <v>1</v>
      </c>
      <c r="F60" s="52">
        <v>1</v>
      </c>
      <c r="G60" s="52">
        <v>1</v>
      </c>
      <c r="H60" s="52">
        <v>1</v>
      </c>
      <c r="I60" s="52">
        <v>1</v>
      </c>
      <c r="J60" s="52">
        <v>1</v>
      </c>
      <c r="N60" s="50">
        <v>200000001</v>
      </c>
      <c r="O60" s="50" t="s">
        <v>4402</v>
      </c>
      <c r="P60" s="50">
        <v>20</v>
      </c>
      <c r="Q60" s="50">
        <v>-1</v>
      </c>
      <c r="R60" s="50" t="s">
        <v>2831</v>
      </c>
      <c r="S60" s="50">
        <v>0</v>
      </c>
      <c r="T60" s="50" t="s">
        <v>4403</v>
      </c>
      <c r="U60" s="50">
        <v>0</v>
      </c>
      <c r="V60" s="50">
        <v>0</v>
      </c>
      <c r="W60" s="50">
        <v>-1</v>
      </c>
      <c r="X60" s="50">
        <f>COUNTIF($P$3:P60,P60)</f>
        <v>2</v>
      </c>
      <c r="Y60" s="50">
        <v>0</v>
      </c>
      <c r="Z60" s="50">
        <v>100</v>
      </c>
    </row>
    <row r="61" spans="1:26" x14ac:dyDescent="0.2">
      <c r="A61" s="51">
        <v>1</v>
      </c>
      <c r="B61" s="52">
        <v>1</v>
      </c>
      <c r="C61" s="52">
        <v>1</v>
      </c>
      <c r="D61" s="52">
        <v>1</v>
      </c>
      <c r="E61" s="52">
        <v>1</v>
      </c>
      <c r="F61" s="52">
        <v>1</v>
      </c>
      <c r="G61" s="52">
        <v>1</v>
      </c>
      <c r="H61" s="52">
        <v>1</v>
      </c>
      <c r="I61" s="52">
        <v>1</v>
      </c>
      <c r="J61" s="52">
        <v>1</v>
      </c>
      <c r="N61" s="50">
        <v>210000000</v>
      </c>
      <c r="O61" s="50" t="s">
        <v>3079</v>
      </c>
      <c r="P61" s="50">
        <v>21</v>
      </c>
      <c r="Q61" s="50">
        <v>-1</v>
      </c>
      <c r="R61" s="50" t="s">
        <v>4404</v>
      </c>
      <c r="S61" s="50">
        <v>0</v>
      </c>
      <c r="T61" s="50" t="s">
        <v>4405</v>
      </c>
      <c r="U61" s="50">
        <v>0</v>
      </c>
      <c r="V61" s="50">
        <v>0</v>
      </c>
      <c r="W61" s="50">
        <v>-1</v>
      </c>
      <c r="X61" s="50">
        <f>COUNTIF($P$3:P61,P61)</f>
        <v>1</v>
      </c>
      <c r="Y61" s="50">
        <v>0</v>
      </c>
      <c r="Z61" s="50">
        <v>0</v>
      </c>
    </row>
    <row r="62" spans="1:26" x14ac:dyDescent="0.2">
      <c r="A62" s="51">
        <v>1</v>
      </c>
      <c r="B62" s="52">
        <v>1</v>
      </c>
      <c r="C62" s="52">
        <v>1</v>
      </c>
      <c r="D62" s="52">
        <v>1</v>
      </c>
      <c r="E62" s="52">
        <v>1</v>
      </c>
      <c r="F62" s="52">
        <v>1</v>
      </c>
      <c r="G62" s="52">
        <v>1</v>
      </c>
      <c r="H62" s="52">
        <v>1</v>
      </c>
      <c r="I62" s="52">
        <v>1</v>
      </c>
      <c r="J62" s="52">
        <v>1</v>
      </c>
      <c r="N62" s="50">
        <v>210000001</v>
      </c>
      <c r="O62" s="50" t="s">
        <v>4406</v>
      </c>
      <c r="P62" s="50">
        <v>21</v>
      </c>
      <c r="Q62" s="50">
        <v>-1</v>
      </c>
      <c r="R62" s="50" t="s">
        <v>4407</v>
      </c>
      <c r="S62" s="50">
        <v>0</v>
      </c>
      <c r="T62" s="50" t="s">
        <v>4405</v>
      </c>
      <c r="U62" s="50">
        <v>0</v>
      </c>
      <c r="V62" s="50">
        <v>0</v>
      </c>
      <c r="W62" s="50">
        <v>-1</v>
      </c>
      <c r="X62" s="50">
        <f>COUNTIF($P$3:P62,P62)</f>
        <v>2</v>
      </c>
      <c r="Y62" s="50">
        <v>0</v>
      </c>
      <c r="Z62" s="50">
        <v>0</v>
      </c>
    </row>
    <row r="63" spans="1:26" x14ac:dyDescent="0.2">
      <c r="A63" s="51">
        <v>1</v>
      </c>
      <c r="B63" s="52">
        <v>1</v>
      </c>
      <c r="C63" s="52">
        <v>1</v>
      </c>
      <c r="D63" s="52">
        <v>1</v>
      </c>
      <c r="E63" s="52">
        <v>1</v>
      </c>
      <c r="F63" s="52">
        <v>1</v>
      </c>
      <c r="G63" s="52">
        <v>1</v>
      </c>
      <c r="H63" s="52">
        <v>1</v>
      </c>
      <c r="I63" s="52">
        <v>1</v>
      </c>
      <c r="J63" s="52">
        <v>1</v>
      </c>
      <c r="N63" s="50">
        <v>210000002</v>
      </c>
      <c r="O63" s="50" t="s">
        <v>3085</v>
      </c>
      <c r="P63" s="50">
        <v>21</v>
      </c>
      <c r="Q63" s="50">
        <v>-1</v>
      </c>
      <c r="R63" s="50" t="s">
        <v>4408</v>
      </c>
      <c r="S63" s="50">
        <v>0</v>
      </c>
      <c r="T63" s="50" t="s">
        <v>4405</v>
      </c>
      <c r="U63" s="50">
        <v>0</v>
      </c>
      <c r="V63" s="50">
        <v>0</v>
      </c>
      <c r="W63" s="50">
        <v>-1</v>
      </c>
      <c r="X63" s="50">
        <f>COUNTIF($P$3:P63,P63)</f>
        <v>3</v>
      </c>
      <c r="Y63" s="50">
        <v>0</v>
      </c>
      <c r="Z63" s="50">
        <v>0</v>
      </c>
    </row>
    <row r="64" spans="1:26" x14ac:dyDescent="0.2">
      <c r="A64" s="51">
        <v>1</v>
      </c>
      <c r="B64" s="52">
        <v>1</v>
      </c>
      <c r="C64" s="52">
        <v>1</v>
      </c>
      <c r="D64" s="52">
        <v>1</v>
      </c>
      <c r="E64" s="52">
        <v>1</v>
      </c>
      <c r="F64" s="52">
        <v>1</v>
      </c>
      <c r="G64" s="52">
        <v>1</v>
      </c>
      <c r="H64" s="52">
        <v>1</v>
      </c>
      <c r="I64" s="52">
        <v>1</v>
      </c>
      <c r="J64" s="52">
        <v>1</v>
      </c>
      <c r="N64" s="50">
        <v>210000003</v>
      </c>
      <c r="O64" s="50" t="s">
        <v>3088</v>
      </c>
      <c r="P64" s="50">
        <v>21</v>
      </c>
      <c r="Q64" s="50">
        <v>-1</v>
      </c>
      <c r="R64" s="50" t="s">
        <v>4409</v>
      </c>
      <c r="S64" s="50">
        <v>0</v>
      </c>
      <c r="T64" s="50" t="s">
        <v>4405</v>
      </c>
      <c r="U64" s="50">
        <v>0</v>
      </c>
      <c r="V64" s="50">
        <v>0</v>
      </c>
      <c r="W64" s="50">
        <v>-1</v>
      </c>
      <c r="X64" s="50">
        <f>COUNTIF($P$3:P64,P64)</f>
        <v>4</v>
      </c>
      <c r="Y64" s="50">
        <v>0</v>
      </c>
      <c r="Z64" s="50">
        <v>0</v>
      </c>
    </row>
    <row r="65" spans="1:26" x14ac:dyDescent="0.2">
      <c r="A65" s="51">
        <v>1</v>
      </c>
      <c r="B65" s="52"/>
      <c r="C65" s="52"/>
      <c r="D65" s="52"/>
      <c r="E65" s="52"/>
      <c r="F65" s="52"/>
      <c r="G65" s="52"/>
      <c r="H65" s="52"/>
      <c r="I65" s="52"/>
      <c r="J65" s="52"/>
      <c r="N65" s="50">
        <v>210000004</v>
      </c>
      <c r="O65" s="50" t="s">
        <v>3091</v>
      </c>
      <c r="P65" s="50">
        <v>21</v>
      </c>
      <c r="Q65" s="50">
        <v>-1</v>
      </c>
      <c r="R65" s="50" t="s">
        <v>4410</v>
      </c>
      <c r="S65" s="50">
        <v>0</v>
      </c>
      <c r="T65" s="50" t="s">
        <v>4405</v>
      </c>
      <c r="U65" s="50">
        <v>0</v>
      </c>
      <c r="V65" s="50">
        <v>0</v>
      </c>
      <c r="W65" s="50">
        <v>-1</v>
      </c>
      <c r="X65" s="50">
        <f>COUNTIF($P$3:P65,P65)</f>
        <v>5</v>
      </c>
      <c r="Y65" s="50">
        <v>0</v>
      </c>
      <c r="Z65" s="50">
        <v>0</v>
      </c>
    </row>
    <row r="66" spans="1:26" x14ac:dyDescent="0.2">
      <c r="A66" s="51">
        <v>1</v>
      </c>
      <c r="B66" s="52">
        <v>1</v>
      </c>
      <c r="C66" s="52">
        <v>1</v>
      </c>
      <c r="D66" s="52">
        <v>1</v>
      </c>
      <c r="E66" s="52">
        <v>1</v>
      </c>
      <c r="F66" s="52">
        <v>1</v>
      </c>
      <c r="G66" s="52">
        <v>1</v>
      </c>
      <c r="H66" s="52">
        <v>1</v>
      </c>
      <c r="I66" s="52">
        <v>1</v>
      </c>
      <c r="J66" s="52">
        <v>1</v>
      </c>
      <c r="N66" s="50">
        <v>210000005</v>
      </c>
      <c r="O66" s="50" t="s">
        <v>3094</v>
      </c>
      <c r="P66" s="50">
        <v>21</v>
      </c>
      <c r="Q66" s="50">
        <v>-1</v>
      </c>
      <c r="R66" s="50" t="s">
        <v>4411</v>
      </c>
      <c r="S66" s="50">
        <v>0</v>
      </c>
      <c r="T66" s="50" t="s">
        <v>4412</v>
      </c>
      <c r="U66" s="50">
        <v>0</v>
      </c>
      <c r="V66" s="50">
        <v>0</v>
      </c>
      <c r="W66" s="50">
        <v>1</v>
      </c>
      <c r="X66" s="50">
        <f>COUNTIF($P$3:P66,P66)</f>
        <v>6</v>
      </c>
      <c r="Y66" s="50">
        <v>0</v>
      </c>
      <c r="Z66" s="50">
        <v>0</v>
      </c>
    </row>
    <row r="67" spans="1:26" x14ac:dyDescent="0.2">
      <c r="A67" s="51">
        <v>1</v>
      </c>
      <c r="B67" s="52">
        <v>1</v>
      </c>
      <c r="C67" s="52">
        <v>1</v>
      </c>
      <c r="D67" s="52">
        <v>1</v>
      </c>
      <c r="E67" s="52">
        <v>1</v>
      </c>
      <c r="F67" s="52">
        <v>1</v>
      </c>
      <c r="G67" s="52">
        <v>1</v>
      </c>
      <c r="H67" s="52">
        <v>1</v>
      </c>
      <c r="I67" s="52">
        <v>1</v>
      </c>
      <c r="J67" s="52">
        <v>1</v>
      </c>
      <c r="N67" s="50">
        <v>210000006</v>
      </c>
      <c r="O67" s="50" t="s">
        <v>3097</v>
      </c>
      <c r="P67" s="50">
        <v>21</v>
      </c>
      <c r="Q67" s="50">
        <v>-1</v>
      </c>
      <c r="R67" s="50" t="s">
        <v>4413</v>
      </c>
      <c r="S67" s="50">
        <v>0</v>
      </c>
      <c r="T67" s="50" t="s">
        <v>4412</v>
      </c>
      <c r="U67" s="50">
        <v>0</v>
      </c>
      <c r="V67" s="50">
        <v>0</v>
      </c>
      <c r="W67" s="50">
        <v>1</v>
      </c>
      <c r="X67" s="50">
        <f>COUNTIF($P$3:P67,P67)</f>
        <v>7</v>
      </c>
      <c r="Y67" s="50">
        <v>0</v>
      </c>
      <c r="Z67" s="50">
        <v>0</v>
      </c>
    </row>
    <row r="68" spans="1:26" x14ac:dyDescent="0.2">
      <c r="A68" s="51">
        <v>1</v>
      </c>
      <c r="B68" s="52">
        <v>1</v>
      </c>
      <c r="C68" s="52">
        <v>1</v>
      </c>
      <c r="D68" s="52">
        <v>1</v>
      </c>
      <c r="E68" s="52">
        <v>1</v>
      </c>
      <c r="F68" s="52">
        <v>1</v>
      </c>
      <c r="G68" s="52">
        <v>1</v>
      </c>
      <c r="H68" s="52">
        <v>1</v>
      </c>
      <c r="I68" s="52">
        <v>1</v>
      </c>
      <c r="J68" s="52">
        <v>1</v>
      </c>
      <c r="N68" s="50">
        <v>210000007</v>
      </c>
      <c r="O68" s="50" t="s">
        <v>3100</v>
      </c>
      <c r="P68" s="50">
        <v>21</v>
      </c>
      <c r="Q68" s="50">
        <v>-1</v>
      </c>
      <c r="R68" s="50" t="s">
        <v>4414</v>
      </c>
      <c r="S68" s="50">
        <v>0</v>
      </c>
      <c r="T68" s="50" t="s">
        <v>4412</v>
      </c>
      <c r="U68" s="50">
        <v>0</v>
      </c>
      <c r="V68" s="50">
        <v>0</v>
      </c>
      <c r="W68" s="50">
        <v>1</v>
      </c>
      <c r="X68" s="50">
        <f>COUNTIF($P$3:P68,P68)</f>
        <v>8</v>
      </c>
      <c r="Y68" s="50">
        <v>0</v>
      </c>
      <c r="Z68" s="50">
        <v>0</v>
      </c>
    </row>
    <row r="69" spans="1:26" x14ac:dyDescent="0.2">
      <c r="A69" s="51">
        <v>1</v>
      </c>
      <c r="B69" s="52">
        <v>1</v>
      </c>
      <c r="C69" s="52">
        <v>1</v>
      </c>
      <c r="D69" s="52">
        <v>1</v>
      </c>
      <c r="E69" s="52">
        <v>1</v>
      </c>
      <c r="F69" s="52">
        <v>1</v>
      </c>
      <c r="G69" s="52">
        <v>1</v>
      </c>
      <c r="H69" s="52">
        <v>1</v>
      </c>
      <c r="I69" s="52">
        <v>1</v>
      </c>
      <c r="J69" s="52">
        <v>1</v>
      </c>
      <c r="N69" s="50">
        <v>210000008</v>
      </c>
      <c r="O69" s="50" t="s">
        <v>3103</v>
      </c>
      <c r="P69" s="50">
        <v>21</v>
      </c>
      <c r="Q69" s="50">
        <v>-1</v>
      </c>
      <c r="R69" s="50" t="s">
        <v>4415</v>
      </c>
      <c r="S69" s="50">
        <v>0</v>
      </c>
      <c r="T69" s="50" t="s">
        <v>4412</v>
      </c>
      <c r="U69" s="50">
        <v>0</v>
      </c>
      <c r="V69" s="50">
        <v>0</v>
      </c>
      <c r="W69" s="50">
        <v>1</v>
      </c>
      <c r="X69" s="50">
        <f>COUNTIF($P$3:P69,P69)</f>
        <v>9</v>
      </c>
      <c r="Y69" s="50">
        <v>0</v>
      </c>
      <c r="Z69" s="50">
        <v>0</v>
      </c>
    </row>
    <row r="70" spans="1:26" x14ac:dyDescent="0.2">
      <c r="A70" s="51">
        <v>1</v>
      </c>
      <c r="B70" s="52"/>
      <c r="C70" s="52"/>
      <c r="D70" s="52"/>
      <c r="E70" s="52"/>
      <c r="F70" s="52"/>
      <c r="G70" s="52"/>
      <c r="H70" s="52"/>
      <c r="I70" s="52"/>
      <c r="J70" s="52"/>
      <c r="N70" s="50">
        <v>210000009</v>
      </c>
      <c r="O70" s="50" t="s">
        <v>3106</v>
      </c>
      <c r="P70" s="50">
        <v>21</v>
      </c>
      <c r="Q70" s="50">
        <v>-1</v>
      </c>
      <c r="R70" s="50" t="s">
        <v>4416</v>
      </c>
      <c r="S70" s="50">
        <v>0</v>
      </c>
      <c r="T70" s="50" t="s">
        <v>4412</v>
      </c>
      <c r="U70" s="50">
        <v>0</v>
      </c>
      <c r="V70" s="50">
        <v>0</v>
      </c>
      <c r="W70" s="50">
        <v>1</v>
      </c>
      <c r="X70" s="50">
        <f>COUNTIF($P$3:P70,P70)</f>
        <v>10</v>
      </c>
      <c r="Y70" s="50">
        <v>0</v>
      </c>
      <c r="Z70" s="50">
        <v>0</v>
      </c>
    </row>
    <row r="71" spans="1:26" x14ac:dyDescent="0.2">
      <c r="A71" s="51">
        <v>1</v>
      </c>
      <c r="B71" s="52">
        <v>1</v>
      </c>
      <c r="C71" s="52">
        <v>1</v>
      </c>
      <c r="D71" s="52">
        <v>1</v>
      </c>
      <c r="E71" s="52">
        <v>1</v>
      </c>
      <c r="F71" s="52">
        <v>1</v>
      </c>
      <c r="G71" s="52">
        <v>1</v>
      </c>
      <c r="H71" s="52">
        <v>1</v>
      </c>
      <c r="I71" s="52">
        <v>1</v>
      </c>
      <c r="J71" s="52">
        <v>1</v>
      </c>
      <c r="N71" s="50">
        <v>210000010</v>
      </c>
      <c r="O71" s="50" t="s">
        <v>3041</v>
      </c>
      <c r="P71" s="50">
        <v>21</v>
      </c>
      <c r="Q71" s="50">
        <v>-1</v>
      </c>
      <c r="R71" s="50" t="s">
        <v>4417</v>
      </c>
      <c r="S71" s="50">
        <v>0</v>
      </c>
      <c r="T71" s="50" t="s">
        <v>4418</v>
      </c>
      <c r="U71" s="50">
        <v>0</v>
      </c>
      <c r="V71" s="50">
        <v>0</v>
      </c>
      <c r="W71" s="50">
        <v>-1</v>
      </c>
      <c r="X71" s="50">
        <f>COUNTIF($P$3:P71,P71)</f>
        <v>11</v>
      </c>
      <c r="Y71" s="50">
        <v>0</v>
      </c>
      <c r="Z71" s="50">
        <v>0</v>
      </c>
    </row>
    <row r="72" spans="1:26" x14ac:dyDescent="0.2">
      <c r="A72" s="51">
        <v>1</v>
      </c>
      <c r="B72" s="52">
        <v>1</v>
      </c>
      <c r="C72" s="52">
        <v>1</v>
      </c>
      <c r="D72" s="52">
        <v>1</v>
      </c>
      <c r="E72" s="52">
        <v>1</v>
      </c>
      <c r="F72" s="52">
        <v>1</v>
      </c>
      <c r="G72" s="52">
        <v>1</v>
      </c>
      <c r="H72" s="52">
        <v>1</v>
      </c>
      <c r="I72" s="52">
        <v>1</v>
      </c>
      <c r="J72" s="52">
        <v>1</v>
      </c>
      <c r="N72" s="50">
        <v>230000000</v>
      </c>
      <c r="O72" s="50" t="s">
        <v>3094</v>
      </c>
      <c r="P72" s="50">
        <v>23</v>
      </c>
      <c r="Q72" s="50">
        <v>-1</v>
      </c>
      <c r="R72" s="50" t="s">
        <v>4411</v>
      </c>
      <c r="S72" s="50">
        <v>0</v>
      </c>
      <c r="T72" s="50" t="s">
        <v>4419</v>
      </c>
      <c r="U72" s="50">
        <v>0</v>
      </c>
      <c r="V72" s="50">
        <v>0</v>
      </c>
      <c r="W72" s="50">
        <v>-1</v>
      </c>
      <c r="X72" s="50">
        <f>COUNTIF($P$3:P72,P72)</f>
        <v>1</v>
      </c>
      <c r="Y72" s="50">
        <v>0</v>
      </c>
      <c r="Z72" s="50">
        <v>0</v>
      </c>
    </row>
    <row r="73" spans="1:26" x14ac:dyDescent="0.2">
      <c r="A73" s="51">
        <v>1</v>
      </c>
      <c r="B73" s="52">
        <v>1</v>
      </c>
      <c r="C73" s="52">
        <v>1</v>
      </c>
      <c r="D73" s="52">
        <v>1</v>
      </c>
      <c r="E73" s="52">
        <v>1</v>
      </c>
      <c r="F73" s="52">
        <v>1</v>
      </c>
      <c r="G73" s="52">
        <v>1</v>
      </c>
      <c r="H73" s="52">
        <v>1</v>
      </c>
      <c r="I73" s="52">
        <v>1</v>
      </c>
      <c r="J73" s="52">
        <v>1</v>
      </c>
      <c r="N73" s="50">
        <v>230000001</v>
      </c>
      <c r="O73" s="50" t="s">
        <v>3097</v>
      </c>
      <c r="P73" s="50">
        <v>23</v>
      </c>
      <c r="Q73" s="50">
        <v>-1</v>
      </c>
      <c r="R73" s="50" t="s">
        <v>4413</v>
      </c>
      <c r="S73" s="50">
        <v>0</v>
      </c>
      <c r="T73" s="50" t="s">
        <v>4419</v>
      </c>
      <c r="U73" s="50">
        <v>0</v>
      </c>
      <c r="V73" s="50">
        <v>0</v>
      </c>
      <c r="W73" s="50">
        <v>-1</v>
      </c>
      <c r="X73" s="50">
        <f>COUNTIF($P$3:P73,P73)</f>
        <v>2</v>
      </c>
      <c r="Y73" s="50">
        <v>0</v>
      </c>
      <c r="Z73" s="50">
        <v>0</v>
      </c>
    </row>
    <row r="74" spans="1:26" x14ac:dyDescent="0.2">
      <c r="A74" s="51">
        <v>1</v>
      </c>
      <c r="B74" s="52">
        <v>1</v>
      </c>
      <c r="C74" s="52">
        <v>1</v>
      </c>
      <c r="D74" s="52">
        <v>1</v>
      </c>
      <c r="E74" s="52">
        <v>1</v>
      </c>
      <c r="F74" s="52">
        <v>1</v>
      </c>
      <c r="G74" s="52">
        <v>1</v>
      </c>
      <c r="H74" s="52">
        <v>1</v>
      </c>
      <c r="I74" s="52">
        <v>1</v>
      </c>
      <c r="J74" s="52">
        <v>1</v>
      </c>
      <c r="N74" s="50">
        <v>230000002</v>
      </c>
      <c r="O74" s="50" t="s">
        <v>3100</v>
      </c>
      <c r="P74" s="50">
        <v>23</v>
      </c>
      <c r="Q74" s="50">
        <v>-1</v>
      </c>
      <c r="R74" s="50" t="s">
        <v>4414</v>
      </c>
      <c r="S74" s="50">
        <v>0</v>
      </c>
      <c r="T74" s="50" t="s">
        <v>4419</v>
      </c>
      <c r="U74" s="50">
        <v>0</v>
      </c>
      <c r="V74" s="50">
        <v>0</v>
      </c>
      <c r="W74" s="50">
        <v>-1</v>
      </c>
      <c r="X74" s="50">
        <f>COUNTIF($P$3:P74,P74)</f>
        <v>3</v>
      </c>
      <c r="Y74" s="50">
        <v>0</v>
      </c>
      <c r="Z74" s="50">
        <v>0</v>
      </c>
    </row>
    <row r="75" spans="1:26" x14ac:dyDescent="0.2">
      <c r="A75" s="51">
        <v>1</v>
      </c>
      <c r="B75" s="52">
        <v>1</v>
      </c>
      <c r="C75" s="52">
        <v>1</v>
      </c>
      <c r="D75" s="52">
        <v>1</v>
      </c>
      <c r="E75" s="52">
        <v>1</v>
      </c>
      <c r="F75" s="52">
        <v>1</v>
      </c>
      <c r="G75" s="52">
        <v>1</v>
      </c>
      <c r="H75" s="52">
        <v>1</v>
      </c>
      <c r="I75" s="52">
        <v>1</v>
      </c>
      <c r="J75" s="52">
        <v>1</v>
      </c>
      <c r="N75" s="50">
        <v>230000003</v>
      </c>
      <c r="O75" s="50" t="s">
        <v>3103</v>
      </c>
      <c r="P75" s="50">
        <v>23</v>
      </c>
      <c r="Q75" s="50">
        <v>-1</v>
      </c>
      <c r="R75" s="50" t="s">
        <v>4415</v>
      </c>
      <c r="S75" s="50">
        <v>0</v>
      </c>
      <c r="T75" s="50" t="s">
        <v>4419</v>
      </c>
      <c r="U75" s="50">
        <v>0</v>
      </c>
      <c r="V75" s="50">
        <v>0</v>
      </c>
      <c r="W75" s="50">
        <v>-1</v>
      </c>
      <c r="X75" s="50">
        <f>COUNTIF($P$3:P75,P75)</f>
        <v>4</v>
      </c>
      <c r="Y75" s="50">
        <v>0</v>
      </c>
      <c r="Z75" s="50">
        <v>0</v>
      </c>
    </row>
    <row r="76" spans="1:26" x14ac:dyDescent="0.2">
      <c r="A76" s="51">
        <v>1</v>
      </c>
      <c r="B76" s="52"/>
      <c r="C76" s="52"/>
      <c r="D76" s="52"/>
      <c r="E76" s="52"/>
      <c r="F76" s="52"/>
      <c r="G76" s="52"/>
      <c r="H76" s="52"/>
      <c r="I76" s="52"/>
      <c r="J76" s="52"/>
      <c r="N76" s="50">
        <v>230000004</v>
      </c>
      <c r="O76" s="50" t="s">
        <v>3106</v>
      </c>
      <c r="P76" s="50">
        <v>23</v>
      </c>
      <c r="Q76" s="50">
        <v>-1</v>
      </c>
      <c r="R76" s="50" t="s">
        <v>4416</v>
      </c>
      <c r="S76" s="50">
        <v>0</v>
      </c>
      <c r="T76" s="50" t="s">
        <v>4419</v>
      </c>
      <c r="U76" s="50">
        <v>0</v>
      </c>
      <c r="V76" s="50">
        <v>0</v>
      </c>
      <c r="W76" s="50">
        <v>-1</v>
      </c>
      <c r="X76" s="50">
        <f>COUNTIF($P$3:P76,P76)</f>
        <v>5</v>
      </c>
      <c r="Y76" s="50">
        <v>0</v>
      </c>
      <c r="Z76" s="50">
        <v>0</v>
      </c>
    </row>
  </sheetData>
  <phoneticPr fontId="2" type="noConversion"/>
  <conditionalFormatting sqref="N1:N1048576">
    <cfRule type="duplicateValues" dxfId="76" priority="15"/>
  </conditionalFormatting>
  <conditionalFormatting sqref="R42:R46">
    <cfRule type="duplicateValues" dxfId="75" priority="13"/>
  </conditionalFormatting>
  <conditionalFormatting sqref="R48:R52">
    <cfRule type="duplicateValues" dxfId="74" priority="12"/>
  </conditionalFormatting>
  <conditionalFormatting sqref="R55:R58">
    <cfRule type="duplicateValues" dxfId="73" priority="235"/>
  </conditionalFormatting>
  <conditionalFormatting sqref="O21:O25">
    <cfRule type="duplicateValues" dxfId="72" priority="8"/>
  </conditionalFormatting>
  <conditionalFormatting sqref="O16:O20">
    <cfRule type="duplicateValues" dxfId="71" priority="7"/>
  </conditionalFormatting>
  <conditionalFormatting sqref="R53">
    <cfRule type="duplicateValues" dxfId="70" priority="6"/>
  </conditionalFormatting>
  <conditionalFormatting sqref="N61:N71">
    <cfRule type="duplicateValues" dxfId="69" priority="3"/>
    <cfRule type="duplicateValues" dxfId="68" priority="4"/>
  </conditionalFormatting>
  <conditionalFormatting sqref="N71">
    <cfRule type="duplicateValues" dxfId="67" priority="1"/>
    <cfRule type="duplicateValues" dxfId="66" priority="2"/>
  </conditionalFormatting>
  <conditionalFormatting sqref="O38 O16:O25">
    <cfRule type="duplicateValues" dxfId="65" priority="310"/>
  </conditionalFormatting>
  <conditionalFormatting sqref="N1:N12">
    <cfRule type="duplicateValues" dxfId="64" priority="314"/>
  </conditionalFormatting>
  <conditionalFormatting sqref="N26:N35">
    <cfRule type="duplicateValues" dxfId="63" priority="426"/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6AA3E-169A-416E-AE6A-C252EA97B1CA}">
  <sheetPr codeName="Sheet25">
    <tabColor rgb="FF92D050"/>
  </sheetPr>
  <dimension ref="A1:AA365"/>
  <sheetViews>
    <sheetView topLeftCell="L1" workbookViewId="0">
      <pane ySplit="2" topLeftCell="A320" activePane="bottomLeft" state="frozen"/>
      <selection activeCell="K1" sqref="K1"/>
      <selection pane="bottomLeft" activeCell="O341" sqref="O339:U341"/>
    </sheetView>
  </sheetViews>
  <sheetFormatPr defaultRowHeight="14.25" x14ac:dyDescent="0.2"/>
  <cols>
    <col min="14" max="14" width="9" style="49"/>
    <col min="15" max="15" width="35" style="49" customWidth="1"/>
    <col min="16" max="16" width="9" style="49" bestFit="1" customWidth="1"/>
    <col min="17" max="17" width="12.375" style="49" bestFit="1" customWidth="1"/>
    <col min="18" max="18" width="13" style="49" bestFit="1" customWidth="1"/>
    <col min="19" max="19" width="13.875" style="49" bestFit="1" customWidth="1"/>
    <col min="20" max="20" width="17.5" style="49" bestFit="1" customWidth="1"/>
    <col min="21" max="21" width="20.5" style="49" bestFit="1" customWidth="1"/>
    <col min="22" max="22" width="13.625" style="49" bestFit="1" customWidth="1"/>
    <col min="23" max="23" width="13.75" style="49" bestFit="1" customWidth="1"/>
    <col min="24" max="24" width="7.875" style="49" bestFit="1" customWidth="1"/>
    <col min="25" max="25" width="14.375" style="49" bestFit="1" customWidth="1"/>
    <col min="26" max="26" width="16.5" style="49" bestFit="1" customWidth="1"/>
    <col min="27" max="27" width="14.875" style="49" bestFit="1" customWidth="1"/>
  </cols>
  <sheetData>
    <row r="1" spans="1:27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t="s">
        <v>250</v>
      </c>
      <c r="N1" s="50" t="s">
        <v>2349</v>
      </c>
      <c r="O1" s="49" t="s">
        <v>2351</v>
      </c>
      <c r="P1" s="49" t="s">
        <v>2457</v>
      </c>
      <c r="Q1" s="49" t="s">
        <v>4420</v>
      </c>
      <c r="R1" s="49" t="s">
        <v>4421</v>
      </c>
      <c r="S1" s="49" t="s">
        <v>4422</v>
      </c>
      <c r="T1" s="49" t="s">
        <v>4423</v>
      </c>
      <c r="U1" s="49" t="s">
        <v>4424</v>
      </c>
      <c r="V1" s="49" t="s">
        <v>4425</v>
      </c>
      <c r="W1" s="49" t="s">
        <v>4426</v>
      </c>
      <c r="X1" s="49" t="s">
        <v>2999</v>
      </c>
      <c r="Y1" s="49" t="s">
        <v>4427</v>
      </c>
      <c r="Z1" s="49" t="s">
        <v>4428</v>
      </c>
      <c r="AA1" s="49" t="s">
        <v>4429</v>
      </c>
    </row>
    <row r="2" spans="1:27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N2" s="50" t="s">
        <v>4430</v>
      </c>
      <c r="O2" s="49" t="s">
        <v>4431</v>
      </c>
      <c r="P2" s="49" t="s">
        <v>4432</v>
      </c>
      <c r="Q2" s="49" t="s">
        <v>4433</v>
      </c>
      <c r="R2" s="49" t="s">
        <v>4434</v>
      </c>
      <c r="S2" s="49" t="s">
        <v>4435</v>
      </c>
      <c r="T2" s="49" t="s">
        <v>4436</v>
      </c>
      <c r="U2" s="49" t="s">
        <v>4437</v>
      </c>
      <c r="V2" s="49" t="s">
        <v>4438</v>
      </c>
      <c r="W2" s="49" t="s">
        <v>4439</v>
      </c>
      <c r="X2" s="49" t="s">
        <v>4311</v>
      </c>
      <c r="Y2" s="49" t="s">
        <v>4440</v>
      </c>
      <c r="Z2" s="49" t="s">
        <v>4441</v>
      </c>
      <c r="AA2" s="49" t="s">
        <v>4442</v>
      </c>
    </row>
    <row r="3" spans="1:27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 s="50">
        <f t="shared" ref="N3:N14" si="0">IF(P2=P3,N2+1,P3*100000)</f>
        <v>100000</v>
      </c>
      <c r="O3" s="49" t="s">
        <v>4443</v>
      </c>
      <c r="P3" s="49">
        <v>1</v>
      </c>
      <c r="Q3" s="49">
        <v>1</v>
      </c>
      <c r="R3" s="49">
        <v>0</v>
      </c>
      <c r="S3" s="49">
        <v>0</v>
      </c>
      <c r="T3" s="49">
        <v>1001</v>
      </c>
      <c r="U3" s="49">
        <v>1</v>
      </c>
      <c r="V3" s="49">
        <v>0</v>
      </c>
      <c r="W3" s="49" t="s">
        <v>4444</v>
      </c>
      <c r="X3" s="49">
        <v>0</v>
      </c>
      <c r="Y3" s="49">
        <v>0</v>
      </c>
      <c r="Z3" s="49" t="s">
        <v>4445</v>
      </c>
      <c r="AA3" s="49" t="s">
        <v>4446</v>
      </c>
    </row>
    <row r="4" spans="1:27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 s="50">
        <f t="shared" si="0"/>
        <v>100001</v>
      </c>
      <c r="O4" s="49" t="s">
        <v>4443</v>
      </c>
      <c r="P4" s="49">
        <v>1</v>
      </c>
      <c r="Q4" s="49">
        <v>1</v>
      </c>
      <c r="R4" s="49">
        <v>0</v>
      </c>
      <c r="S4" s="49">
        <v>0</v>
      </c>
      <c r="T4" s="49">
        <v>1001</v>
      </c>
      <c r="U4" s="49">
        <v>2</v>
      </c>
      <c r="V4" s="49">
        <v>0</v>
      </c>
      <c r="W4" s="49" t="s">
        <v>4447</v>
      </c>
      <c r="X4" s="49">
        <v>0</v>
      </c>
      <c r="Y4" s="49">
        <v>0</v>
      </c>
      <c r="Z4" s="49" t="s">
        <v>4445</v>
      </c>
      <c r="AA4" s="49" t="s">
        <v>4446</v>
      </c>
    </row>
    <row r="5" spans="1:27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 s="50">
        <f t="shared" si="0"/>
        <v>100002</v>
      </c>
      <c r="O5" s="49" t="s">
        <v>4443</v>
      </c>
      <c r="P5" s="49">
        <v>1</v>
      </c>
      <c r="Q5" s="49">
        <v>1</v>
      </c>
      <c r="R5" s="49">
        <v>0</v>
      </c>
      <c r="S5" s="49">
        <v>0</v>
      </c>
      <c r="T5" s="49">
        <v>1001</v>
      </c>
      <c r="U5" s="49">
        <v>3</v>
      </c>
      <c r="V5" s="49">
        <v>0</v>
      </c>
      <c r="W5" s="49" t="s">
        <v>4448</v>
      </c>
      <c r="X5" s="49">
        <v>0</v>
      </c>
      <c r="Y5" s="49">
        <v>0</v>
      </c>
      <c r="Z5" s="49" t="s">
        <v>4445</v>
      </c>
      <c r="AA5" s="49" t="s">
        <v>4446</v>
      </c>
    </row>
    <row r="6" spans="1:27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 s="50">
        <f t="shared" si="0"/>
        <v>100003</v>
      </c>
      <c r="O6" s="49" t="s">
        <v>4443</v>
      </c>
      <c r="P6" s="49">
        <v>1</v>
      </c>
      <c r="Q6" s="49">
        <v>1</v>
      </c>
      <c r="R6" s="49">
        <v>0</v>
      </c>
      <c r="S6" s="49">
        <v>0</v>
      </c>
      <c r="T6" s="49">
        <v>1001</v>
      </c>
      <c r="U6" s="49">
        <v>4</v>
      </c>
      <c r="V6" s="49">
        <v>0</v>
      </c>
      <c r="W6" s="49" t="s">
        <v>4449</v>
      </c>
      <c r="X6" s="49">
        <v>0</v>
      </c>
      <c r="Y6" s="49">
        <v>0</v>
      </c>
      <c r="Z6" s="49" t="s">
        <v>4445</v>
      </c>
      <c r="AA6" s="49" t="s">
        <v>4446</v>
      </c>
    </row>
    <row r="7" spans="1:27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 s="50">
        <f t="shared" si="0"/>
        <v>100004</v>
      </c>
      <c r="O7" s="49" t="s">
        <v>4443</v>
      </c>
      <c r="P7" s="49">
        <v>1</v>
      </c>
      <c r="Q7" s="49">
        <v>1</v>
      </c>
      <c r="R7" s="49">
        <v>0</v>
      </c>
      <c r="S7" s="49">
        <v>0</v>
      </c>
      <c r="T7" s="49">
        <v>1001</v>
      </c>
      <c r="U7" s="49">
        <v>5</v>
      </c>
      <c r="V7" s="49">
        <v>0</v>
      </c>
      <c r="W7" s="49" t="s">
        <v>4354</v>
      </c>
      <c r="X7" s="49">
        <v>0</v>
      </c>
      <c r="Y7" s="49">
        <v>0</v>
      </c>
      <c r="Z7" s="49" t="s">
        <v>4445</v>
      </c>
      <c r="AA7" s="49" t="s">
        <v>4446</v>
      </c>
    </row>
    <row r="8" spans="1:27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 s="50">
        <f t="shared" si="0"/>
        <v>100005</v>
      </c>
      <c r="O8" s="49" t="s">
        <v>4443</v>
      </c>
      <c r="P8" s="49">
        <v>1</v>
      </c>
      <c r="Q8" s="49">
        <v>1</v>
      </c>
      <c r="R8" s="49">
        <v>0</v>
      </c>
      <c r="S8" s="49">
        <v>0</v>
      </c>
      <c r="T8" s="49">
        <v>1001</v>
      </c>
      <c r="U8" s="49">
        <v>6</v>
      </c>
      <c r="V8" s="49">
        <v>0</v>
      </c>
      <c r="W8" s="49" t="s">
        <v>4444</v>
      </c>
      <c r="X8" s="49">
        <v>0</v>
      </c>
      <c r="Y8" s="49">
        <v>0</v>
      </c>
      <c r="Z8" s="49" t="s">
        <v>4445</v>
      </c>
      <c r="AA8" s="49" t="s">
        <v>4446</v>
      </c>
    </row>
    <row r="9" spans="1:27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 s="50">
        <f t="shared" si="0"/>
        <v>100006</v>
      </c>
      <c r="O9" s="49" t="s">
        <v>4443</v>
      </c>
      <c r="P9" s="49">
        <v>1</v>
      </c>
      <c r="Q9" s="49">
        <v>1</v>
      </c>
      <c r="R9" s="49">
        <v>0</v>
      </c>
      <c r="S9" s="49">
        <v>0</v>
      </c>
      <c r="T9" s="49">
        <v>1001</v>
      </c>
      <c r="U9" s="49">
        <v>7</v>
      </c>
      <c r="V9" s="49">
        <v>0</v>
      </c>
      <c r="W9" s="49" t="s">
        <v>4450</v>
      </c>
      <c r="X9" s="49">
        <v>0</v>
      </c>
      <c r="Y9" s="49">
        <v>0</v>
      </c>
      <c r="Z9" s="49" t="s">
        <v>4445</v>
      </c>
      <c r="AA9" s="49" t="s">
        <v>4446</v>
      </c>
    </row>
    <row r="10" spans="1:27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 s="50">
        <f t="shared" si="0"/>
        <v>100007</v>
      </c>
      <c r="O10" s="49" t="s">
        <v>4443</v>
      </c>
      <c r="P10" s="49">
        <v>1</v>
      </c>
      <c r="Q10" s="49">
        <v>1</v>
      </c>
      <c r="R10" s="49">
        <v>0</v>
      </c>
      <c r="S10" s="49">
        <v>0</v>
      </c>
      <c r="T10" s="49">
        <v>1001</v>
      </c>
      <c r="U10" s="49">
        <v>8</v>
      </c>
      <c r="V10" s="49">
        <v>0</v>
      </c>
      <c r="W10" s="49" t="s">
        <v>4451</v>
      </c>
      <c r="X10" s="49">
        <v>0</v>
      </c>
      <c r="Y10" s="49">
        <v>0</v>
      </c>
      <c r="Z10" s="49" t="s">
        <v>4445</v>
      </c>
      <c r="AA10" s="49" t="s">
        <v>4446</v>
      </c>
    </row>
    <row r="11" spans="1:27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 s="50">
        <f t="shared" si="0"/>
        <v>100008</v>
      </c>
      <c r="O11" s="49" t="s">
        <v>4443</v>
      </c>
      <c r="P11" s="49">
        <v>1</v>
      </c>
      <c r="Q11" s="49">
        <v>1</v>
      </c>
      <c r="R11" s="49">
        <v>0</v>
      </c>
      <c r="S11" s="49">
        <v>0</v>
      </c>
      <c r="T11" s="49">
        <v>1001</v>
      </c>
      <c r="U11" s="49">
        <v>9</v>
      </c>
      <c r="V11" s="49">
        <v>0</v>
      </c>
      <c r="W11" s="49" t="s">
        <v>4450</v>
      </c>
      <c r="X11" s="49">
        <v>0</v>
      </c>
      <c r="Y11" s="49">
        <v>0</v>
      </c>
      <c r="Z11" s="49" t="s">
        <v>4445</v>
      </c>
      <c r="AA11" s="49" t="s">
        <v>4446</v>
      </c>
    </row>
    <row r="12" spans="1:27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 s="50">
        <f t="shared" si="0"/>
        <v>100009</v>
      </c>
      <c r="O12" s="49" t="s">
        <v>4443</v>
      </c>
      <c r="P12" s="49">
        <v>1</v>
      </c>
      <c r="Q12" s="49">
        <v>1</v>
      </c>
      <c r="R12" s="49">
        <v>0</v>
      </c>
      <c r="S12" s="49">
        <v>0</v>
      </c>
      <c r="T12" s="49">
        <v>1001</v>
      </c>
      <c r="U12" s="49">
        <v>10</v>
      </c>
      <c r="V12" s="49">
        <v>0</v>
      </c>
      <c r="W12" s="49" t="s">
        <v>4452</v>
      </c>
      <c r="X12" s="49">
        <v>0</v>
      </c>
      <c r="Y12" s="49">
        <v>0</v>
      </c>
      <c r="Z12" s="49" t="s">
        <v>4445</v>
      </c>
      <c r="AA12" s="49" t="s">
        <v>4446</v>
      </c>
    </row>
    <row r="13" spans="1:27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 s="50">
        <f t="shared" si="0"/>
        <v>100010</v>
      </c>
      <c r="O13" s="49" t="s">
        <v>4443</v>
      </c>
      <c r="P13" s="49">
        <v>1</v>
      </c>
      <c r="Q13" s="49">
        <v>1</v>
      </c>
      <c r="R13" s="49">
        <v>0</v>
      </c>
      <c r="S13" s="49">
        <v>0</v>
      </c>
      <c r="T13" s="49">
        <v>1001</v>
      </c>
      <c r="U13" s="49">
        <v>11</v>
      </c>
      <c r="V13" s="49">
        <v>0</v>
      </c>
      <c r="W13" s="49" t="s">
        <v>4453</v>
      </c>
      <c r="X13" s="49">
        <v>0</v>
      </c>
      <c r="Y13" s="49">
        <v>0</v>
      </c>
      <c r="Z13" s="49" t="s">
        <v>4445</v>
      </c>
      <c r="AA13" s="49" t="s">
        <v>4446</v>
      </c>
    </row>
    <row r="14" spans="1:27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 s="50">
        <f t="shared" si="0"/>
        <v>100011</v>
      </c>
      <c r="O14" s="49" t="s">
        <v>4443</v>
      </c>
      <c r="P14" s="49">
        <v>1</v>
      </c>
      <c r="Q14" s="49">
        <v>1</v>
      </c>
      <c r="R14" s="49">
        <v>0</v>
      </c>
      <c r="S14" s="49">
        <v>0</v>
      </c>
      <c r="T14" s="49">
        <v>1001</v>
      </c>
      <c r="U14" s="49">
        <v>12</v>
      </c>
      <c r="V14" s="49">
        <v>0</v>
      </c>
      <c r="W14" s="49" t="s">
        <v>4454</v>
      </c>
      <c r="X14" s="49">
        <v>0</v>
      </c>
      <c r="Y14" s="49">
        <v>0</v>
      </c>
      <c r="Z14" s="49" t="s">
        <v>4445</v>
      </c>
      <c r="AA14" s="49" t="s">
        <v>4446</v>
      </c>
    </row>
    <row r="15" spans="1:27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 s="50">
        <f t="shared" ref="N15:N79" si="1">IF(P14=P15,N14+1,P15*100000)</f>
        <v>100012</v>
      </c>
      <c r="O15" s="49" t="s">
        <v>4443</v>
      </c>
      <c r="P15" s="49">
        <v>1</v>
      </c>
      <c r="Q15" s="49">
        <v>1</v>
      </c>
      <c r="R15" s="49">
        <v>0</v>
      </c>
      <c r="S15" s="49">
        <v>0</v>
      </c>
      <c r="T15" s="49">
        <v>1001</v>
      </c>
      <c r="U15" s="49">
        <v>13</v>
      </c>
      <c r="V15" s="49">
        <v>0</v>
      </c>
      <c r="W15" s="49" t="s">
        <v>4450</v>
      </c>
      <c r="X15" s="49">
        <v>0</v>
      </c>
      <c r="Y15" s="49">
        <v>0</v>
      </c>
      <c r="Z15" s="49" t="s">
        <v>4445</v>
      </c>
      <c r="AA15" s="49" t="s">
        <v>4446</v>
      </c>
    </row>
    <row r="16" spans="1:27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 s="50">
        <f t="shared" si="1"/>
        <v>100013</v>
      </c>
      <c r="O16" s="49" t="s">
        <v>4443</v>
      </c>
      <c r="P16" s="49">
        <v>1</v>
      </c>
      <c r="Q16" s="49">
        <v>1</v>
      </c>
      <c r="R16" s="49">
        <v>0</v>
      </c>
      <c r="S16" s="49">
        <v>0</v>
      </c>
      <c r="T16" s="49">
        <v>1001</v>
      </c>
      <c r="U16" s="49">
        <v>14</v>
      </c>
      <c r="V16" s="49">
        <v>0</v>
      </c>
      <c r="W16" s="49" t="s">
        <v>4455</v>
      </c>
      <c r="X16" s="49">
        <v>0</v>
      </c>
      <c r="Y16" s="49">
        <v>0</v>
      </c>
      <c r="Z16" s="49" t="s">
        <v>4445</v>
      </c>
      <c r="AA16" s="49" t="s">
        <v>4446</v>
      </c>
    </row>
    <row r="17" spans="1:27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 s="50">
        <f t="shared" si="1"/>
        <v>100014</v>
      </c>
      <c r="O17" s="49" t="s">
        <v>4443</v>
      </c>
      <c r="P17" s="49">
        <v>1</v>
      </c>
      <c r="Q17" s="49">
        <v>1</v>
      </c>
      <c r="R17" s="49">
        <v>0</v>
      </c>
      <c r="S17" s="49">
        <v>0</v>
      </c>
      <c r="T17" s="49">
        <v>1001</v>
      </c>
      <c r="U17" s="49">
        <v>15</v>
      </c>
      <c r="V17" s="49">
        <v>0</v>
      </c>
      <c r="W17" s="49" t="s">
        <v>4456</v>
      </c>
      <c r="X17" s="49">
        <v>0</v>
      </c>
      <c r="Y17" s="49">
        <v>0</v>
      </c>
      <c r="Z17" s="49" t="s">
        <v>4445</v>
      </c>
      <c r="AA17" s="49" t="s">
        <v>4446</v>
      </c>
    </row>
    <row r="18" spans="1:27" x14ac:dyDescent="0.2">
      <c r="A18" s="4">
        <v>1</v>
      </c>
      <c r="B18" s="5">
        <v>1</v>
      </c>
      <c r="C18" s="5">
        <v>1</v>
      </c>
      <c r="D18" s="5"/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 s="50">
        <f t="shared" si="1"/>
        <v>200000</v>
      </c>
      <c r="O18" s="49" t="s">
        <v>4457</v>
      </c>
      <c r="P18" s="49">
        <v>2</v>
      </c>
      <c r="Q18" s="49">
        <v>1</v>
      </c>
      <c r="R18" s="49">
        <v>0</v>
      </c>
      <c r="S18" s="49">
        <v>0</v>
      </c>
      <c r="T18" s="49">
        <v>1000</v>
      </c>
      <c r="U18" s="49">
        <v>1</v>
      </c>
      <c r="V18" s="49">
        <v>0</v>
      </c>
      <c r="W18" s="49" t="s">
        <v>4458</v>
      </c>
      <c r="X18" s="49">
        <v>0</v>
      </c>
      <c r="Y18" s="49">
        <v>1003</v>
      </c>
      <c r="Z18" s="49" t="s">
        <v>4445</v>
      </c>
      <c r="AA18" s="49" t="s">
        <v>4446</v>
      </c>
    </row>
    <row r="19" spans="1:27" x14ac:dyDescent="0.2">
      <c r="A19" s="4">
        <v>1</v>
      </c>
      <c r="B19" s="5">
        <v>1</v>
      </c>
      <c r="C19" s="5">
        <v>1</v>
      </c>
      <c r="D19" s="5"/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 s="50">
        <f t="shared" ref="N19:N29" si="2">IF(P18=P19,N18+1,P19*100000)</f>
        <v>200001</v>
      </c>
      <c r="O19" s="49" t="s">
        <v>4459</v>
      </c>
      <c r="P19" s="49">
        <v>2</v>
      </c>
      <c r="Q19" s="49">
        <v>1</v>
      </c>
      <c r="R19" s="49">
        <v>0</v>
      </c>
      <c r="S19" s="49">
        <v>0</v>
      </c>
      <c r="T19" s="60">
        <v>1005</v>
      </c>
      <c r="U19" s="60">
        <v>1</v>
      </c>
      <c r="V19" s="49">
        <v>0</v>
      </c>
      <c r="W19" s="49" t="s">
        <v>4458</v>
      </c>
      <c r="X19" s="49">
        <v>0</v>
      </c>
      <c r="Y19" s="60">
        <v>1003</v>
      </c>
      <c r="Z19" s="49" t="s">
        <v>4445</v>
      </c>
      <c r="AA19" s="49" t="s">
        <v>4446</v>
      </c>
    </row>
    <row r="20" spans="1:27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49"/>
      <c r="L20" s="49"/>
      <c r="M20" s="49"/>
      <c r="N20" s="50">
        <f t="shared" si="1"/>
        <v>200002</v>
      </c>
      <c r="O20" s="49" t="s">
        <v>4460</v>
      </c>
      <c r="P20" s="49">
        <v>2</v>
      </c>
      <c r="Q20" s="49">
        <v>1</v>
      </c>
      <c r="R20" s="49">
        <v>0</v>
      </c>
      <c r="S20" s="49">
        <v>0</v>
      </c>
      <c r="T20" s="49">
        <v>2000</v>
      </c>
      <c r="U20" s="49" t="s">
        <v>4461</v>
      </c>
      <c r="V20" s="49">
        <v>0</v>
      </c>
      <c r="W20" s="49" t="s">
        <v>4462</v>
      </c>
      <c r="X20" s="49">
        <v>0</v>
      </c>
      <c r="Y20" s="49">
        <v>1004</v>
      </c>
      <c r="Z20" s="49" t="s">
        <v>4445</v>
      </c>
      <c r="AA20" s="49" t="s">
        <v>4446</v>
      </c>
    </row>
    <row r="21" spans="1:27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49"/>
      <c r="L21" s="49"/>
      <c r="M21" s="49"/>
      <c r="N21" s="50">
        <f t="shared" si="2"/>
        <v>200003</v>
      </c>
      <c r="O21" s="49" t="s">
        <v>4463</v>
      </c>
      <c r="P21" s="49">
        <v>2</v>
      </c>
      <c r="Q21" s="49">
        <v>1</v>
      </c>
      <c r="R21" s="49">
        <v>0</v>
      </c>
      <c r="S21" s="49">
        <v>0</v>
      </c>
      <c r="T21" s="49">
        <v>2000</v>
      </c>
      <c r="U21" s="49" t="s">
        <v>4464</v>
      </c>
      <c r="V21" s="49">
        <v>0</v>
      </c>
      <c r="W21" s="49" t="s">
        <v>4462</v>
      </c>
      <c r="X21" s="49">
        <v>0</v>
      </c>
      <c r="Y21" s="49">
        <v>1004</v>
      </c>
      <c r="Z21" s="49" t="s">
        <v>4445</v>
      </c>
      <c r="AA21" s="49" t="s">
        <v>4446</v>
      </c>
    </row>
    <row r="22" spans="1:27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49"/>
      <c r="L22" s="49"/>
      <c r="M22" s="49"/>
      <c r="N22" s="50">
        <f t="shared" si="1"/>
        <v>200004</v>
      </c>
      <c r="O22" s="49" t="s">
        <v>4465</v>
      </c>
      <c r="P22" s="49">
        <v>2</v>
      </c>
      <c r="Q22" s="49">
        <v>1</v>
      </c>
      <c r="R22" s="49">
        <v>0</v>
      </c>
      <c r="S22" s="49">
        <v>0</v>
      </c>
      <c r="T22" s="49">
        <v>2000</v>
      </c>
      <c r="U22" s="49" t="s">
        <v>4466</v>
      </c>
      <c r="V22" s="49">
        <v>0</v>
      </c>
      <c r="W22" s="49" t="s">
        <v>4462</v>
      </c>
      <c r="X22" s="49">
        <v>0</v>
      </c>
      <c r="Y22" s="49">
        <v>1004</v>
      </c>
      <c r="Z22" s="49" t="s">
        <v>4445</v>
      </c>
      <c r="AA22" s="49" t="s">
        <v>4446</v>
      </c>
    </row>
    <row r="23" spans="1:27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49"/>
      <c r="L23" s="49"/>
      <c r="M23" s="49"/>
      <c r="N23" s="50">
        <f t="shared" si="2"/>
        <v>200005</v>
      </c>
      <c r="O23" s="49" t="s">
        <v>4467</v>
      </c>
      <c r="P23" s="49">
        <v>2</v>
      </c>
      <c r="Q23" s="49">
        <v>1</v>
      </c>
      <c r="R23" s="49">
        <v>0</v>
      </c>
      <c r="S23" s="49">
        <v>0</v>
      </c>
      <c r="T23" s="49">
        <v>2000</v>
      </c>
      <c r="U23" s="49" t="s">
        <v>4468</v>
      </c>
      <c r="V23" s="49">
        <v>0</v>
      </c>
      <c r="W23" s="49" t="s">
        <v>4462</v>
      </c>
      <c r="X23" s="49">
        <v>0</v>
      </c>
      <c r="Y23" s="49">
        <v>1004</v>
      </c>
      <c r="Z23" s="49" t="s">
        <v>4445</v>
      </c>
      <c r="AA23" s="49" t="s">
        <v>4446</v>
      </c>
    </row>
    <row r="24" spans="1:27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49"/>
      <c r="L24" s="49"/>
      <c r="M24" s="49"/>
      <c r="N24" s="50">
        <f t="shared" si="1"/>
        <v>200006</v>
      </c>
      <c r="O24" s="49" t="s">
        <v>4469</v>
      </c>
      <c r="P24" s="49">
        <v>2</v>
      </c>
      <c r="Q24" s="49">
        <v>1</v>
      </c>
      <c r="R24" s="49">
        <v>0</v>
      </c>
      <c r="S24" s="49">
        <v>0</v>
      </c>
      <c r="T24" s="49">
        <v>2000</v>
      </c>
      <c r="U24" s="49" t="s">
        <v>4470</v>
      </c>
      <c r="V24" s="49">
        <v>0</v>
      </c>
      <c r="W24" s="49" t="s">
        <v>4462</v>
      </c>
      <c r="X24" s="49">
        <v>0</v>
      </c>
      <c r="Y24" s="49">
        <v>1004</v>
      </c>
      <c r="Z24" s="49" t="s">
        <v>4445</v>
      </c>
      <c r="AA24" s="49" t="s">
        <v>4446</v>
      </c>
    </row>
    <row r="25" spans="1:27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K25" s="49"/>
      <c r="L25" s="49"/>
      <c r="M25" s="49"/>
      <c r="N25" s="50">
        <f t="shared" si="2"/>
        <v>200007</v>
      </c>
      <c r="O25" s="49" t="s">
        <v>4471</v>
      </c>
      <c r="P25" s="49">
        <v>2</v>
      </c>
      <c r="Q25" s="49">
        <v>1</v>
      </c>
      <c r="R25" s="49">
        <v>0</v>
      </c>
      <c r="S25" s="49">
        <v>0</v>
      </c>
      <c r="T25" s="49">
        <v>2000</v>
      </c>
      <c r="U25" s="49" t="s">
        <v>4472</v>
      </c>
      <c r="V25" s="49">
        <v>0</v>
      </c>
      <c r="W25" s="49" t="s">
        <v>4462</v>
      </c>
      <c r="X25" s="49">
        <v>0</v>
      </c>
      <c r="Y25" s="49">
        <v>1004</v>
      </c>
      <c r="Z25" s="49" t="s">
        <v>4445</v>
      </c>
      <c r="AA25" s="49" t="s">
        <v>4446</v>
      </c>
    </row>
    <row r="26" spans="1:27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49"/>
      <c r="L26" s="49"/>
      <c r="M26" s="49"/>
      <c r="N26" s="50">
        <f t="shared" si="1"/>
        <v>200008</v>
      </c>
      <c r="O26" s="49" t="s">
        <v>4473</v>
      </c>
      <c r="P26" s="49">
        <v>2</v>
      </c>
      <c r="Q26" s="49">
        <v>1</v>
      </c>
      <c r="R26" s="49">
        <v>0</v>
      </c>
      <c r="S26" s="49">
        <v>0</v>
      </c>
      <c r="T26" s="49">
        <v>2000</v>
      </c>
      <c r="U26" s="49" t="s">
        <v>4474</v>
      </c>
      <c r="V26" s="49">
        <v>0</v>
      </c>
      <c r="W26" s="49" t="s">
        <v>4462</v>
      </c>
      <c r="X26" s="49">
        <v>0</v>
      </c>
      <c r="Y26" s="49">
        <v>1004</v>
      </c>
      <c r="Z26" s="49" t="s">
        <v>4445</v>
      </c>
      <c r="AA26" s="49" t="s">
        <v>4446</v>
      </c>
    </row>
    <row r="27" spans="1:27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49"/>
      <c r="L27" s="49"/>
      <c r="M27" s="49"/>
      <c r="N27" s="50">
        <f t="shared" si="2"/>
        <v>200009</v>
      </c>
      <c r="O27" s="49" t="s">
        <v>4475</v>
      </c>
      <c r="P27" s="49">
        <v>2</v>
      </c>
      <c r="Q27" s="49">
        <v>1</v>
      </c>
      <c r="R27" s="49">
        <v>0</v>
      </c>
      <c r="S27" s="49">
        <v>0</v>
      </c>
      <c r="T27" s="49">
        <v>2000</v>
      </c>
      <c r="U27" s="49" t="s">
        <v>4476</v>
      </c>
      <c r="V27" s="49">
        <v>0</v>
      </c>
      <c r="W27" s="49" t="s">
        <v>4462</v>
      </c>
      <c r="X27" s="49">
        <v>0</v>
      </c>
      <c r="Y27" s="49">
        <v>1004</v>
      </c>
      <c r="Z27" s="49" t="s">
        <v>4445</v>
      </c>
      <c r="AA27" s="49" t="s">
        <v>4446</v>
      </c>
    </row>
    <row r="28" spans="1:27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49"/>
      <c r="L28" s="49"/>
      <c r="M28" s="49"/>
      <c r="N28" s="50">
        <f t="shared" si="1"/>
        <v>200010</v>
      </c>
      <c r="O28" s="49" t="s">
        <v>4477</v>
      </c>
      <c r="P28" s="49">
        <v>2</v>
      </c>
      <c r="Q28" s="49">
        <v>1</v>
      </c>
      <c r="R28" s="49">
        <v>0</v>
      </c>
      <c r="S28" s="49">
        <v>0</v>
      </c>
      <c r="T28" s="49">
        <v>2000</v>
      </c>
      <c r="U28" s="49" t="s">
        <v>4478</v>
      </c>
      <c r="V28" s="49">
        <v>0</v>
      </c>
      <c r="W28" s="49" t="s">
        <v>4462</v>
      </c>
      <c r="X28" s="49">
        <v>0</v>
      </c>
      <c r="Y28" s="49">
        <v>1004</v>
      </c>
      <c r="Z28" s="49" t="s">
        <v>4445</v>
      </c>
      <c r="AA28" s="49" t="s">
        <v>4446</v>
      </c>
    </row>
    <row r="29" spans="1:27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49"/>
      <c r="L29" s="49"/>
      <c r="M29" s="49"/>
      <c r="N29" s="50">
        <f t="shared" si="2"/>
        <v>200011</v>
      </c>
      <c r="O29" s="49" t="s">
        <v>4479</v>
      </c>
      <c r="P29" s="49">
        <v>2</v>
      </c>
      <c r="Q29" s="49">
        <v>1</v>
      </c>
      <c r="R29" s="49">
        <v>0</v>
      </c>
      <c r="S29" s="49">
        <v>0</v>
      </c>
      <c r="T29" s="49">
        <v>2000</v>
      </c>
      <c r="U29" s="49" t="s">
        <v>4480</v>
      </c>
      <c r="V29" s="49">
        <v>0</v>
      </c>
      <c r="W29" s="49" t="s">
        <v>4462</v>
      </c>
      <c r="X29" s="49">
        <v>0</v>
      </c>
      <c r="Y29" s="49">
        <v>1004</v>
      </c>
      <c r="Z29" s="49" t="s">
        <v>4445</v>
      </c>
      <c r="AA29" s="49" t="s">
        <v>4446</v>
      </c>
    </row>
    <row r="30" spans="1:27" x14ac:dyDescent="0.2">
      <c r="A30" s="4">
        <v>1</v>
      </c>
      <c r="B30" s="5"/>
      <c r="C30" s="5"/>
      <c r="D30" s="5"/>
      <c r="E30" s="5"/>
      <c r="F30" s="5"/>
      <c r="G30" s="5"/>
      <c r="H30" s="5"/>
      <c r="I30" s="5"/>
      <c r="J30" s="5"/>
      <c r="K30" s="49"/>
      <c r="L30" s="49"/>
      <c r="M30" s="49"/>
      <c r="N30" s="50">
        <f t="shared" si="1"/>
        <v>300000</v>
      </c>
      <c r="O30" s="49" t="s">
        <v>4481</v>
      </c>
      <c r="P30" s="49">
        <v>3</v>
      </c>
      <c r="Q30" s="49">
        <v>1</v>
      </c>
      <c r="R30" s="49">
        <v>0</v>
      </c>
      <c r="S30" s="49">
        <v>0</v>
      </c>
      <c r="T30" s="49">
        <v>1002</v>
      </c>
      <c r="U30" s="49">
        <v>6</v>
      </c>
      <c r="V30" s="49">
        <v>0</v>
      </c>
      <c r="W30" s="49" t="s">
        <v>4482</v>
      </c>
      <c r="X30" s="49">
        <v>0</v>
      </c>
      <c r="Y30" s="49">
        <v>1003</v>
      </c>
      <c r="Z30" s="49" t="s">
        <v>4445</v>
      </c>
      <c r="AA30" s="49" t="s">
        <v>4446</v>
      </c>
    </row>
    <row r="31" spans="1:27" x14ac:dyDescent="0.2">
      <c r="A31" s="4">
        <v>1</v>
      </c>
      <c r="B31" s="5"/>
      <c r="C31" s="5"/>
      <c r="D31" s="5"/>
      <c r="E31" s="5"/>
      <c r="F31" s="5"/>
      <c r="G31" s="5"/>
      <c r="H31" s="5"/>
      <c r="I31" s="5"/>
      <c r="J31" s="5"/>
      <c r="K31" s="49"/>
      <c r="L31" s="49"/>
      <c r="M31" s="49"/>
      <c r="N31" s="50">
        <f t="shared" si="1"/>
        <v>300001</v>
      </c>
      <c r="O31" s="49" t="s">
        <v>4483</v>
      </c>
      <c r="P31" s="49">
        <v>3</v>
      </c>
      <c r="Q31" s="49">
        <v>1</v>
      </c>
      <c r="R31" s="49">
        <v>0</v>
      </c>
      <c r="S31" s="49">
        <v>0</v>
      </c>
      <c r="T31" s="49">
        <v>1002</v>
      </c>
      <c r="U31" s="49">
        <v>68</v>
      </c>
      <c r="V31" s="49">
        <v>0</v>
      </c>
      <c r="W31" s="49" t="s">
        <v>4484</v>
      </c>
      <c r="X31" s="49">
        <v>0</v>
      </c>
      <c r="Y31" s="49">
        <v>1003</v>
      </c>
      <c r="Z31" s="49" t="s">
        <v>4445</v>
      </c>
      <c r="AA31" s="49" t="s">
        <v>4446</v>
      </c>
    </row>
    <row r="32" spans="1:27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49"/>
      <c r="L32" s="49"/>
      <c r="M32" s="49"/>
      <c r="N32" s="50">
        <f t="shared" si="1"/>
        <v>400000</v>
      </c>
      <c r="O32" s="49" t="s">
        <v>4485</v>
      </c>
      <c r="P32" s="49">
        <v>4</v>
      </c>
      <c r="Q32" s="49">
        <v>1</v>
      </c>
      <c r="R32" s="49">
        <v>0</v>
      </c>
      <c r="S32" s="49">
        <v>0</v>
      </c>
      <c r="T32" s="49">
        <v>1003</v>
      </c>
      <c r="U32" s="49">
        <v>1</v>
      </c>
      <c r="V32" s="49">
        <v>0</v>
      </c>
      <c r="W32" s="49" t="s">
        <v>4486</v>
      </c>
      <c r="X32" s="49">
        <v>0</v>
      </c>
      <c r="Y32" s="49">
        <v>1003</v>
      </c>
      <c r="Z32" s="49" t="s">
        <v>4445</v>
      </c>
      <c r="AA32" s="49" t="s">
        <v>4446</v>
      </c>
    </row>
    <row r="33" spans="1:27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49"/>
      <c r="L33" s="49"/>
      <c r="M33" s="49"/>
      <c r="N33" s="50">
        <f t="shared" si="1"/>
        <v>400001</v>
      </c>
      <c r="O33" s="49" t="s">
        <v>4485</v>
      </c>
      <c r="P33" s="49">
        <v>4</v>
      </c>
      <c r="Q33" s="49">
        <v>1</v>
      </c>
      <c r="R33" s="49">
        <v>0</v>
      </c>
      <c r="S33" s="49">
        <v>0</v>
      </c>
      <c r="T33" s="49">
        <v>1003</v>
      </c>
      <c r="U33" s="49">
        <v>2</v>
      </c>
      <c r="V33" s="49">
        <v>0</v>
      </c>
      <c r="W33" s="49" t="s">
        <v>4487</v>
      </c>
      <c r="X33" s="49">
        <v>0</v>
      </c>
      <c r="Y33" s="49">
        <v>1003</v>
      </c>
      <c r="Z33" s="49" t="s">
        <v>4445</v>
      </c>
      <c r="AA33" s="49" t="s">
        <v>4446</v>
      </c>
    </row>
    <row r="34" spans="1:27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49"/>
      <c r="L34" s="49"/>
      <c r="M34" s="49"/>
      <c r="N34" s="50">
        <f t="shared" si="1"/>
        <v>400002</v>
      </c>
      <c r="O34" s="49" t="s">
        <v>4485</v>
      </c>
      <c r="P34" s="49">
        <v>4</v>
      </c>
      <c r="Q34" s="49">
        <v>1</v>
      </c>
      <c r="R34" s="49">
        <v>0</v>
      </c>
      <c r="S34" s="49">
        <v>0</v>
      </c>
      <c r="T34" s="49">
        <v>1003</v>
      </c>
      <c r="U34" s="49">
        <v>3</v>
      </c>
      <c r="V34" s="49">
        <v>0</v>
      </c>
      <c r="W34" s="49" t="s">
        <v>4488</v>
      </c>
      <c r="X34" s="49">
        <v>0</v>
      </c>
      <c r="Y34" s="49">
        <v>1003</v>
      </c>
      <c r="Z34" s="49" t="s">
        <v>4445</v>
      </c>
      <c r="AA34" s="49" t="s">
        <v>4446</v>
      </c>
    </row>
    <row r="35" spans="1:27" x14ac:dyDescent="0.2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49"/>
      <c r="L35" s="49"/>
      <c r="M35" s="49"/>
      <c r="N35" s="50">
        <f t="shared" si="1"/>
        <v>400003</v>
      </c>
      <c r="O35" s="49" t="s">
        <v>4485</v>
      </c>
      <c r="P35" s="49">
        <v>4</v>
      </c>
      <c r="Q35" s="49">
        <v>1</v>
      </c>
      <c r="R35" s="49">
        <v>0</v>
      </c>
      <c r="S35" s="49">
        <v>0</v>
      </c>
      <c r="T35" s="49">
        <v>1003</v>
      </c>
      <c r="U35" s="49">
        <v>4</v>
      </c>
      <c r="V35" s="49">
        <v>0</v>
      </c>
      <c r="W35" s="49" t="s">
        <v>4489</v>
      </c>
      <c r="X35" s="49">
        <v>0</v>
      </c>
      <c r="Y35" s="49">
        <v>1003</v>
      </c>
      <c r="Z35" s="49" t="s">
        <v>4445</v>
      </c>
      <c r="AA35" s="49" t="s">
        <v>4446</v>
      </c>
    </row>
    <row r="36" spans="1:27" x14ac:dyDescent="0.2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49"/>
      <c r="L36" s="49"/>
      <c r="M36" s="49"/>
      <c r="N36" s="50">
        <f t="shared" si="1"/>
        <v>400004</v>
      </c>
      <c r="O36" s="49" t="s">
        <v>4485</v>
      </c>
      <c r="P36" s="49">
        <v>4</v>
      </c>
      <c r="Q36" s="49">
        <v>1</v>
      </c>
      <c r="R36" s="49">
        <v>0</v>
      </c>
      <c r="S36" s="49">
        <v>0</v>
      </c>
      <c r="T36" s="49">
        <v>1003</v>
      </c>
      <c r="U36" s="49">
        <v>5</v>
      </c>
      <c r="V36" s="49">
        <v>0</v>
      </c>
      <c r="W36" s="49" t="s">
        <v>2831</v>
      </c>
      <c r="X36" s="49">
        <v>0</v>
      </c>
      <c r="Y36" s="49">
        <v>1003</v>
      </c>
      <c r="Z36" s="49" t="s">
        <v>4445</v>
      </c>
      <c r="AA36" s="49" t="s">
        <v>4446</v>
      </c>
    </row>
    <row r="37" spans="1:27" x14ac:dyDescent="0.2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49"/>
      <c r="L37" s="49"/>
      <c r="M37" s="49"/>
      <c r="N37" s="50">
        <f t="shared" si="1"/>
        <v>400005</v>
      </c>
      <c r="O37" s="49" t="s">
        <v>4485</v>
      </c>
      <c r="P37" s="49">
        <v>4</v>
      </c>
      <c r="Q37" s="49">
        <v>1</v>
      </c>
      <c r="R37" s="49">
        <v>0</v>
      </c>
      <c r="S37" s="49">
        <v>0</v>
      </c>
      <c r="T37" s="49">
        <v>1003</v>
      </c>
      <c r="U37" s="49">
        <v>6</v>
      </c>
      <c r="V37" s="49">
        <v>0</v>
      </c>
      <c r="W37" s="49" t="s">
        <v>4490</v>
      </c>
      <c r="X37" s="49">
        <v>0</v>
      </c>
      <c r="Y37" s="49">
        <v>1003</v>
      </c>
      <c r="Z37" s="49" t="s">
        <v>4445</v>
      </c>
      <c r="AA37" s="49" t="s">
        <v>4446</v>
      </c>
    </row>
    <row r="38" spans="1:27" x14ac:dyDescent="0.2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49"/>
      <c r="L38" s="49"/>
      <c r="M38" s="49"/>
      <c r="N38" s="50">
        <f t="shared" si="1"/>
        <v>400006</v>
      </c>
      <c r="O38" s="49" t="s">
        <v>4485</v>
      </c>
      <c r="P38" s="49">
        <v>4</v>
      </c>
      <c r="Q38" s="49">
        <v>1</v>
      </c>
      <c r="R38" s="49">
        <v>0</v>
      </c>
      <c r="S38" s="49">
        <v>0</v>
      </c>
      <c r="T38" s="49">
        <v>1003</v>
      </c>
      <c r="U38" s="49">
        <v>7</v>
      </c>
      <c r="V38" s="49">
        <v>0</v>
      </c>
      <c r="W38" s="49" t="s">
        <v>4491</v>
      </c>
      <c r="X38" s="49">
        <v>0</v>
      </c>
      <c r="Y38" s="49">
        <v>1003</v>
      </c>
      <c r="Z38" s="49" t="s">
        <v>4445</v>
      </c>
      <c r="AA38" s="49" t="s">
        <v>4446</v>
      </c>
    </row>
    <row r="39" spans="1:27" x14ac:dyDescent="0.2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49"/>
      <c r="L39" s="49"/>
      <c r="M39" s="49"/>
      <c r="N39" s="50">
        <f t="shared" si="1"/>
        <v>400007</v>
      </c>
      <c r="O39" s="49" t="s">
        <v>4492</v>
      </c>
      <c r="P39" s="49">
        <v>4</v>
      </c>
      <c r="Q39" s="49">
        <v>2</v>
      </c>
      <c r="R39" s="49">
        <v>0</v>
      </c>
      <c r="S39" s="49">
        <v>0</v>
      </c>
      <c r="T39" s="49">
        <v>1002</v>
      </c>
      <c r="U39" s="49">
        <v>18</v>
      </c>
      <c r="V39" s="49">
        <v>0</v>
      </c>
      <c r="W39" s="49" t="s">
        <v>4493</v>
      </c>
      <c r="X39" s="49">
        <v>0</v>
      </c>
      <c r="Y39" s="49">
        <v>1003</v>
      </c>
      <c r="Z39" s="49" t="s">
        <v>4445</v>
      </c>
      <c r="AA39" s="49" t="s">
        <v>4446</v>
      </c>
    </row>
    <row r="40" spans="1:27" x14ac:dyDescent="0.2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49"/>
      <c r="L40" s="49"/>
      <c r="M40" s="49"/>
      <c r="N40" s="50">
        <f t="shared" si="1"/>
        <v>400008</v>
      </c>
      <c r="O40" s="49" t="s">
        <v>4492</v>
      </c>
      <c r="P40" s="49">
        <v>4</v>
      </c>
      <c r="Q40" s="49">
        <v>2</v>
      </c>
      <c r="R40" s="49">
        <v>0</v>
      </c>
      <c r="S40" s="49">
        <v>0</v>
      </c>
      <c r="T40" s="49">
        <v>1002</v>
      </c>
      <c r="U40" s="49">
        <v>30</v>
      </c>
      <c r="V40" s="49">
        <v>0</v>
      </c>
      <c r="W40" s="49" t="s">
        <v>4494</v>
      </c>
      <c r="X40" s="49">
        <v>0</v>
      </c>
      <c r="Y40" s="49">
        <v>1003</v>
      </c>
      <c r="Z40" s="49" t="s">
        <v>4445</v>
      </c>
      <c r="AA40" s="49" t="s">
        <v>4446</v>
      </c>
    </row>
    <row r="41" spans="1:27" x14ac:dyDescent="0.2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49"/>
      <c r="L41" s="49"/>
      <c r="M41" s="49"/>
      <c r="N41" s="50">
        <f t="shared" si="1"/>
        <v>400009</v>
      </c>
      <c r="O41" s="49" t="s">
        <v>4492</v>
      </c>
      <c r="P41" s="49">
        <v>4</v>
      </c>
      <c r="Q41" s="49">
        <v>2</v>
      </c>
      <c r="R41" s="49">
        <v>0</v>
      </c>
      <c r="S41" s="49">
        <v>0</v>
      </c>
      <c r="T41" s="49">
        <v>1002</v>
      </c>
      <c r="U41" s="49">
        <v>68</v>
      </c>
      <c r="V41" s="49">
        <v>0</v>
      </c>
      <c r="W41" s="49" t="s">
        <v>4495</v>
      </c>
      <c r="X41" s="49">
        <v>0</v>
      </c>
      <c r="Y41" s="49">
        <v>1003</v>
      </c>
      <c r="Z41" s="49" t="s">
        <v>4445</v>
      </c>
      <c r="AA41" s="49" t="s">
        <v>4446</v>
      </c>
    </row>
    <row r="42" spans="1:27" x14ac:dyDescent="0.2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49"/>
      <c r="L42" s="49"/>
      <c r="M42" s="49"/>
      <c r="N42" s="50">
        <f t="shared" si="1"/>
        <v>400010</v>
      </c>
      <c r="O42" s="49" t="s">
        <v>4492</v>
      </c>
      <c r="P42" s="49">
        <v>4</v>
      </c>
      <c r="Q42" s="49">
        <v>2</v>
      </c>
      <c r="R42" s="49">
        <v>0</v>
      </c>
      <c r="S42" s="49">
        <v>0</v>
      </c>
      <c r="T42" s="49">
        <v>1002</v>
      </c>
      <c r="U42" s="49">
        <v>128</v>
      </c>
      <c r="V42" s="49">
        <v>0</v>
      </c>
      <c r="W42" s="49" t="s">
        <v>4496</v>
      </c>
      <c r="X42" s="49">
        <v>0</v>
      </c>
      <c r="Y42" s="49">
        <v>1003</v>
      </c>
      <c r="Z42" s="49" t="s">
        <v>4445</v>
      </c>
      <c r="AA42" s="49" t="s">
        <v>4446</v>
      </c>
    </row>
    <row r="43" spans="1:27" x14ac:dyDescent="0.2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49"/>
      <c r="L43" s="49"/>
      <c r="M43" s="49"/>
      <c r="N43" s="50">
        <f t="shared" si="1"/>
        <v>400011</v>
      </c>
      <c r="O43" s="49" t="s">
        <v>4492</v>
      </c>
      <c r="P43" s="49">
        <v>4</v>
      </c>
      <c r="Q43" s="49">
        <v>2</v>
      </c>
      <c r="R43" s="49">
        <v>0</v>
      </c>
      <c r="S43" s="49">
        <v>0</v>
      </c>
      <c r="T43" s="49">
        <v>1002</v>
      </c>
      <c r="U43" s="49">
        <v>328</v>
      </c>
      <c r="V43" s="49">
        <v>0</v>
      </c>
      <c r="W43" s="49" t="s">
        <v>4497</v>
      </c>
      <c r="X43" s="49">
        <v>0</v>
      </c>
      <c r="Y43" s="49">
        <v>1003</v>
      </c>
      <c r="Z43" s="49" t="s">
        <v>4445</v>
      </c>
      <c r="AA43" s="49" t="s">
        <v>4446</v>
      </c>
    </row>
    <row r="44" spans="1:27" x14ac:dyDescent="0.2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49"/>
      <c r="L44" s="49"/>
      <c r="M44" s="49"/>
      <c r="N44" s="50">
        <f t="shared" si="1"/>
        <v>400012</v>
      </c>
      <c r="O44" s="49" t="s">
        <v>4492</v>
      </c>
      <c r="P44" s="49">
        <v>4</v>
      </c>
      <c r="Q44" s="49">
        <v>2</v>
      </c>
      <c r="R44" s="49">
        <v>0</v>
      </c>
      <c r="S44" s="49">
        <v>0</v>
      </c>
      <c r="T44" s="49">
        <v>1002</v>
      </c>
      <c r="U44" s="49">
        <v>648</v>
      </c>
      <c r="V44" s="49">
        <v>0</v>
      </c>
      <c r="W44" s="49" t="s">
        <v>4448</v>
      </c>
      <c r="X44" s="49">
        <v>0</v>
      </c>
      <c r="Y44" s="49">
        <v>1003</v>
      </c>
      <c r="Z44" s="49" t="s">
        <v>4445</v>
      </c>
      <c r="AA44" s="49" t="s">
        <v>4446</v>
      </c>
    </row>
    <row r="45" spans="1:27" x14ac:dyDescent="0.2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49"/>
      <c r="L45" s="49"/>
      <c r="M45" s="49"/>
      <c r="N45" s="50">
        <f t="shared" si="1"/>
        <v>400013</v>
      </c>
      <c r="O45" s="49" t="s">
        <v>4492</v>
      </c>
      <c r="P45" s="49">
        <v>4</v>
      </c>
      <c r="Q45" s="49">
        <v>2</v>
      </c>
      <c r="R45" s="49">
        <v>0</v>
      </c>
      <c r="S45" s="49">
        <v>0</v>
      </c>
      <c r="T45" s="49">
        <v>1002</v>
      </c>
      <c r="U45" s="49">
        <v>1000</v>
      </c>
      <c r="V45" s="49">
        <v>0</v>
      </c>
      <c r="W45" s="49" t="s">
        <v>4498</v>
      </c>
      <c r="X45" s="49">
        <v>0</v>
      </c>
      <c r="Y45" s="49">
        <v>1003</v>
      </c>
      <c r="Z45" s="49" t="s">
        <v>4445</v>
      </c>
      <c r="AA45" s="49" t="s">
        <v>4446</v>
      </c>
    </row>
    <row r="46" spans="1:27" x14ac:dyDescent="0.2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49"/>
      <c r="L46" s="49"/>
      <c r="M46" s="49"/>
      <c r="N46" s="50">
        <f t="shared" si="1"/>
        <v>500000</v>
      </c>
      <c r="O46" s="49" t="s">
        <v>4499</v>
      </c>
      <c r="P46" s="49">
        <v>5</v>
      </c>
      <c r="Q46" s="49">
        <v>1</v>
      </c>
      <c r="R46" s="49">
        <v>0</v>
      </c>
      <c r="S46" s="49">
        <v>0</v>
      </c>
      <c r="T46" s="49">
        <v>2000</v>
      </c>
      <c r="U46" s="49" t="s">
        <v>4500</v>
      </c>
      <c r="V46" s="49">
        <v>0</v>
      </c>
      <c r="W46" s="49" t="s">
        <v>4501</v>
      </c>
      <c r="X46" s="49">
        <v>0</v>
      </c>
      <c r="Y46" s="49">
        <v>1004</v>
      </c>
      <c r="Z46" s="49" t="s">
        <v>4445</v>
      </c>
      <c r="AA46" s="49" t="s">
        <v>4446</v>
      </c>
    </row>
    <row r="47" spans="1:27" x14ac:dyDescent="0.2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49"/>
      <c r="L47" s="49"/>
      <c r="M47" s="49"/>
      <c r="N47" s="50">
        <f t="shared" si="1"/>
        <v>500001</v>
      </c>
      <c r="O47" s="49" t="s">
        <v>4499</v>
      </c>
      <c r="P47" s="49">
        <v>5</v>
      </c>
      <c r="Q47" s="49">
        <v>1</v>
      </c>
      <c r="R47" s="49">
        <v>0</v>
      </c>
      <c r="S47" s="49">
        <v>0</v>
      </c>
      <c r="T47" s="49">
        <v>2000</v>
      </c>
      <c r="U47" s="49" t="s">
        <v>4502</v>
      </c>
      <c r="V47" s="49">
        <v>0</v>
      </c>
      <c r="W47" s="49" t="s">
        <v>4357</v>
      </c>
      <c r="X47" s="49">
        <v>0</v>
      </c>
      <c r="Y47" s="49">
        <v>1004</v>
      </c>
      <c r="Z47" s="49" t="s">
        <v>4445</v>
      </c>
      <c r="AA47" s="49" t="s">
        <v>4446</v>
      </c>
    </row>
    <row r="48" spans="1:27" x14ac:dyDescent="0.2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49"/>
      <c r="L48" s="49"/>
      <c r="M48" s="49"/>
      <c r="N48" s="50">
        <f t="shared" si="1"/>
        <v>500002</v>
      </c>
      <c r="O48" s="49" t="s">
        <v>4499</v>
      </c>
      <c r="P48" s="49">
        <v>5</v>
      </c>
      <c r="Q48" s="49">
        <v>1</v>
      </c>
      <c r="R48" s="49">
        <v>0</v>
      </c>
      <c r="S48" s="49">
        <v>0</v>
      </c>
      <c r="T48" s="49">
        <v>2000</v>
      </c>
      <c r="U48" s="49" t="s">
        <v>4503</v>
      </c>
      <c r="V48" s="49">
        <v>0</v>
      </c>
      <c r="W48" s="49" t="s">
        <v>4501</v>
      </c>
      <c r="X48" s="49">
        <v>0</v>
      </c>
      <c r="Y48" s="49">
        <v>1004</v>
      </c>
      <c r="Z48" s="49" t="s">
        <v>4445</v>
      </c>
      <c r="AA48" s="49" t="s">
        <v>4446</v>
      </c>
    </row>
    <row r="49" spans="1:27" x14ac:dyDescent="0.2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49"/>
      <c r="L49" s="49"/>
      <c r="M49" s="49"/>
      <c r="N49" s="50">
        <f t="shared" si="1"/>
        <v>500003</v>
      </c>
      <c r="O49" s="49" t="s">
        <v>4499</v>
      </c>
      <c r="P49" s="49">
        <v>5</v>
      </c>
      <c r="Q49" s="49">
        <v>1</v>
      </c>
      <c r="R49" s="49">
        <v>0</v>
      </c>
      <c r="S49" s="49">
        <v>0</v>
      </c>
      <c r="T49" s="49">
        <v>2000</v>
      </c>
      <c r="U49" s="49" t="s">
        <v>4504</v>
      </c>
      <c r="V49" s="49">
        <v>0</v>
      </c>
      <c r="W49" s="49" t="s">
        <v>4357</v>
      </c>
      <c r="X49" s="49">
        <v>0</v>
      </c>
      <c r="Y49" s="49">
        <v>1004</v>
      </c>
      <c r="Z49" s="49" t="s">
        <v>4445</v>
      </c>
      <c r="AA49" s="49" t="s">
        <v>4446</v>
      </c>
    </row>
    <row r="50" spans="1:27" x14ac:dyDescent="0.2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49"/>
      <c r="L50" s="49"/>
      <c r="M50" s="49"/>
      <c r="N50" s="50">
        <f t="shared" si="1"/>
        <v>500004</v>
      </c>
      <c r="O50" s="49" t="s">
        <v>4499</v>
      </c>
      <c r="P50" s="49">
        <v>5</v>
      </c>
      <c r="Q50" s="49">
        <v>1</v>
      </c>
      <c r="R50" s="49">
        <v>0</v>
      </c>
      <c r="S50" s="49">
        <v>0</v>
      </c>
      <c r="T50" s="49">
        <v>2000</v>
      </c>
      <c r="U50" s="49" t="s">
        <v>4505</v>
      </c>
      <c r="V50" s="49">
        <v>0</v>
      </c>
      <c r="W50" s="49" t="s">
        <v>4447</v>
      </c>
      <c r="X50" s="49">
        <v>0</v>
      </c>
      <c r="Y50" s="49">
        <v>1004</v>
      </c>
      <c r="Z50" s="49" t="s">
        <v>4445</v>
      </c>
      <c r="AA50" s="49" t="s">
        <v>4446</v>
      </c>
    </row>
    <row r="51" spans="1:27" x14ac:dyDescent="0.2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49"/>
      <c r="L51" s="49"/>
      <c r="M51" s="49"/>
      <c r="N51" s="50">
        <f t="shared" si="1"/>
        <v>500005</v>
      </c>
      <c r="O51" s="49" t="s">
        <v>4499</v>
      </c>
      <c r="P51" s="49">
        <v>5</v>
      </c>
      <c r="Q51" s="49">
        <v>1</v>
      </c>
      <c r="R51" s="49">
        <v>0</v>
      </c>
      <c r="S51" s="49">
        <v>0</v>
      </c>
      <c r="T51" s="49">
        <v>2000</v>
      </c>
      <c r="U51" s="49" t="s">
        <v>4506</v>
      </c>
      <c r="V51" s="49">
        <v>0</v>
      </c>
      <c r="W51" s="49" t="s">
        <v>4353</v>
      </c>
      <c r="X51" s="49">
        <v>0</v>
      </c>
      <c r="Y51" s="49">
        <v>1004</v>
      </c>
      <c r="Z51" s="49" t="s">
        <v>4445</v>
      </c>
      <c r="AA51" s="49" t="s">
        <v>4446</v>
      </c>
    </row>
    <row r="52" spans="1:27" x14ac:dyDescent="0.2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49"/>
      <c r="L52" s="49"/>
      <c r="M52" s="49"/>
      <c r="N52" s="50">
        <f t="shared" si="1"/>
        <v>500006</v>
      </c>
      <c r="O52" s="49" t="s">
        <v>4499</v>
      </c>
      <c r="P52" s="49">
        <v>5</v>
      </c>
      <c r="Q52" s="49">
        <v>1</v>
      </c>
      <c r="R52" s="49">
        <v>0</v>
      </c>
      <c r="S52" s="49">
        <v>0</v>
      </c>
      <c r="T52" s="49">
        <v>2000</v>
      </c>
      <c r="U52" s="49" t="s">
        <v>4507</v>
      </c>
      <c r="V52" s="49">
        <v>0</v>
      </c>
      <c r="W52" s="49" t="s">
        <v>4353</v>
      </c>
      <c r="X52" s="49">
        <v>0</v>
      </c>
      <c r="Y52" s="49">
        <v>1004</v>
      </c>
      <c r="Z52" s="49" t="s">
        <v>4445</v>
      </c>
      <c r="AA52" s="49" t="s">
        <v>4446</v>
      </c>
    </row>
    <row r="53" spans="1:27" x14ac:dyDescent="0.2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49"/>
      <c r="L53" s="49"/>
      <c r="M53" s="49"/>
      <c r="N53" s="50">
        <f t="shared" si="1"/>
        <v>500007</v>
      </c>
      <c r="O53" s="49" t="s">
        <v>4499</v>
      </c>
      <c r="P53" s="49">
        <v>5</v>
      </c>
      <c r="Q53" s="49">
        <v>1</v>
      </c>
      <c r="R53" s="49">
        <v>0</v>
      </c>
      <c r="S53" s="49">
        <v>0</v>
      </c>
      <c r="T53" s="49">
        <v>2000</v>
      </c>
      <c r="U53" s="49" t="s">
        <v>4508</v>
      </c>
      <c r="V53" s="49">
        <v>0</v>
      </c>
      <c r="W53" s="49" t="s">
        <v>4509</v>
      </c>
      <c r="X53" s="49">
        <v>0</v>
      </c>
      <c r="Y53" s="49">
        <v>1004</v>
      </c>
      <c r="Z53" s="49" t="s">
        <v>4445</v>
      </c>
      <c r="AA53" s="49" t="s">
        <v>4446</v>
      </c>
    </row>
    <row r="54" spans="1:27" x14ac:dyDescent="0.2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49"/>
      <c r="L54" s="49"/>
      <c r="M54" s="49"/>
      <c r="N54" s="50">
        <f t="shared" si="1"/>
        <v>500008</v>
      </c>
      <c r="O54" s="49" t="s">
        <v>4499</v>
      </c>
      <c r="P54" s="49">
        <v>5</v>
      </c>
      <c r="Q54" s="49">
        <v>1</v>
      </c>
      <c r="R54" s="49">
        <v>0</v>
      </c>
      <c r="S54" s="49">
        <v>0</v>
      </c>
      <c r="T54" s="49">
        <v>2000</v>
      </c>
      <c r="U54" s="49" t="s">
        <v>4510</v>
      </c>
      <c r="V54" s="49">
        <v>0</v>
      </c>
      <c r="W54" s="49" t="s">
        <v>4509</v>
      </c>
      <c r="X54" s="49">
        <v>0</v>
      </c>
      <c r="Y54" s="49">
        <v>1004</v>
      </c>
      <c r="Z54" s="49" t="s">
        <v>4445</v>
      </c>
      <c r="AA54" s="49" t="s">
        <v>4446</v>
      </c>
    </row>
    <row r="55" spans="1:27" x14ac:dyDescent="0.2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49"/>
      <c r="L55" s="49"/>
      <c r="M55" s="49"/>
      <c r="N55" s="50">
        <f t="shared" si="1"/>
        <v>500009</v>
      </c>
      <c r="O55" s="49" t="s">
        <v>4499</v>
      </c>
      <c r="P55" s="49">
        <v>5</v>
      </c>
      <c r="Q55" s="49">
        <v>1</v>
      </c>
      <c r="R55" s="49">
        <v>0</v>
      </c>
      <c r="S55" s="49">
        <v>0</v>
      </c>
      <c r="T55" s="49">
        <v>2000</v>
      </c>
      <c r="U55" s="49" t="s">
        <v>4511</v>
      </c>
      <c r="V55" s="49">
        <v>0</v>
      </c>
      <c r="W55" s="49" t="s">
        <v>4447</v>
      </c>
      <c r="X55" s="49">
        <v>0</v>
      </c>
      <c r="Y55" s="49">
        <v>1004</v>
      </c>
      <c r="Z55" s="49" t="s">
        <v>4445</v>
      </c>
      <c r="AA55" s="49" t="s">
        <v>4446</v>
      </c>
    </row>
    <row r="56" spans="1:27" x14ac:dyDescent="0.2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49"/>
      <c r="L56" s="49"/>
      <c r="M56" s="49"/>
      <c r="N56" s="50">
        <f t="shared" si="1"/>
        <v>500010</v>
      </c>
      <c r="O56" s="49" t="s">
        <v>4499</v>
      </c>
      <c r="P56" s="49">
        <v>5</v>
      </c>
      <c r="Q56" s="49">
        <v>1</v>
      </c>
      <c r="R56" s="49">
        <v>0</v>
      </c>
      <c r="S56" s="49">
        <v>0</v>
      </c>
      <c r="T56" s="49">
        <v>2000</v>
      </c>
      <c r="U56" s="49" t="s">
        <v>4512</v>
      </c>
      <c r="V56" s="49">
        <v>0</v>
      </c>
      <c r="W56" s="49" t="s">
        <v>4513</v>
      </c>
      <c r="X56" s="49">
        <v>0</v>
      </c>
      <c r="Y56" s="49">
        <v>1004</v>
      </c>
      <c r="Z56" s="49" t="s">
        <v>4445</v>
      </c>
      <c r="AA56" s="49" t="s">
        <v>4446</v>
      </c>
    </row>
    <row r="57" spans="1:27" x14ac:dyDescent="0.2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49"/>
      <c r="L57" s="49"/>
      <c r="M57" s="49"/>
      <c r="N57" s="50">
        <f t="shared" si="1"/>
        <v>500011</v>
      </c>
      <c r="O57" s="49" t="s">
        <v>4499</v>
      </c>
      <c r="P57" s="49">
        <v>5</v>
      </c>
      <c r="Q57" s="49">
        <v>1</v>
      </c>
      <c r="R57" s="49">
        <v>0</v>
      </c>
      <c r="S57" s="49">
        <v>0</v>
      </c>
      <c r="T57" s="49">
        <v>2000</v>
      </c>
      <c r="U57" s="49" t="s">
        <v>4514</v>
      </c>
      <c r="V57" s="49">
        <v>0</v>
      </c>
      <c r="W57" s="49" t="s">
        <v>4353</v>
      </c>
      <c r="X57" s="49">
        <v>0</v>
      </c>
      <c r="Y57" s="49">
        <v>1004</v>
      </c>
      <c r="Z57" s="49" t="s">
        <v>4445</v>
      </c>
      <c r="AA57" s="49" t="s">
        <v>4446</v>
      </c>
    </row>
    <row r="58" spans="1:27" x14ac:dyDescent="0.2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K58" s="49"/>
      <c r="L58" s="49"/>
      <c r="M58" s="49"/>
      <c r="N58" s="50">
        <f t="shared" si="1"/>
        <v>500012</v>
      </c>
      <c r="O58" s="49" t="s">
        <v>4499</v>
      </c>
      <c r="P58" s="49">
        <v>5</v>
      </c>
      <c r="Q58" s="49">
        <v>1</v>
      </c>
      <c r="R58" s="49">
        <v>0</v>
      </c>
      <c r="S58" s="49">
        <v>0</v>
      </c>
      <c r="T58" s="49">
        <v>2000</v>
      </c>
      <c r="U58" s="49" t="s">
        <v>4515</v>
      </c>
      <c r="V58" s="49">
        <v>0</v>
      </c>
      <c r="W58" s="49" t="s">
        <v>4516</v>
      </c>
      <c r="X58" s="49">
        <v>0</v>
      </c>
      <c r="Y58" s="49">
        <v>1004</v>
      </c>
      <c r="Z58" s="49" t="s">
        <v>4445</v>
      </c>
      <c r="AA58" s="49" t="s">
        <v>4446</v>
      </c>
    </row>
    <row r="59" spans="1:27" x14ac:dyDescent="0.2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49"/>
      <c r="L59" s="49"/>
      <c r="M59" s="49"/>
      <c r="N59" s="50">
        <f t="shared" si="1"/>
        <v>500013</v>
      </c>
      <c r="O59" s="49" t="s">
        <v>4499</v>
      </c>
      <c r="P59" s="49">
        <v>5</v>
      </c>
      <c r="Q59" s="49">
        <v>1</v>
      </c>
      <c r="R59" s="49">
        <v>0</v>
      </c>
      <c r="S59" s="49">
        <v>0</v>
      </c>
      <c r="T59" s="49">
        <v>2000</v>
      </c>
      <c r="U59" s="49" t="s">
        <v>4517</v>
      </c>
      <c r="V59" s="49">
        <v>0</v>
      </c>
      <c r="W59" s="49" t="s">
        <v>4513</v>
      </c>
      <c r="X59" s="49">
        <v>0</v>
      </c>
      <c r="Y59" s="49">
        <v>1004</v>
      </c>
      <c r="Z59" s="49" t="s">
        <v>4445</v>
      </c>
      <c r="AA59" s="49" t="s">
        <v>4446</v>
      </c>
    </row>
    <row r="60" spans="1:27" x14ac:dyDescent="0.2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49"/>
      <c r="L60" s="49"/>
      <c r="M60" s="49"/>
      <c r="N60" s="50">
        <f t="shared" si="1"/>
        <v>500014</v>
      </c>
      <c r="O60" s="49" t="s">
        <v>4499</v>
      </c>
      <c r="P60" s="49">
        <v>5</v>
      </c>
      <c r="Q60" s="49">
        <v>1</v>
      </c>
      <c r="R60" s="49">
        <v>0</v>
      </c>
      <c r="S60" s="49">
        <v>0</v>
      </c>
      <c r="T60" s="49">
        <v>2000</v>
      </c>
      <c r="U60" s="49" t="s">
        <v>4518</v>
      </c>
      <c r="V60" s="49">
        <v>0</v>
      </c>
      <c r="W60" s="49" t="s">
        <v>4519</v>
      </c>
      <c r="X60" s="49">
        <v>0</v>
      </c>
      <c r="Y60" s="49">
        <v>1004</v>
      </c>
      <c r="Z60" s="49" t="s">
        <v>4445</v>
      </c>
      <c r="AA60" s="49" t="s">
        <v>4446</v>
      </c>
    </row>
    <row r="61" spans="1:27" x14ac:dyDescent="0.2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49"/>
      <c r="L61" s="49"/>
      <c r="M61" s="49"/>
      <c r="N61" s="50">
        <f t="shared" si="1"/>
        <v>500015</v>
      </c>
      <c r="O61" s="49" t="s">
        <v>4499</v>
      </c>
      <c r="P61" s="49">
        <v>5</v>
      </c>
      <c r="Q61" s="49">
        <v>1</v>
      </c>
      <c r="R61" s="49">
        <v>0</v>
      </c>
      <c r="S61" s="49">
        <v>0</v>
      </c>
      <c r="T61" s="49">
        <v>2000</v>
      </c>
      <c r="U61" s="49" t="s">
        <v>4520</v>
      </c>
      <c r="V61" s="49">
        <v>0</v>
      </c>
      <c r="W61" s="49" t="s">
        <v>4513</v>
      </c>
      <c r="X61" s="49">
        <v>0</v>
      </c>
      <c r="Y61" s="49">
        <v>1004</v>
      </c>
      <c r="Z61" s="49" t="s">
        <v>4445</v>
      </c>
      <c r="AA61" s="49" t="s">
        <v>4446</v>
      </c>
    </row>
    <row r="62" spans="1:27" x14ac:dyDescent="0.2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49"/>
      <c r="L62" s="49"/>
      <c r="M62" s="49"/>
      <c r="N62" s="50">
        <f t="shared" si="1"/>
        <v>500016</v>
      </c>
      <c r="O62" s="49" t="s">
        <v>4499</v>
      </c>
      <c r="P62" s="49">
        <v>5</v>
      </c>
      <c r="Q62" s="49">
        <v>1</v>
      </c>
      <c r="R62" s="49">
        <v>0</v>
      </c>
      <c r="S62" s="49">
        <v>0</v>
      </c>
      <c r="T62" s="49">
        <v>2000</v>
      </c>
      <c r="U62" s="49" t="s">
        <v>4521</v>
      </c>
      <c r="V62" s="49">
        <v>0</v>
      </c>
      <c r="W62" s="49" t="s">
        <v>4516</v>
      </c>
      <c r="X62" s="49">
        <v>0</v>
      </c>
      <c r="Y62" s="49">
        <v>1004</v>
      </c>
      <c r="Z62" s="49" t="s">
        <v>4445</v>
      </c>
      <c r="AA62" s="49" t="s">
        <v>4446</v>
      </c>
    </row>
    <row r="63" spans="1:27" x14ac:dyDescent="0.2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49"/>
      <c r="L63" s="49"/>
      <c r="M63" s="49"/>
      <c r="N63" s="50">
        <f t="shared" si="1"/>
        <v>500017</v>
      </c>
      <c r="O63" s="49" t="s">
        <v>4499</v>
      </c>
      <c r="P63" s="49">
        <v>5</v>
      </c>
      <c r="Q63" s="49">
        <v>1</v>
      </c>
      <c r="R63" s="49">
        <v>0</v>
      </c>
      <c r="S63" s="49">
        <v>0</v>
      </c>
      <c r="T63" s="49">
        <v>2000</v>
      </c>
      <c r="U63" s="49" t="s">
        <v>4522</v>
      </c>
      <c r="V63" s="49">
        <v>0</v>
      </c>
      <c r="W63" s="49" t="s">
        <v>4523</v>
      </c>
      <c r="X63" s="49">
        <v>0</v>
      </c>
      <c r="Y63" s="49">
        <v>1004</v>
      </c>
      <c r="Z63" s="49" t="s">
        <v>4445</v>
      </c>
      <c r="AA63" s="49" t="s">
        <v>4446</v>
      </c>
    </row>
    <row r="64" spans="1:27" x14ac:dyDescent="0.2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49"/>
      <c r="L64" s="49"/>
      <c r="M64" s="49"/>
      <c r="N64" s="50">
        <f t="shared" si="1"/>
        <v>500018</v>
      </c>
      <c r="O64" s="49" t="s">
        <v>4499</v>
      </c>
      <c r="P64" s="49">
        <v>5</v>
      </c>
      <c r="Q64" s="49">
        <v>1</v>
      </c>
      <c r="R64" s="49">
        <v>0</v>
      </c>
      <c r="S64" s="49">
        <v>0</v>
      </c>
      <c r="T64" s="49">
        <v>2000</v>
      </c>
      <c r="U64" s="49" t="s">
        <v>4524</v>
      </c>
      <c r="V64" s="49">
        <v>0</v>
      </c>
      <c r="W64" s="49" t="s">
        <v>4525</v>
      </c>
      <c r="X64" s="49">
        <v>0</v>
      </c>
      <c r="Y64" s="49">
        <v>1004</v>
      </c>
      <c r="Z64" s="49" t="s">
        <v>4445</v>
      </c>
      <c r="AA64" s="49" t="s">
        <v>4446</v>
      </c>
    </row>
    <row r="65" spans="1:27" x14ac:dyDescent="0.2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49"/>
      <c r="L65" s="49"/>
      <c r="M65" s="49"/>
      <c r="N65" s="50">
        <f t="shared" si="1"/>
        <v>500019</v>
      </c>
      <c r="O65" s="49" t="s">
        <v>4499</v>
      </c>
      <c r="P65" s="49">
        <v>5</v>
      </c>
      <c r="Q65" s="49">
        <v>1</v>
      </c>
      <c r="R65" s="49">
        <v>0</v>
      </c>
      <c r="S65" s="49">
        <v>0</v>
      </c>
      <c r="T65" s="49">
        <v>2000</v>
      </c>
      <c r="U65" s="49" t="s">
        <v>4526</v>
      </c>
      <c r="V65" s="49">
        <v>0</v>
      </c>
      <c r="W65" s="49" t="s">
        <v>4516</v>
      </c>
      <c r="X65" s="49">
        <v>0</v>
      </c>
      <c r="Y65" s="49">
        <v>1004</v>
      </c>
      <c r="Z65" s="49" t="s">
        <v>4445</v>
      </c>
      <c r="AA65" s="49" t="s">
        <v>4446</v>
      </c>
    </row>
    <row r="66" spans="1:27" x14ac:dyDescent="0.2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49"/>
      <c r="L66" s="49"/>
      <c r="M66" s="49"/>
      <c r="N66" s="50">
        <f t="shared" si="1"/>
        <v>500020</v>
      </c>
      <c r="O66" s="49" t="s">
        <v>4499</v>
      </c>
      <c r="P66" s="49">
        <v>5</v>
      </c>
      <c r="Q66" s="49">
        <v>1</v>
      </c>
      <c r="R66" s="49">
        <v>0</v>
      </c>
      <c r="S66" s="49">
        <v>0</v>
      </c>
      <c r="T66" s="49">
        <v>2000</v>
      </c>
      <c r="U66" s="49" t="s">
        <v>4527</v>
      </c>
      <c r="V66" s="49">
        <v>0</v>
      </c>
      <c r="W66" s="49" t="s">
        <v>4359</v>
      </c>
      <c r="X66" s="49">
        <v>0</v>
      </c>
      <c r="Y66" s="49">
        <v>1004</v>
      </c>
      <c r="Z66" s="49" t="s">
        <v>4445</v>
      </c>
      <c r="AA66" s="49" t="s">
        <v>4446</v>
      </c>
    </row>
    <row r="67" spans="1:27" x14ac:dyDescent="0.2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49"/>
      <c r="L67" s="49"/>
      <c r="M67" s="49"/>
      <c r="N67" s="50">
        <f t="shared" si="1"/>
        <v>500021</v>
      </c>
      <c r="O67" s="49" t="s">
        <v>4499</v>
      </c>
      <c r="P67" s="49">
        <v>5</v>
      </c>
      <c r="Q67" s="49">
        <v>1</v>
      </c>
      <c r="R67" s="49">
        <v>0</v>
      </c>
      <c r="S67" s="49">
        <v>0</v>
      </c>
      <c r="T67" s="49">
        <v>2000</v>
      </c>
      <c r="U67" s="49" t="s">
        <v>4528</v>
      </c>
      <c r="V67" s="49">
        <v>0</v>
      </c>
      <c r="W67" s="49" t="s">
        <v>4529</v>
      </c>
      <c r="X67" s="49">
        <v>0</v>
      </c>
      <c r="Y67" s="49">
        <v>1004</v>
      </c>
      <c r="Z67" s="49" t="s">
        <v>4445</v>
      </c>
      <c r="AA67" s="49" t="s">
        <v>4446</v>
      </c>
    </row>
    <row r="68" spans="1:27" x14ac:dyDescent="0.2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49"/>
      <c r="L68" s="49"/>
      <c r="M68" s="49"/>
      <c r="N68" s="50">
        <f t="shared" si="1"/>
        <v>500022</v>
      </c>
      <c r="O68" s="49" t="s">
        <v>4499</v>
      </c>
      <c r="P68" s="49">
        <v>5</v>
      </c>
      <c r="Q68" s="49">
        <v>1</v>
      </c>
      <c r="R68" s="49">
        <v>0</v>
      </c>
      <c r="S68" s="49">
        <v>0</v>
      </c>
      <c r="T68" s="49">
        <v>2000</v>
      </c>
      <c r="U68" s="49" t="s">
        <v>4530</v>
      </c>
      <c r="V68" s="49">
        <v>0</v>
      </c>
      <c r="W68" s="49" t="s">
        <v>4531</v>
      </c>
      <c r="X68" s="49">
        <v>0</v>
      </c>
      <c r="Y68" s="49">
        <v>1004</v>
      </c>
      <c r="Z68" s="49" t="s">
        <v>4445</v>
      </c>
      <c r="AA68" s="49" t="s">
        <v>4446</v>
      </c>
    </row>
    <row r="69" spans="1:27" x14ac:dyDescent="0.2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49"/>
      <c r="L69" s="49"/>
      <c r="M69" s="49"/>
      <c r="N69" s="50">
        <f t="shared" si="1"/>
        <v>500023</v>
      </c>
      <c r="O69" s="49" t="s">
        <v>4499</v>
      </c>
      <c r="P69" s="49">
        <v>5</v>
      </c>
      <c r="Q69" s="49">
        <v>1</v>
      </c>
      <c r="R69" s="49">
        <v>0</v>
      </c>
      <c r="S69" s="49">
        <v>0</v>
      </c>
      <c r="T69" s="49">
        <v>2000</v>
      </c>
      <c r="U69" s="49" t="s">
        <v>4532</v>
      </c>
      <c r="V69" s="49">
        <v>0</v>
      </c>
      <c r="W69" s="49" t="s">
        <v>4359</v>
      </c>
      <c r="X69" s="49">
        <v>0</v>
      </c>
      <c r="Y69" s="49">
        <v>1004</v>
      </c>
      <c r="Z69" s="49" t="s">
        <v>4445</v>
      </c>
      <c r="AA69" s="49" t="s">
        <v>4446</v>
      </c>
    </row>
    <row r="70" spans="1:27" x14ac:dyDescent="0.2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49"/>
      <c r="L70" s="49"/>
      <c r="M70" s="49"/>
      <c r="N70" s="50">
        <f t="shared" si="1"/>
        <v>500024</v>
      </c>
      <c r="O70" s="49" t="s">
        <v>4499</v>
      </c>
      <c r="P70" s="49">
        <v>5</v>
      </c>
      <c r="Q70" s="49">
        <v>1</v>
      </c>
      <c r="R70" s="49">
        <v>0</v>
      </c>
      <c r="S70" s="49">
        <v>0</v>
      </c>
      <c r="T70" s="49">
        <v>2000</v>
      </c>
      <c r="U70" s="49" t="s">
        <v>4533</v>
      </c>
      <c r="V70" s="49">
        <v>0</v>
      </c>
      <c r="W70" s="49" t="s">
        <v>4529</v>
      </c>
      <c r="X70" s="49">
        <v>0</v>
      </c>
      <c r="Y70" s="49">
        <v>1004</v>
      </c>
      <c r="Z70" s="49" t="s">
        <v>4445</v>
      </c>
      <c r="AA70" s="49" t="s">
        <v>4446</v>
      </c>
    </row>
    <row r="71" spans="1:27" x14ac:dyDescent="0.2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49"/>
      <c r="L71" s="49"/>
      <c r="M71" s="49"/>
      <c r="N71" s="50">
        <f t="shared" si="1"/>
        <v>500025</v>
      </c>
      <c r="O71" s="49" t="s">
        <v>4499</v>
      </c>
      <c r="P71" s="49">
        <v>5</v>
      </c>
      <c r="Q71" s="49">
        <v>1</v>
      </c>
      <c r="R71" s="49">
        <v>0</v>
      </c>
      <c r="S71" s="49">
        <v>0</v>
      </c>
      <c r="T71" s="49">
        <v>2000</v>
      </c>
      <c r="U71" s="49" t="s">
        <v>4534</v>
      </c>
      <c r="V71" s="49">
        <v>0</v>
      </c>
      <c r="W71" s="49" t="s">
        <v>4531</v>
      </c>
      <c r="X71" s="49">
        <v>0</v>
      </c>
      <c r="Y71" s="49">
        <v>1004</v>
      </c>
      <c r="Z71" s="49" t="s">
        <v>4445</v>
      </c>
      <c r="AA71" s="49" t="s">
        <v>4446</v>
      </c>
    </row>
    <row r="72" spans="1:27" x14ac:dyDescent="0.2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49"/>
      <c r="L72" s="49"/>
      <c r="M72" s="49"/>
      <c r="N72" s="50">
        <f t="shared" si="1"/>
        <v>500026</v>
      </c>
      <c r="O72" s="49" t="s">
        <v>4499</v>
      </c>
      <c r="P72" s="49">
        <v>5</v>
      </c>
      <c r="Q72" s="49">
        <v>1</v>
      </c>
      <c r="R72" s="49">
        <v>0</v>
      </c>
      <c r="S72" s="49">
        <v>0</v>
      </c>
      <c r="T72" s="49">
        <v>2000</v>
      </c>
      <c r="U72" s="49" t="s">
        <v>4535</v>
      </c>
      <c r="V72" s="49">
        <v>0</v>
      </c>
      <c r="W72" s="49" t="s">
        <v>4536</v>
      </c>
      <c r="X72" s="49">
        <v>0</v>
      </c>
      <c r="Y72" s="49">
        <v>1004</v>
      </c>
      <c r="Z72" s="49" t="s">
        <v>4445</v>
      </c>
      <c r="AA72" s="49" t="s">
        <v>4446</v>
      </c>
    </row>
    <row r="73" spans="1:27" x14ac:dyDescent="0.2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49"/>
      <c r="L73" s="49"/>
      <c r="M73" s="49"/>
      <c r="N73" s="50">
        <f t="shared" si="1"/>
        <v>500027</v>
      </c>
      <c r="O73" s="49" t="s">
        <v>4499</v>
      </c>
      <c r="P73" s="49">
        <v>5</v>
      </c>
      <c r="Q73" s="49">
        <v>1</v>
      </c>
      <c r="R73" s="49">
        <v>0</v>
      </c>
      <c r="S73" s="49">
        <v>0</v>
      </c>
      <c r="T73" s="49">
        <v>2000</v>
      </c>
      <c r="U73" s="49" t="s">
        <v>4537</v>
      </c>
      <c r="V73" s="49">
        <v>0</v>
      </c>
      <c r="W73" s="49" t="s">
        <v>4538</v>
      </c>
      <c r="X73" s="49">
        <v>0</v>
      </c>
      <c r="Y73" s="49">
        <v>1004</v>
      </c>
      <c r="Z73" s="49" t="s">
        <v>4445</v>
      </c>
      <c r="AA73" s="49" t="s">
        <v>4446</v>
      </c>
    </row>
    <row r="74" spans="1:27" x14ac:dyDescent="0.2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49"/>
      <c r="L74" s="49"/>
      <c r="M74" s="49"/>
      <c r="N74" s="50">
        <f t="shared" si="1"/>
        <v>500028</v>
      </c>
      <c r="O74" s="49" t="s">
        <v>4499</v>
      </c>
      <c r="P74" s="49">
        <v>5</v>
      </c>
      <c r="Q74" s="49">
        <v>1</v>
      </c>
      <c r="R74" s="49">
        <v>0</v>
      </c>
      <c r="S74" s="49">
        <v>0</v>
      </c>
      <c r="T74" s="49">
        <v>2000</v>
      </c>
      <c r="U74" s="49" t="s">
        <v>4539</v>
      </c>
      <c r="V74" s="49">
        <v>0</v>
      </c>
      <c r="W74" s="49" t="s">
        <v>4540</v>
      </c>
      <c r="X74" s="49">
        <v>0</v>
      </c>
      <c r="Y74" s="49">
        <v>1004</v>
      </c>
      <c r="Z74" s="49" t="s">
        <v>4445</v>
      </c>
      <c r="AA74" s="49" t="s">
        <v>4446</v>
      </c>
    </row>
    <row r="75" spans="1:27" x14ac:dyDescent="0.2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49"/>
      <c r="L75" s="49"/>
      <c r="M75" s="49"/>
      <c r="N75" s="50">
        <f t="shared" si="1"/>
        <v>500029</v>
      </c>
      <c r="O75" s="49" t="s">
        <v>4499</v>
      </c>
      <c r="P75" s="49">
        <v>5</v>
      </c>
      <c r="Q75" s="49">
        <v>1</v>
      </c>
      <c r="R75" s="49">
        <v>0</v>
      </c>
      <c r="S75" s="49">
        <v>0</v>
      </c>
      <c r="T75" s="49">
        <v>2000</v>
      </c>
      <c r="U75" s="49" t="s">
        <v>4541</v>
      </c>
      <c r="V75" s="49">
        <v>0</v>
      </c>
      <c r="W75" s="49" t="s">
        <v>4444</v>
      </c>
      <c r="X75" s="49">
        <v>0</v>
      </c>
      <c r="Y75" s="49">
        <v>1004</v>
      </c>
      <c r="Z75" s="49" t="s">
        <v>4445</v>
      </c>
      <c r="AA75" s="49" t="s">
        <v>4446</v>
      </c>
    </row>
    <row r="76" spans="1:27" x14ac:dyDescent="0.2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49"/>
      <c r="L76" s="49"/>
      <c r="M76" s="49"/>
      <c r="N76" s="50">
        <f t="shared" si="1"/>
        <v>500030</v>
      </c>
      <c r="O76" s="49" t="s">
        <v>4499</v>
      </c>
      <c r="P76" s="49">
        <v>5</v>
      </c>
      <c r="Q76" s="49">
        <v>1</v>
      </c>
      <c r="R76" s="49">
        <v>0</v>
      </c>
      <c r="S76" s="49">
        <v>0</v>
      </c>
      <c r="T76" s="49">
        <v>2000</v>
      </c>
      <c r="U76" s="49" t="s">
        <v>4542</v>
      </c>
      <c r="V76" s="49">
        <v>0</v>
      </c>
      <c r="W76" s="49" t="s">
        <v>4538</v>
      </c>
      <c r="X76" s="49">
        <v>0</v>
      </c>
      <c r="Y76" s="49">
        <v>1004</v>
      </c>
      <c r="Z76" s="49" t="s">
        <v>4445</v>
      </c>
      <c r="AA76" s="49" t="s">
        <v>4446</v>
      </c>
    </row>
    <row r="77" spans="1:27" x14ac:dyDescent="0.2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49"/>
      <c r="L77" s="49"/>
      <c r="M77" s="49"/>
      <c r="N77" s="50">
        <f t="shared" si="1"/>
        <v>500031</v>
      </c>
      <c r="O77" s="49" t="s">
        <v>4499</v>
      </c>
      <c r="P77" s="49">
        <v>5</v>
      </c>
      <c r="Q77" s="49">
        <v>1</v>
      </c>
      <c r="R77" s="49">
        <v>0</v>
      </c>
      <c r="S77" s="49">
        <v>0</v>
      </c>
      <c r="T77" s="49">
        <v>2000</v>
      </c>
      <c r="U77" s="49" t="s">
        <v>4543</v>
      </c>
      <c r="V77" s="49">
        <v>0</v>
      </c>
      <c r="W77" s="49" t="s">
        <v>4540</v>
      </c>
      <c r="X77" s="49">
        <v>0</v>
      </c>
      <c r="Y77" s="49">
        <v>1004</v>
      </c>
      <c r="Z77" s="49" t="s">
        <v>4445</v>
      </c>
      <c r="AA77" s="49" t="s">
        <v>4446</v>
      </c>
    </row>
    <row r="78" spans="1:27" x14ac:dyDescent="0.2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49"/>
      <c r="L78" s="49"/>
      <c r="M78" s="49"/>
      <c r="N78" s="50">
        <f t="shared" si="1"/>
        <v>500032</v>
      </c>
      <c r="O78" s="49" t="s">
        <v>4499</v>
      </c>
      <c r="P78" s="49">
        <v>5</v>
      </c>
      <c r="Q78" s="49">
        <v>1</v>
      </c>
      <c r="R78" s="49">
        <v>0</v>
      </c>
      <c r="S78" s="49">
        <v>0</v>
      </c>
      <c r="T78" s="49">
        <v>2000</v>
      </c>
      <c r="U78" s="49" t="s">
        <v>4544</v>
      </c>
      <c r="V78" s="49">
        <v>0</v>
      </c>
      <c r="W78" s="49" t="s">
        <v>4545</v>
      </c>
      <c r="X78" s="49">
        <v>0</v>
      </c>
      <c r="Y78" s="49">
        <v>1004</v>
      </c>
      <c r="Z78" s="49" t="s">
        <v>4445</v>
      </c>
      <c r="AA78" s="49" t="s">
        <v>4446</v>
      </c>
    </row>
    <row r="79" spans="1:27" x14ac:dyDescent="0.2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49"/>
      <c r="L79" s="49"/>
      <c r="M79" s="49"/>
      <c r="N79" s="50">
        <f t="shared" si="1"/>
        <v>500033</v>
      </c>
      <c r="O79" s="49" t="s">
        <v>4499</v>
      </c>
      <c r="P79" s="49">
        <v>5</v>
      </c>
      <c r="Q79" s="49">
        <v>1</v>
      </c>
      <c r="R79" s="49">
        <v>0</v>
      </c>
      <c r="S79" s="49">
        <v>0</v>
      </c>
      <c r="T79" s="49">
        <v>2000</v>
      </c>
      <c r="U79" s="49" t="s">
        <v>4500</v>
      </c>
      <c r="V79" s="49">
        <v>180000000</v>
      </c>
      <c r="W79" s="49" t="s">
        <v>4355</v>
      </c>
      <c r="X79" s="49">
        <v>0</v>
      </c>
      <c r="Y79" s="49">
        <v>1004</v>
      </c>
      <c r="Z79" s="49" t="s">
        <v>4445</v>
      </c>
      <c r="AA79" s="49" t="s">
        <v>4446</v>
      </c>
    </row>
    <row r="80" spans="1:27" x14ac:dyDescent="0.2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49"/>
      <c r="L80" s="49"/>
      <c r="M80" s="49"/>
      <c r="N80" s="50">
        <f t="shared" ref="N80:N143" si="3">IF(P79=P80,N79+1,P80*100000)</f>
        <v>500034</v>
      </c>
      <c r="O80" s="49" t="s">
        <v>4499</v>
      </c>
      <c r="P80" s="49">
        <v>5</v>
      </c>
      <c r="Q80" s="49">
        <v>1</v>
      </c>
      <c r="R80" s="49">
        <v>0</v>
      </c>
      <c r="S80" s="49">
        <v>0</v>
      </c>
      <c r="T80" s="49">
        <v>2000</v>
      </c>
      <c r="U80" s="49" t="s">
        <v>4502</v>
      </c>
      <c r="V80" s="49">
        <v>180000000</v>
      </c>
      <c r="W80" s="49" t="s">
        <v>4546</v>
      </c>
      <c r="X80" s="49">
        <v>0</v>
      </c>
      <c r="Y80" s="49">
        <v>1004</v>
      </c>
      <c r="Z80" s="49" t="s">
        <v>4445</v>
      </c>
      <c r="AA80" s="49" t="s">
        <v>4446</v>
      </c>
    </row>
    <row r="81" spans="1:27" x14ac:dyDescent="0.2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49"/>
      <c r="L81" s="49"/>
      <c r="M81" s="49"/>
      <c r="N81" s="50">
        <f t="shared" si="3"/>
        <v>500035</v>
      </c>
      <c r="O81" s="49" t="s">
        <v>4499</v>
      </c>
      <c r="P81" s="49">
        <v>5</v>
      </c>
      <c r="Q81" s="49">
        <v>1</v>
      </c>
      <c r="R81" s="49">
        <v>0</v>
      </c>
      <c r="S81" s="49">
        <v>0</v>
      </c>
      <c r="T81" s="49">
        <v>2000</v>
      </c>
      <c r="U81" s="49" t="s">
        <v>4503</v>
      </c>
      <c r="V81" s="49">
        <v>180000000</v>
      </c>
      <c r="W81" s="49" t="s">
        <v>4453</v>
      </c>
      <c r="X81" s="49">
        <v>0</v>
      </c>
      <c r="Y81" s="49">
        <v>1004</v>
      </c>
      <c r="Z81" s="49" t="s">
        <v>4445</v>
      </c>
      <c r="AA81" s="49" t="s">
        <v>4446</v>
      </c>
    </row>
    <row r="82" spans="1:27" x14ac:dyDescent="0.2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49"/>
      <c r="L82" s="49"/>
      <c r="M82" s="49"/>
      <c r="N82" s="50">
        <f t="shared" si="3"/>
        <v>500036</v>
      </c>
      <c r="O82" s="49" t="s">
        <v>4499</v>
      </c>
      <c r="P82" s="49">
        <v>5</v>
      </c>
      <c r="Q82" s="49">
        <v>1</v>
      </c>
      <c r="R82" s="49">
        <v>0</v>
      </c>
      <c r="S82" s="49">
        <v>0</v>
      </c>
      <c r="T82" s="49">
        <v>2000</v>
      </c>
      <c r="U82" s="49" t="s">
        <v>4504</v>
      </c>
      <c r="V82" s="49">
        <v>180000000</v>
      </c>
      <c r="W82" s="49" t="s">
        <v>4546</v>
      </c>
      <c r="X82" s="49">
        <v>0</v>
      </c>
      <c r="Y82" s="49">
        <v>1004</v>
      </c>
      <c r="Z82" s="49" t="s">
        <v>4445</v>
      </c>
      <c r="AA82" s="49" t="s">
        <v>4446</v>
      </c>
    </row>
    <row r="83" spans="1:27" x14ac:dyDescent="0.2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49"/>
      <c r="L83" s="49"/>
      <c r="M83" s="49"/>
      <c r="N83" s="50">
        <f t="shared" si="3"/>
        <v>500037</v>
      </c>
      <c r="O83" s="49" t="s">
        <v>4499</v>
      </c>
      <c r="P83" s="49">
        <v>5</v>
      </c>
      <c r="Q83" s="49">
        <v>1</v>
      </c>
      <c r="R83" s="49">
        <v>0</v>
      </c>
      <c r="S83" s="49">
        <v>0</v>
      </c>
      <c r="T83" s="49">
        <v>2000</v>
      </c>
      <c r="U83" s="49" t="s">
        <v>4505</v>
      </c>
      <c r="V83" s="49">
        <v>180000000</v>
      </c>
      <c r="W83" s="49" t="s">
        <v>4547</v>
      </c>
      <c r="X83" s="49">
        <v>0</v>
      </c>
      <c r="Y83" s="49">
        <v>1004</v>
      </c>
      <c r="Z83" s="49" t="s">
        <v>4445</v>
      </c>
      <c r="AA83" s="49" t="s">
        <v>4446</v>
      </c>
    </row>
    <row r="84" spans="1:27" x14ac:dyDescent="0.2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49"/>
      <c r="L84" s="49"/>
      <c r="M84" s="49"/>
      <c r="N84" s="50">
        <f t="shared" si="3"/>
        <v>500038</v>
      </c>
      <c r="O84" s="49" t="s">
        <v>4499</v>
      </c>
      <c r="P84" s="49">
        <v>5</v>
      </c>
      <c r="Q84" s="49">
        <v>1</v>
      </c>
      <c r="R84" s="49">
        <v>0</v>
      </c>
      <c r="S84" s="49">
        <v>0</v>
      </c>
      <c r="T84" s="49">
        <v>2000</v>
      </c>
      <c r="U84" s="49" t="s">
        <v>4506</v>
      </c>
      <c r="V84" s="49">
        <v>180000000</v>
      </c>
      <c r="W84" s="49" t="s">
        <v>4453</v>
      </c>
      <c r="X84" s="49">
        <v>0</v>
      </c>
      <c r="Y84" s="49">
        <v>1004</v>
      </c>
      <c r="Z84" s="49" t="s">
        <v>4445</v>
      </c>
      <c r="AA84" s="49" t="s">
        <v>4446</v>
      </c>
    </row>
    <row r="85" spans="1:27" x14ac:dyDescent="0.2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49"/>
      <c r="L85" s="49"/>
      <c r="M85" s="49"/>
      <c r="N85" s="50">
        <f t="shared" si="3"/>
        <v>500039</v>
      </c>
      <c r="O85" s="49" t="s">
        <v>4499</v>
      </c>
      <c r="P85" s="49">
        <v>5</v>
      </c>
      <c r="Q85" s="49">
        <v>1</v>
      </c>
      <c r="R85" s="49">
        <v>0</v>
      </c>
      <c r="S85" s="49">
        <v>0</v>
      </c>
      <c r="T85" s="49">
        <v>2000</v>
      </c>
      <c r="U85" s="49" t="s">
        <v>4507</v>
      </c>
      <c r="V85" s="49">
        <v>180000000</v>
      </c>
      <c r="W85" s="49" t="s">
        <v>4548</v>
      </c>
      <c r="X85" s="49">
        <v>0</v>
      </c>
      <c r="Y85" s="49">
        <v>1004</v>
      </c>
      <c r="Z85" s="49" t="s">
        <v>4445</v>
      </c>
      <c r="AA85" s="49" t="s">
        <v>4446</v>
      </c>
    </row>
    <row r="86" spans="1:27" x14ac:dyDescent="0.2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49"/>
      <c r="L86" s="49"/>
      <c r="M86" s="49"/>
      <c r="N86" s="50">
        <f t="shared" si="3"/>
        <v>500040</v>
      </c>
      <c r="O86" s="49" t="s">
        <v>4499</v>
      </c>
      <c r="P86" s="49">
        <v>5</v>
      </c>
      <c r="Q86" s="49">
        <v>1</v>
      </c>
      <c r="R86" s="49">
        <v>0</v>
      </c>
      <c r="S86" s="49">
        <v>0</v>
      </c>
      <c r="T86" s="49">
        <v>2000</v>
      </c>
      <c r="U86" s="49" t="s">
        <v>4508</v>
      </c>
      <c r="V86" s="49">
        <v>180000000</v>
      </c>
      <c r="W86" s="49" t="s">
        <v>4525</v>
      </c>
      <c r="X86" s="49">
        <v>0</v>
      </c>
      <c r="Y86" s="49">
        <v>1004</v>
      </c>
      <c r="Z86" s="49" t="s">
        <v>4445</v>
      </c>
      <c r="AA86" s="49" t="s">
        <v>4446</v>
      </c>
    </row>
    <row r="87" spans="1:27" x14ac:dyDescent="0.2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49"/>
      <c r="L87" s="49"/>
      <c r="M87" s="49"/>
      <c r="N87" s="50">
        <f t="shared" si="3"/>
        <v>500041</v>
      </c>
      <c r="O87" s="49" t="s">
        <v>4499</v>
      </c>
      <c r="P87" s="49">
        <v>5</v>
      </c>
      <c r="Q87" s="49">
        <v>1</v>
      </c>
      <c r="R87" s="49">
        <v>0</v>
      </c>
      <c r="S87" s="49">
        <v>0</v>
      </c>
      <c r="T87" s="49">
        <v>2000</v>
      </c>
      <c r="U87" s="49" t="s">
        <v>4510</v>
      </c>
      <c r="V87" s="49">
        <v>180000000</v>
      </c>
      <c r="W87" s="49" t="s">
        <v>4525</v>
      </c>
      <c r="X87" s="49">
        <v>0</v>
      </c>
      <c r="Y87" s="49">
        <v>1004</v>
      </c>
      <c r="Z87" s="49" t="s">
        <v>4445</v>
      </c>
      <c r="AA87" s="49" t="s">
        <v>4446</v>
      </c>
    </row>
    <row r="88" spans="1:27" x14ac:dyDescent="0.2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49"/>
      <c r="L88" s="49"/>
      <c r="M88" s="49"/>
      <c r="N88" s="50">
        <f t="shared" si="3"/>
        <v>500042</v>
      </c>
      <c r="O88" s="49" t="s">
        <v>4499</v>
      </c>
      <c r="P88" s="49">
        <v>5</v>
      </c>
      <c r="Q88" s="49">
        <v>1</v>
      </c>
      <c r="R88" s="49">
        <v>0</v>
      </c>
      <c r="S88" s="49">
        <v>0</v>
      </c>
      <c r="T88" s="49">
        <v>2000</v>
      </c>
      <c r="U88" s="49" t="s">
        <v>4511</v>
      </c>
      <c r="V88" s="49">
        <v>180000000</v>
      </c>
      <c r="W88" s="49" t="s">
        <v>4547</v>
      </c>
      <c r="X88" s="49">
        <v>0</v>
      </c>
      <c r="Y88" s="49">
        <v>1004</v>
      </c>
      <c r="Z88" s="49" t="s">
        <v>4445</v>
      </c>
      <c r="AA88" s="49" t="s">
        <v>4446</v>
      </c>
    </row>
    <row r="89" spans="1:27" x14ac:dyDescent="0.2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49"/>
      <c r="L89" s="49"/>
      <c r="M89" s="49"/>
      <c r="N89" s="50">
        <f t="shared" si="3"/>
        <v>500043</v>
      </c>
      <c r="O89" s="49" t="s">
        <v>4499</v>
      </c>
      <c r="P89" s="49">
        <v>5</v>
      </c>
      <c r="Q89" s="49">
        <v>1</v>
      </c>
      <c r="R89" s="49">
        <v>0</v>
      </c>
      <c r="S89" s="49">
        <v>0</v>
      </c>
      <c r="T89" s="49">
        <v>2000</v>
      </c>
      <c r="U89" s="49" t="s">
        <v>4512</v>
      </c>
      <c r="V89" s="49">
        <v>180000000</v>
      </c>
      <c r="W89" s="49" t="s">
        <v>4549</v>
      </c>
      <c r="X89" s="49">
        <v>0</v>
      </c>
      <c r="Y89" s="49">
        <v>1004</v>
      </c>
      <c r="Z89" s="49" t="s">
        <v>4445</v>
      </c>
      <c r="AA89" s="49" t="s">
        <v>4446</v>
      </c>
    </row>
    <row r="90" spans="1:27" x14ac:dyDescent="0.2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49"/>
      <c r="L90" s="49"/>
      <c r="M90" s="49"/>
      <c r="N90" s="50">
        <f t="shared" si="3"/>
        <v>500044</v>
      </c>
      <c r="O90" s="49" t="s">
        <v>4499</v>
      </c>
      <c r="P90" s="49">
        <v>5</v>
      </c>
      <c r="Q90" s="49">
        <v>1</v>
      </c>
      <c r="R90" s="49">
        <v>0</v>
      </c>
      <c r="S90" s="49">
        <v>0</v>
      </c>
      <c r="T90" s="49">
        <v>2000</v>
      </c>
      <c r="U90" s="49" t="s">
        <v>4514</v>
      </c>
      <c r="V90" s="49">
        <v>180000000</v>
      </c>
      <c r="W90" s="49" t="s">
        <v>4453</v>
      </c>
      <c r="X90" s="49">
        <v>0</v>
      </c>
      <c r="Y90" s="49">
        <v>1004</v>
      </c>
      <c r="Z90" s="49" t="s">
        <v>4445</v>
      </c>
      <c r="AA90" s="49" t="s">
        <v>4446</v>
      </c>
    </row>
    <row r="91" spans="1:27" x14ac:dyDescent="0.2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49"/>
      <c r="L91" s="49"/>
      <c r="M91" s="49"/>
      <c r="N91" s="50">
        <f t="shared" si="3"/>
        <v>500045</v>
      </c>
      <c r="O91" s="49" t="s">
        <v>4499</v>
      </c>
      <c r="P91" s="49">
        <v>5</v>
      </c>
      <c r="Q91" s="49">
        <v>1</v>
      </c>
      <c r="R91" s="49">
        <v>0</v>
      </c>
      <c r="S91" s="49">
        <v>0</v>
      </c>
      <c r="T91" s="49">
        <v>2000</v>
      </c>
      <c r="U91" s="49" t="s">
        <v>4515</v>
      </c>
      <c r="V91" s="49">
        <v>180000000</v>
      </c>
      <c r="W91" s="49" t="s">
        <v>4454</v>
      </c>
      <c r="X91" s="49">
        <v>0</v>
      </c>
      <c r="Y91" s="49">
        <v>1004</v>
      </c>
      <c r="Z91" s="49" t="s">
        <v>4445</v>
      </c>
      <c r="AA91" s="49" t="s">
        <v>4446</v>
      </c>
    </row>
    <row r="92" spans="1:27" x14ac:dyDescent="0.2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49"/>
      <c r="L92" s="49"/>
      <c r="M92" s="49"/>
      <c r="N92" s="50">
        <f t="shared" si="3"/>
        <v>500046</v>
      </c>
      <c r="O92" s="49" t="s">
        <v>4499</v>
      </c>
      <c r="P92" s="49">
        <v>5</v>
      </c>
      <c r="Q92" s="49">
        <v>1</v>
      </c>
      <c r="R92" s="49">
        <v>0</v>
      </c>
      <c r="S92" s="49">
        <v>0</v>
      </c>
      <c r="T92" s="49">
        <v>2000</v>
      </c>
      <c r="U92" s="49" t="s">
        <v>4517</v>
      </c>
      <c r="V92" s="49">
        <v>180000000</v>
      </c>
      <c r="W92" s="49" t="s">
        <v>4549</v>
      </c>
      <c r="X92" s="49">
        <v>0</v>
      </c>
      <c r="Y92" s="49">
        <v>1004</v>
      </c>
      <c r="Z92" s="49" t="s">
        <v>4445</v>
      </c>
      <c r="AA92" s="49" t="s">
        <v>4446</v>
      </c>
    </row>
    <row r="93" spans="1:27" x14ac:dyDescent="0.2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49"/>
      <c r="L93" s="49"/>
      <c r="M93" s="49"/>
      <c r="N93" s="50">
        <f t="shared" si="3"/>
        <v>500047</v>
      </c>
      <c r="O93" s="49" t="s">
        <v>4499</v>
      </c>
      <c r="P93" s="49">
        <v>5</v>
      </c>
      <c r="Q93" s="49">
        <v>1</v>
      </c>
      <c r="R93" s="49">
        <v>0</v>
      </c>
      <c r="S93" s="49">
        <v>0</v>
      </c>
      <c r="T93" s="49">
        <v>2000</v>
      </c>
      <c r="U93" s="49" t="s">
        <v>4518</v>
      </c>
      <c r="V93" s="49">
        <v>180000000</v>
      </c>
      <c r="W93" s="49" t="s">
        <v>4550</v>
      </c>
      <c r="X93" s="49">
        <v>0</v>
      </c>
      <c r="Y93" s="49">
        <v>1004</v>
      </c>
      <c r="Z93" s="49" t="s">
        <v>4445</v>
      </c>
      <c r="AA93" s="49" t="s">
        <v>4446</v>
      </c>
    </row>
    <row r="94" spans="1:27" x14ac:dyDescent="0.2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49"/>
      <c r="L94" s="49"/>
      <c r="M94" s="49"/>
      <c r="N94" s="50">
        <f t="shared" si="3"/>
        <v>500048</v>
      </c>
      <c r="O94" s="49" t="s">
        <v>4499</v>
      </c>
      <c r="P94" s="49">
        <v>5</v>
      </c>
      <c r="Q94" s="49">
        <v>1</v>
      </c>
      <c r="R94" s="49">
        <v>0</v>
      </c>
      <c r="S94" s="49">
        <v>0</v>
      </c>
      <c r="T94" s="49">
        <v>2000</v>
      </c>
      <c r="U94" s="49" t="s">
        <v>4520</v>
      </c>
      <c r="V94" s="49">
        <v>180000000</v>
      </c>
      <c r="W94" s="49" t="s">
        <v>4549</v>
      </c>
      <c r="X94" s="49">
        <v>0</v>
      </c>
      <c r="Y94" s="49">
        <v>1004</v>
      </c>
      <c r="Z94" s="49" t="s">
        <v>4445</v>
      </c>
      <c r="AA94" s="49" t="s">
        <v>4446</v>
      </c>
    </row>
    <row r="95" spans="1:27" x14ac:dyDescent="0.2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49"/>
      <c r="L95" s="49"/>
      <c r="M95" s="49"/>
      <c r="N95" s="50">
        <f t="shared" si="3"/>
        <v>500049</v>
      </c>
      <c r="O95" s="49" t="s">
        <v>4499</v>
      </c>
      <c r="P95" s="49">
        <v>5</v>
      </c>
      <c r="Q95" s="49">
        <v>1</v>
      </c>
      <c r="R95" s="49">
        <v>0</v>
      </c>
      <c r="S95" s="49">
        <v>0</v>
      </c>
      <c r="T95" s="49">
        <v>2000</v>
      </c>
      <c r="U95" s="49" t="s">
        <v>4521</v>
      </c>
      <c r="V95" s="49">
        <v>180000000</v>
      </c>
      <c r="W95" s="49" t="s">
        <v>4454</v>
      </c>
      <c r="X95" s="49">
        <v>0</v>
      </c>
      <c r="Y95" s="49">
        <v>1004</v>
      </c>
      <c r="Z95" s="49" t="s">
        <v>4445</v>
      </c>
      <c r="AA95" s="49" t="s">
        <v>4446</v>
      </c>
    </row>
    <row r="96" spans="1:27" x14ac:dyDescent="0.2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49"/>
      <c r="L96" s="49"/>
      <c r="M96" s="49"/>
      <c r="N96" s="50">
        <f t="shared" si="3"/>
        <v>500050</v>
      </c>
      <c r="O96" s="49" t="s">
        <v>4499</v>
      </c>
      <c r="P96" s="49">
        <v>5</v>
      </c>
      <c r="Q96" s="49">
        <v>1</v>
      </c>
      <c r="R96" s="49">
        <v>0</v>
      </c>
      <c r="S96" s="49">
        <v>0</v>
      </c>
      <c r="T96" s="49">
        <v>2000</v>
      </c>
      <c r="U96" s="49" t="s">
        <v>4522</v>
      </c>
      <c r="V96" s="49">
        <v>180000000</v>
      </c>
      <c r="W96" s="49" t="s">
        <v>4453</v>
      </c>
      <c r="X96" s="49">
        <v>0</v>
      </c>
      <c r="Y96" s="49">
        <v>1004</v>
      </c>
      <c r="Z96" s="49" t="s">
        <v>4445</v>
      </c>
      <c r="AA96" s="49" t="s">
        <v>4446</v>
      </c>
    </row>
    <row r="97" spans="1:27" x14ac:dyDescent="0.2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49"/>
      <c r="L97" s="49"/>
      <c r="M97" s="49"/>
      <c r="N97" s="50">
        <f t="shared" si="3"/>
        <v>500051</v>
      </c>
      <c r="O97" s="49" t="s">
        <v>4499</v>
      </c>
      <c r="P97" s="49">
        <v>5</v>
      </c>
      <c r="Q97" s="49">
        <v>1</v>
      </c>
      <c r="R97" s="49">
        <v>0</v>
      </c>
      <c r="S97" s="49">
        <v>0</v>
      </c>
      <c r="T97" s="49">
        <v>2000</v>
      </c>
      <c r="U97" s="49" t="s">
        <v>4524</v>
      </c>
      <c r="V97" s="49">
        <v>180000000</v>
      </c>
      <c r="W97" s="49" t="s">
        <v>4551</v>
      </c>
      <c r="X97" s="49">
        <v>0</v>
      </c>
      <c r="Y97" s="49">
        <v>1004</v>
      </c>
      <c r="Z97" s="49" t="s">
        <v>4445</v>
      </c>
      <c r="AA97" s="49" t="s">
        <v>4446</v>
      </c>
    </row>
    <row r="98" spans="1:27" x14ac:dyDescent="0.2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49"/>
      <c r="L98" s="49"/>
      <c r="M98" s="49"/>
      <c r="N98" s="50">
        <f t="shared" si="3"/>
        <v>500052</v>
      </c>
      <c r="O98" s="49" t="s">
        <v>4499</v>
      </c>
      <c r="P98" s="49">
        <v>5</v>
      </c>
      <c r="Q98" s="49">
        <v>1</v>
      </c>
      <c r="R98" s="49">
        <v>0</v>
      </c>
      <c r="S98" s="49">
        <v>0</v>
      </c>
      <c r="T98" s="49">
        <v>2000</v>
      </c>
      <c r="U98" s="49" t="s">
        <v>4526</v>
      </c>
      <c r="V98" s="49">
        <v>180000000</v>
      </c>
      <c r="W98" s="49" t="s">
        <v>4454</v>
      </c>
      <c r="X98" s="49">
        <v>0</v>
      </c>
      <c r="Y98" s="49">
        <v>1004</v>
      </c>
      <c r="Z98" s="49" t="s">
        <v>4445</v>
      </c>
      <c r="AA98" s="49" t="s">
        <v>4446</v>
      </c>
    </row>
    <row r="99" spans="1:27" x14ac:dyDescent="0.2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49"/>
      <c r="L99" s="49"/>
      <c r="M99" s="49"/>
      <c r="N99" s="50">
        <f t="shared" si="3"/>
        <v>500053</v>
      </c>
      <c r="O99" s="49" t="s">
        <v>4499</v>
      </c>
      <c r="P99" s="49">
        <v>5</v>
      </c>
      <c r="Q99" s="49">
        <v>1</v>
      </c>
      <c r="R99" s="49">
        <v>0</v>
      </c>
      <c r="S99" s="49">
        <v>0</v>
      </c>
      <c r="T99" s="49">
        <v>2000</v>
      </c>
      <c r="U99" s="49" t="s">
        <v>4527</v>
      </c>
      <c r="V99" s="49">
        <v>180000000</v>
      </c>
      <c r="W99" s="49" t="s">
        <v>4552</v>
      </c>
      <c r="X99" s="49">
        <v>0</v>
      </c>
      <c r="Y99" s="49">
        <v>1004</v>
      </c>
      <c r="Z99" s="49" t="s">
        <v>4445</v>
      </c>
      <c r="AA99" s="49" t="s">
        <v>4446</v>
      </c>
    </row>
    <row r="100" spans="1:27" x14ac:dyDescent="0.2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49"/>
      <c r="L100" s="49"/>
      <c r="M100" s="49"/>
      <c r="N100" s="50">
        <f t="shared" si="3"/>
        <v>500054</v>
      </c>
      <c r="O100" s="49" t="s">
        <v>4499</v>
      </c>
      <c r="P100" s="49">
        <v>5</v>
      </c>
      <c r="Q100" s="49">
        <v>1</v>
      </c>
      <c r="R100" s="49">
        <v>0</v>
      </c>
      <c r="S100" s="49">
        <v>0</v>
      </c>
      <c r="T100" s="49">
        <v>2000</v>
      </c>
      <c r="U100" s="49" t="s">
        <v>4528</v>
      </c>
      <c r="V100" s="49">
        <v>180000000</v>
      </c>
      <c r="W100" s="49" t="s">
        <v>4553</v>
      </c>
      <c r="X100" s="49">
        <v>0</v>
      </c>
      <c r="Y100" s="49">
        <v>1004</v>
      </c>
      <c r="Z100" s="49" t="s">
        <v>4445</v>
      </c>
      <c r="AA100" s="49" t="s">
        <v>4446</v>
      </c>
    </row>
    <row r="101" spans="1:27" x14ac:dyDescent="0.2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49"/>
      <c r="L101" s="49"/>
      <c r="M101" s="49"/>
      <c r="N101" s="50">
        <f t="shared" si="3"/>
        <v>500055</v>
      </c>
      <c r="O101" s="49" t="s">
        <v>4499</v>
      </c>
      <c r="P101" s="49">
        <v>5</v>
      </c>
      <c r="Q101" s="49">
        <v>1</v>
      </c>
      <c r="R101" s="49">
        <v>0</v>
      </c>
      <c r="S101" s="49">
        <v>0</v>
      </c>
      <c r="T101" s="49">
        <v>2000</v>
      </c>
      <c r="U101" s="49" t="s">
        <v>4530</v>
      </c>
      <c r="V101" s="49">
        <v>180000000</v>
      </c>
      <c r="W101" s="49" t="s">
        <v>4554</v>
      </c>
      <c r="X101" s="49">
        <v>0</v>
      </c>
      <c r="Y101" s="49">
        <v>1004</v>
      </c>
      <c r="Z101" s="49" t="s">
        <v>4445</v>
      </c>
      <c r="AA101" s="49" t="s">
        <v>4446</v>
      </c>
    </row>
    <row r="102" spans="1:27" x14ac:dyDescent="0.2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49"/>
      <c r="L102" s="49"/>
      <c r="M102" s="49"/>
      <c r="N102" s="50">
        <f t="shared" si="3"/>
        <v>500056</v>
      </c>
      <c r="O102" s="49" t="s">
        <v>4499</v>
      </c>
      <c r="P102" s="49">
        <v>5</v>
      </c>
      <c r="Q102" s="49">
        <v>1</v>
      </c>
      <c r="R102" s="49">
        <v>0</v>
      </c>
      <c r="S102" s="49">
        <v>0</v>
      </c>
      <c r="T102" s="49">
        <v>2000</v>
      </c>
      <c r="U102" s="49" t="s">
        <v>4532</v>
      </c>
      <c r="V102" s="49">
        <v>180000000</v>
      </c>
      <c r="W102" s="49" t="s">
        <v>4453</v>
      </c>
      <c r="X102" s="49">
        <v>0</v>
      </c>
      <c r="Y102" s="49">
        <v>1004</v>
      </c>
      <c r="Z102" s="49" t="s">
        <v>4445</v>
      </c>
      <c r="AA102" s="49" t="s">
        <v>4446</v>
      </c>
    </row>
    <row r="103" spans="1:27" x14ac:dyDescent="0.2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49"/>
      <c r="L103" s="49"/>
      <c r="M103" s="49"/>
      <c r="N103" s="50">
        <f t="shared" si="3"/>
        <v>500057</v>
      </c>
      <c r="O103" s="49" t="s">
        <v>4499</v>
      </c>
      <c r="P103" s="49">
        <v>5</v>
      </c>
      <c r="Q103" s="49">
        <v>1</v>
      </c>
      <c r="R103" s="49">
        <v>0</v>
      </c>
      <c r="S103" s="49">
        <v>0</v>
      </c>
      <c r="T103" s="49">
        <v>2000</v>
      </c>
      <c r="U103" s="49" t="s">
        <v>4533</v>
      </c>
      <c r="V103" s="49">
        <v>180000000</v>
      </c>
      <c r="W103" s="49" t="s">
        <v>4553</v>
      </c>
      <c r="X103" s="49">
        <v>0</v>
      </c>
      <c r="Y103" s="49">
        <v>1004</v>
      </c>
      <c r="Z103" s="49" t="s">
        <v>4445</v>
      </c>
      <c r="AA103" s="49" t="s">
        <v>4446</v>
      </c>
    </row>
    <row r="104" spans="1:27" x14ac:dyDescent="0.2">
      <c r="A104" s="4">
        <v>1</v>
      </c>
      <c r="B104" s="5">
        <v>1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49"/>
      <c r="L104" s="49"/>
      <c r="M104" s="49"/>
      <c r="N104" s="50">
        <f t="shared" si="3"/>
        <v>500058</v>
      </c>
      <c r="O104" s="49" t="s">
        <v>4499</v>
      </c>
      <c r="P104" s="49">
        <v>5</v>
      </c>
      <c r="Q104" s="49">
        <v>1</v>
      </c>
      <c r="R104" s="49">
        <v>0</v>
      </c>
      <c r="S104" s="49">
        <v>0</v>
      </c>
      <c r="T104" s="49">
        <v>2000</v>
      </c>
      <c r="U104" s="49" t="s">
        <v>4534</v>
      </c>
      <c r="V104" s="49">
        <v>180000000</v>
      </c>
      <c r="W104" s="49" t="s">
        <v>4554</v>
      </c>
      <c r="X104" s="49">
        <v>0</v>
      </c>
      <c r="Y104" s="49">
        <v>1004</v>
      </c>
      <c r="Z104" s="49" t="s">
        <v>4445</v>
      </c>
      <c r="AA104" s="49" t="s">
        <v>4446</v>
      </c>
    </row>
    <row r="105" spans="1:27" x14ac:dyDescent="0.2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49"/>
      <c r="L105" s="49"/>
      <c r="M105" s="49"/>
      <c r="N105" s="50">
        <f t="shared" si="3"/>
        <v>500059</v>
      </c>
      <c r="O105" s="49" t="s">
        <v>4499</v>
      </c>
      <c r="P105" s="49">
        <v>5</v>
      </c>
      <c r="Q105" s="49">
        <v>1</v>
      </c>
      <c r="R105" s="49">
        <v>0</v>
      </c>
      <c r="S105" s="49">
        <v>0</v>
      </c>
      <c r="T105" s="49">
        <v>2000</v>
      </c>
      <c r="U105" s="49" t="s">
        <v>4535</v>
      </c>
      <c r="V105" s="49">
        <v>180000000</v>
      </c>
      <c r="W105" s="49" t="s">
        <v>4555</v>
      </c>
      <c r="X105" s="49">
        <v>0</v>
      </c>
      <c r="Y105" s="49">
        <v>1004</v>
      </c>
      <c r="Z105" s="49" t="s">
        <v>4445</v>
      </c>
      <c r="AA105" s="49" t="s">
        <v>4446</v>
      </c>
    </row>
    <row r="106" spans="1:27" x14ac:dyDescent="0.2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49"/>
      <c r="L106" s="49"/>
      <c r="M106" s="49"/>
      <c r="N106" s="50">
        <f t="shared" si="3"/>
        <v>500060</v>
      </c>
      <c r="O106" s="49" t="s">
        <v>4499</v>
      </c>
      <c r="P106" s="49">
        <v>5</v>
      </c>
      <c r="Q106" s="49">
        <v>1</v>
      </c>
      <c r="R106" s="49">
        <v>0</v>
      </c>
      <c r="S106" s="49">
        <v>0</v>
      </c>
      <c r="T106" s="49">
        <v>2000</v>
      </c>
      <c r="U106" s="49" t="s">
        <v>4537</v>
      </c>
      <c r="V106" s="49">
        <v>180000000</v>
      </c>
      <c r="W106" s="49" t="s">
        <v>4556</v>
      </c>
      <c r="X106" s="49">
        <v>0</v>
      </c>
      <c r="Y106" s="49">
        <v>1004</v>
      </c>
      <c r="Z106" s="49" t="s">
        <v>4445</v>
      </c>
      <c r="AA106" s="49" t="s">
        <v>4446</v>
      </c>
    </row>
    <row r="107" spans="1:27" x14ac:dyDescent="0.2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49"/>
      <c r="L107" s="49"/>
      <c r="M107" s="49"/>
      <c r="N107" s="50">
        <f t="shared" si="3"/>
        <v>500061</v>
      </c>
      <c r="O107" s="49" t="s">
        <v>4499</v>
      </c>
      <c r="P107" s="49">
        <v>5</v>
      </c>
      <c r="Q107" s="49">
        <v>1</v>
      </c>
      <c r="R107" s="49">
        <v>0</v>
      </c>
      <c r="S107" s="49">
        <v>0</v>
      </c>
      <c r="T107" s="49">
        <v>2000</v>
      </c>
      <c r="U107" s="49" t="s">
        <v>4539</v>
      </c>
      <c r="V107" s="49">
        <v>180000000</v>
      </c>
      <c r="W107" s="49" t="s">
        <v>4451</v>
      </c>
      <c r="X107" s="49">
        <v>0</v>
      </c>
      <c r="Y107" s="49">
        <v>1004</v>
      </c>
      <c r="Z107" s="49" t="s">
        <v>4445</v>
      </c>
      <c r="AA107" s="49" t="s">
        <v>4446</v>
      </c>
    </row>
    <row r="108" spans="1:27" x14ac:dyDescent="0.2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49"/>
      <c r="L108" s="49"/>
      <c r="M108" s="49"/>
      <c r="N108" s="50">
        <f t="shared" si="3"/>
        <v>500062</v>
      </c>
      <c r="O108" s="49" t="s">
        <v>4499</v>
      </c>
      <c r="P108" s="49">
        <v>5</v>
      </c>
      <c r="Q108" s="49">
        <v>1</v>
      </c>
      <c r="R108" s="49">
        <v>0</v>
      </c>
      <c r="S108" s="49">
        <v>0</v>
      </c>
      <c r="T108" s="49">
        <v>2000</v>
      </c>
      <c r="U108" s="49" t="s">
        <v>4541</v>
      </c>
      <c r="V108" s="49">
        <v>180000000</v>
      </c>
      <c r="W108" s="49" t="s">
        <v>4453</v>
      </c>
      <c r="X108" s="49">
        <v>0</v>
      </c>
      <c r="Y108" s="49">
        <v>1004</v>
      </c>
      <c r="Z108" s="49" t="s">
        <v>4445</v>
      </c>
      <c r="AA108" s="49" t="s">
        <v>4446</v>
      </c>
    </row>
    <row r="109" spans="1:27" x14ac:dyDescent="0.2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49"/>
      <c r="L109" s="49"/>
      <c r="M109" s="49"/>
      <c r="N109" s="50">
        <f t="shared" si="3"/>
        <v>500063</v>
      </c>
      <c r="O109" s="49" t="s">
        <v>4499</v>
      </c>
      <c r="P109" s="49">
        <v>5</v>
      </c>
      <c r="Q109" s="49">
        <v>1</v>
      </c>
      <c r="R109" s="49">
        <v>0</v>
      </c>
      <c r="S109" s="49">
        <v>0</v>
      </c>
      <c r="T109" s="49">
        <v>2000</v>
      </c>
      <c r="U109" s="49" t="s">
        <v>4542</v>
      </c>
      <c r="V109" s="49">
        <v>180000000</v>
      </c>
      <c r="W109" s="49" t="s">
        <v>4556</v>
      </c>
      <c r="X109" s="49">
        <v>0</v>
      </c>
      <c r="Y109" s="49">
        <v>1004</v>
      </c>
      <c r="Z109" s="49" t="s">
        <v>4445</v>
      </c>
      <c r="AA109" s="49" t="s">
        <v>4446</v>
      </c>
    </row>
    <row r="110" spans="1:27" x14ac:dyDescent="0.2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49"/>
      <c r="L110" s="49"/>
      <c r="M110" s="49"/>
      <c r="N110" s="50">
        <f t="shared" si="3"/>
        <v>500064</v>
      </c>
      <c r="O110" s="49" t="s">
        <v>4499</v>
      </c>
      <c r="P110" s="49">
        <v>5</v>
      </c>
      <c r="Q110" s="49">
        <v>1</v>
      </c>
      <c r="R110" s="49">
        <v>0</v>
      </c>
      <c r="S110" s="49">
        <v>0</v>
      </c>
      <c r="T110" s="49">
        <v>2000</v>
      </c>
      <c r="U110" s="49" t="s">
        <v>4543</v>
      </c>
      <c r="V110" s="49">
        <v>180000000</v>
      </c>
      <c r="W110" s="49" t="s">
        <v>4451</v>
      </c>
      <c r="X110" s="49">
        <v>0</v>
      </c>
      <c r="Y110" s="49">
        <v>1004</v>
      </c>
      <c r="Z110" s="49" t="s">
        <v>4445</v>
      </c>
      <c r="AA110" s="49" t="s">
        <v>4446</v>
      </c>
    </row>
    <row r="111" spans="1:27" x14ac:dyDescent="0.2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49"/>
      <c r="L111" s="49"/>
      <c r="M111" s="49"/>
      <c r="N111" s="50">
        <f t="shared" si="3"/>
        <v>500065</v>
      </c>
      <c r="O111" s="49" t="s">
        <v>4499</v>
      </c>
      <c r="P111" s="49">
        <v>5</v>
      </c>
      <c r="Q111" s="49">
        <v>1</v>
      </c>
      <c r="R111" s="49">
        <v>0</v>
      </c>
      <c r="S111" s="49">
        <v>0</v>
      </c>
      <c r="T111" s="49">
        <v>2000</v>
      </c>
      <c r="U111" s="49" t="s">
        <v>4544</v>
      </c>
      <c r="V111" s="49">
        <v>180000000</v>
      </c>
      <c r="W111" s="49" t="s">
        <v>4557</v>
      </c>
      <c r="X111" s="49">
        <v>0</v>
      </c>
      <c r="Y111" s="49">
        <v>1004</v>
      </c>
      <c r="Z111" s="49" t="s">
        <v>4445</v>
      </c>
      <c r="AA111" s="49" t="s">
        <v>4446</v>
      </c>
    </row>
    <row r="112" spans="1:27" ht="15" x14ac:dyDescent="0.2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49"/>
      <c r="L112" s="49"/>
      <c r="M112" s="49"/>
      <c r="N112" s="50">
        <f t="shared" si="3"/>
        <v>500066</v>
      </c>
      <c r="O112" s="49" t="s">
        <v>4499</v>
      </c>
      <c r="P112" s="49">
        <v>5</v>
      </c>
      <c r="Q112" s="49">
        <v>2</v>
      </c>
      <c r="R112" s="49">
        <v>0</v>
      </c>
      <c r="S112" s="49">
        <v>0</v>
      </c>
      <c r="T112" s="49">
        <v>2000</v>
      </c>
      <c r="U112" s="126" t="s">
        <v>4558</v>
      </c>
      <c r="V112" s="49">
        <v>0</v>
      </c>
      <c r="W112" s="49" t="s">
        <v>4559</v>
      </c>
      <c r="X112" s="49">
        <v>0</v>
      </c>
      <c r="Y112" s="49">
        <v>1004</v>
      </c>
      <c r="Z112" s="49" t="s">
        <v>4445</v>
      </c>
      <c r="AA112" s="49" t="s">
        <v>4446</v>
      </c>
    </row>
    <row r="113" spans="1:27" ht="15" x14ac:dyDescent="0.2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49"/>
      <c r="L113" s="49"/>
      <c r="M113" s="49"/>
      <c r="N113" s="50">
        <f t="shared" si="3"/>
        <v>500067</v>
      </c>
      <c r="O113" s="49" t="s">
        <v>4499</v>
      </c>
      <c r="P113" s="49">
        <v>5</v>
      </c>
      <c r="Q113" s="49">
        <v>2</v>
      </c>
      <c r="R113" s="49">
        <v>0</v>
      </c>
      <c r="S113" s="49">
        <v>0</v>
      </c>
      <c r="T113" s="49">
        <v>2000</v>
      </c>
      <c r="U113" s="126" t="s">
        <v>4560</v>
      </c>
      <c r="V113" s="49">
        <v>0</v>
      </c>
      <c r="W113" s="49" t="s">
        <v>4559</v>
      </c>
      <c r="X113" s="49">
        <v>0</v>
      </c>
      <c r="Y113" s="49">
        <v>1004</v>
      </c>
      <c r="Z113" s="49" t="s">
        <v>4445</v>
      </c>
      <c r="AA113" s="49" t="s">
        <v>4446</v>
      </c>
    </row>
    <row r="114" spans="1:27" ht="15" x14ac:dyDescent="0.2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49"/>
      <c r="L114" s="49"/>
      <c r="M114" s="49"/>
      <c r="N114" s="50">
        <f t="shared" si="3"/>
        <v>500068</v>
      </c>
      <c r="O114" s="49" t="s">
        <v>4499</v>
      </c>
      <c r="P114" s="49">
        <v>5</v>
      </c>
      <c r="Q114" s="49">
        <v>2</v>
      </c>
      <c r="R114" s="49">
        <v>0</v>
      </c>
      <c r="S114" s="49">
        <v>0</v>
      </c>
      <c r="T114" s="49">
        <v>2000</v>
      </c>
      <c r="U114" s="126" t="s">
        <v>4561</v>
      </c>
      <c r="V114" s="49">
        <v>0</v>
      </c>
      <c r="W114" s="49" t="s">
        <v>4559</v>
      </c>
      <c r="X114" s="49">
        <v>0</v>
      </c>
      <c r="Y114" s="49">
        <v>1004</v>
      </c>
      <c r="Z114" s="49" t="s">
        <v>4445</v>
      </c>
      <c r="AA114" s="49" t="s">
        <v>4446</v>
      </c>
    </row>
    <row r="115" spans="1:27" ht="15" x14ac:dyDescent="0.2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49"/>
      <c r="L115" s="49"/>
      <c r="M115" s="49"/>
      <c r="N115" s="50">
        <f t="shared" si="3"/>
        <v>500069</v>
      </c>
      <c r="O115" s="49" t="s">
        <v>4499</v>
      </c>
      <c r="P115" s="49">
        <v>5</v>
      </c>
      <c r="Q115" s="49">
        <v>2</v>
      </c>
      <c r="R115" s="49">
        <v>0</v>
      </c>
      <c r="S115" s="49">
        <v>0</v>
      </c>
      <c r="T115" s="49">
        <v>2000</v>
      </c>
      <c r="U115" s="126" t="s">
        <v>4562</v>
      </c>
      <c r="V115" s="49">
        <v>0</v>
      </c>
      <c r="W115" s="49" t="s">
        <v>4559</v>
      </c>
      <c r="X115" s="49">
        <v>0</v>
      </c>
      <c r="Y115" s="49">
        <v>1004</v>
      </c>
      <c r="Z115" s="49" t="s">
        <v>4445</v>
      </c>
      <c r="AA115" s="49" t="s">
        <v>4446</v>
      </c>
    </row>
    <row r="116" spans="1:27" ht="15" x14ac:dyDescent="0.2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49"/>
      <c r="L116" s="49"/>
      <c r="M116" s="49"/>
      <c r="N116" s="50">
        <f t="shared" si="3"/>
        <v>500070</v>
      </c>
      <c r="O116" s="49" t="s">
        <v>4499</v>
      </c>
      <c r="P116" s="49">
        <v>5</v>
      </c>
      <c r="Q116" s="49">
        <v>2</v>
      </c>
      <c r="R116" s="49">
        <v>0</v>
      </c>
      <c r="S116" s="49">
        <v>0</v>
      </c>
      <c r="T116" s="49">
        <v>2000</v>
      </c>
      <c r="U116" s="126" t="s">
        <v>4520</v>
      </c>
      <c r="V116" s="49">
        <v>0</v>
      </c>
      <c r="W116" s="49" t="s">
        <v>4559</v>
      </c>
      <c r="X116" s="49">
        <v>0</v>
      </c>
      <c r="Y116" s="49">
        <v>1004</v>
      </c>
      <c r="Z116" s="49" t="s">
        <v>4445</v>
      </c>
      <c r="AA116" s="49" t="s">
        <v>4446</v>
      </c>
    </row>
    <row r="117" spans="1:27" ht="15" x14ac:dyDescent="0.2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49"/>
      <c r="L117" s="49"/>
      <c r="M117" s="49"/>
      <c r="N117" s="50">
        <f t="shared" si="3"/>
        <v>500071</v>
      </c>
      <c r="O117" s="49" t="s">
        <v>4499</v>
      </c>
      <c r="P117" s="49">
        <v>5</v>
      </c>
      <c r="Q117" s="49">
        <v>2</v>
      </c>
      <c r="R117" s="49">
        <v>0</v>
      </c>
      <c r="S117" s="49">
        <v>0</v>
      </c>
      <c r="T117" s="49">
        <v>2000</v>
      </c>
      <c r="U117" s="126" t="s">
        <v>4563</v>
      </c>
      <c r="V117" s="49">
        <v>0</v>
      </c>
      <c r="W117" s="49" t="s">
        <v>4559</v>
      </c>
      <c r="X117" s="49">
        <v>0</v>
      </c>
      <c r="Y117" s="49">
        <v>1004</v>
      </c>
      <c r="Z117" s="49" t="s">
        <v>4445</v>
      </c>
      <c r="AA117" s="49" t="s">
        <v>4446</v>
      </c>
    </row>
    <row r="118" spans="1:27" ht="15" x14ac:dyDescent="0.2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49"/>
      <c r="L118" s="49"/>
      <c r="M118" s="49"/>
      <c r="N118" s="50">
        <f t="shared" si="3"/>
        <v>500072</v>
      </c>
      <c r="O118" s="49" t="s">
        <v>4499</v>
      </c>
      <c r="P118" s="49">
        <v>5</v>
      </c>
      <c r="Q118" s="49">
        <v>2</v>
      </c>
      <c r="R118" s="49">
        <v>0</v>
      </c>
      <c r="S118" s="49">
        <v>0</v>
      </c>
      <c r="T118" s="49">
        <v>2000</v>
      </c>
      <c r="U118" s="126" t="s">
        <v>4564</v>
      </c>
      <c r="V118" s="49">
        <v>0</v>
      </c>
      <c r="W118" s="49" t="s">
        <v>4559</v>
      </c>
      <c r="X118" s="49">
        <v>0</v>
      </c>
      <c r="Y118" s="49">
        <v>1004</v>
      </c>
      <c r="Z118" s="49" t="s">
        <v>4445</v>
      </c>
      <c r="AA118" s="49" t="s">
        <v>4446</v>
      </c>
    </row>
    <row r="119" spans="1:27" ht="15" x14ac:dyDescent="0.2">
      <c r="A119" s="4">
        <v>1</v>
      </c>
      <c r="B119" s="5">
        <v>1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49"/>
      <c r="L119" s="49"/>
      <c r="M119" s="49"/>
      <c r="N119" s="50">
        <f t="shared" si="3"/>
        <v>500073</v>
      </c>
      <c r="O119" s="49" t="s">
        <v>4499</v>
      </c>
      <c r="P119" s="49">
        <v>5</v>
      </c>
      <c r="Q119" s="49">
        <v>2</v>
      </c>
      <c r="R119" s="49">
        <v>0</v>
      </c>
      <c r="S119" s="49">
        <v>0</v>
      </c>
      <c r="T119" s="49">
        <v>2000</v>
      </c>
      <c r="U119" s="126" t="s">
        <v>4565</v>
      </c>
      <c r="V119" s="49">
        <v>0</v>
      </c>
      <c r="W119" s="49" t="s">
        <v>4559</v>
      </c>
      <c r="X119" s="49">
        <v>0</v>
      </c>
      <c r="Y119" s="49">
        <v>1004</v>
      </c>
      <c r="Z119" s="49" t="s">
        <v>4445</v>
      </c>
      <c r="AA119" s="49" t="s">
        <v>4446</v>
      </c>
    </row>
    <row r="120" spans="1:27" ht="15" x14ac:dyDescent="0.2">
      <c r="A120" s="4">
        <v>1</v>
      </c>
      <c r="B120" s="5">
        <v>1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49"/>
      <c r="L120" s="49"/>
      <c r="M120" s="49"/>
      <c r="N120" s="50">
        <f t="shared" si="3"/>
        <v>500074</v>
      </c>
      <c r="O120" s="49" t="s">
        <v>4499</v>
      </c>
      <c r="P120" s="49">
        <v>5</v>
      </c>
      <c r="Q120" s="49">
        <v>2</v>
      </c>
      <c r="R120" s="49">
        <v>0</v>
      </c>
      <c r="S120" s="49">
        <v>0</v>
      </c>
      <c r="T120" s="49">
        <v>2000</v>
      </c>
      <c r="U120" s="126" t="s">
        <v>4566</v>
      </c>
      <c r="V120" s="49">
        <v>0</v>
      </c>
      <c r="W120" s="49" t="s">
        <v>4559</v>
      </c>
      <c r="X120" s="49">
        <v>0</v>
      </c>
      <c r="Y120" s="49">
        <v>1004</v>
      </c>
      <c r="Z120" s="49" t="s">
        <v>4445</v>
      </c>
      <c r="AA120" s="49" t="s">
        <v>4446</v>
      </c>
    </row>
    <row r="121" spans="1:27" ht="15" x14ac:dyDescent="0.2">
      <c r="A121" s="4">
        <v>1</v>
      </c>
      <c r="B121" s="5">
        <v>1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49"/>
      <c r="L121" s="49"/>
      <c r="M121" s="49"/>
      <c r="N121" s="50">
        <f t="shared" si="3"/>
        <v>500075</v>
      </c>
      <c r="O121" s="49" t="s">
        <v>4499</v>
      </c>
      <c r="P121" s="49">
        <v>5</v>
      </c>
      <c r="Q121" s="49">
        <v>2</v>
      </c>
      <c r="R121" s="49">
        <v>0</v>
      </c>
      <c r="S121" s="49">
        <v>0</v>
      </c>
      <c r="T121" s="49">
        <v>2000</v>
      </c>
      <c r="U121" s="126" t="s">
        <v>4522</v>
      </c>
      <c r="V121" s="49">
        <v>0</v>
      </c>
      <c r="W121" s="49" t="s">
        <v>4559</v>
      </c>
      <c r="X121" s="49">
        <v>0</v>
      </c>
      <c r="Y121" s="49">
        <v>1004</v>
      </c>
      <c r="Z121" s="49" t="s">
        <v>4445</v>
      </c>
      <c r="AA121" s="49" t="s">
        <v>4446</v>
      </c>
    </row>
    <row r="122" spans="1:27" ht="15" x14ac:dyDescent="0.2">
      <c r="A122" s="4">
        <v>1</v>
      </c>
      <c r="B122" s="5">
        <v>1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49"/>
      <c r="L122" s="49"/>
      <c r="M122" s="49"/>
      <c r="N122" s="50">
        <f t="shared" si="3"/>
        <v>500076</v>
      </c>
      <c r="O122" s="49" t="s">
        <v>4499</v>
      </c>
      <c r="P122" s="49">
        <v>5</v>
      </c>
      <c r="Q122" s="49">
        <v>2</v>
      </c>
      <c r="R122" s="49">
        <v>0</v>
      </c>
      <c r="S122" s="49">
        <v>0</v>
      </c>
      <c r="T122" s="49">
        <v>2000</v>
      </c>
      <c r="U122" s="126" t="s">
        <v>4567</v>
      </c>
      <c r="V122" s="49">
        <v>0</v>
      </c>
      <c r="W122" s="49" t="s">
        <v>4559</v>
      </c>
      <c r="X122" s="49">
        <v>0</v>
      </c>
      <c r="Y122" s="49">
        <v>1004</v>
      </c>
      <c r="Z122" s="49" t="s">
        <v>4445</v>
      </c>
      <c r="AA122" s="49" t="s">
        <v>4446</v>
      </c>
    </row>
    <row r="123" spans="1:27" ht="15" x14ac:dyDescent="0.2">
      <c r="A123" s="4">
        <v>1</v>
      </c>
      <c r="B123" s="5">
        <v>1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49"/>
      <c r="L123" s="49"/>
      <c r="M123" s="49"/>
      <c r="N123" s="50">
        <f t="shared" si="3"/>
        <v>500077</v>
      </c>
      <c r="O123" s="49" t="s">
        <v>4499</v>
      </c>
      <c r="P123" s="49">
        <v>5</v>
      </c>
      <c r="Q123" s="49">
        <v>2</v>
      </c>
      <c r="R123" s="49">
        <v>0</v>
      </c>
      <c r="S123" s="49">
        <v>0</v>
      </c>
      <c r="T123" s="49">
        <v>2000</v>
      </c>
      <c r="U123" s="126" t="s">
        <v>4568</v>
      </c>
      <c r="V123" s="49">
        <v>0</v>
      </c>
      <c r="W123" s="49" t="s">
        <v>4569</v>
      </c>
      <c r="X123" s="49">
        <v>0</v>
      </c>
      <c r="Y123" s="49">
        <v>1004</v>
      </c>
      <c r="Z123" s="49" t="s">
        <v>4445</v>
      </c>
      <c r="AA123" s="49" t="s">
        <v>4446</v>
      </c>
    </row>
    <row r="124" spans="1:27" ht="15" x14ac:dyDescent="0.2">
      <c r="A124" s="4">
        <v>1</v>
      </c>
      <c r="B124" s="5">
        <v>1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49"/>
      <c r="L124" s="49"/>
      <c r="M124" s="49"/>
      <c r="N124" s="50">
        <f t="shared" si="3"/>
        <v>500078</v>
      </c>
      <c r="O124" s="49" t="s">
        <v>4499</v>
      </c>
      <c r="P124" s="49">
        <v>5</v>
      </c>
      <c r="Q124" s="49">
        <v>2</v>
      </c>
      <c r="R124" s="49">
        <v>0</v>
      </c>
      <c r="S124" s="49">
        <v>0</v>
      </c>
      <c r="T124" s="49">
        <v>2000</v>
      </c>
      <c r="U124" s="126" t="s">
        <v>4526</v>
      </c>
      <c r="V124" s="49">
        <v>0</v>
      </c>
      <c r="W124" s="49" t="s">
        <v>4569</v>
      </c>
      <c r="X124" s="49">
        <v>0</v>
      </c>
      <c r="Y124" s="49">
        <v>1004</v>
      </c>
      <c r="Z124" s="49" t="s">
        <v>4445</v>
      </c>
      <c r="AA124" s="49" t="s">
        <v>4446</v>
      </c>
    </row>
    <row r="125" spans="1:27" ht="15" x14ac:dyDescent="0.2">
      <c r="A125" s="4">
        <v>1</v>
      </c>
      <c r="B125" s="5">
        <v>1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49"/>
      <c r="L125" s="49"/>
      <c r="M125" s="49"/>
      <c r="N125" s="50">
        <f t="shared" si="3"/>
        <v>500079</v>
      </c>
      <c r="O125" s="49" t="s">
        <v>4499</v>
      </c>
      <c r="P125" s="49">
        <v>5</v>
      </c>
      <c r="Q125" s="49">
        <v>2</v>
      </c>
      <c r="R125" s="49">
        <v>0</v>
      </c>
      <c r="S125" s="49">
        <v>0</v>
      </c>
      <c r="T125" s="49">
        <v>2000</v>
      </c>
      <c r="U125" s="126" t="s">
        <v>4570</v>
      </c>
      <c r="V125" s="49">
        <v>0</v>
      </c>
      <c r="W125" s="49" t="s">
        <v>4569</v>
      </c>
      <c r="X125" s="49">
        <v>0</v>
      </c>
      <c r="Y125" s="49">
        <v>1004</v>
      </c>
      <c r="Z125" s="49" t="s">
        <v>4445</v>
      </c>
      <c r="AA125" s="49" t="s">
        <v>4446</v>
      </c>
    </row>
    <row r="126" spans="1:27" ht="15" x14ac:dyDescent="0.2">
      <c r="A126" s="4">
        <v>1</v>
      </c>
      <c r="B126" s="5">
        <v>1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49"/>
      <c r="L126" s="49"/>
      <c r="M126" s="49"/>
      <c r="N126" s="50">
        <f t="shared" si="3"/>
        <v>500080</v>
      </c>
      <c r="O126" s="49" t="s">
        <v>4499</v>
      </c>
      <c r="P126" s="49">
        <v>5</v>
      </c>
      <c r="Q126" s="49">
        <v>2</v>
      </c>
      <c r="R126" s="49">
        <v>0</v>
      </c>
      <c r="S126" s="49">
        <v>0</v>
      </c>
      <c r="T126" s="49">
        <v>2000</v>
      </c>
      <c r="U126" s="126" t="s">
        <v>4571</v>
      </c>
      <c r="V126" s="49">
        <v>0</v>
      </c>
      <c r="W126" s="49" t="s">
        <v>4569</v>
      </c>
      <c r="X126" s="49">
        <v>0</v>
      </c>
      <c r="Y126" s="49">
        <v>1004</v>
      </c>
      <c r="Z126" s="49" t="s">
        <v>4445</v>
      </c>
      <c r="AA126" s="49" t="s">
        <v>4446</v>
      </c>
    </row>
    <row r="127" spans="1:27" ht="15" x14ac:dyDescent="0.2">
      <c r="A127" s="4">
        <v>1</v>
      </c>
      <c r="B127" s="5">
        <v>1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49"/>
      <c r="L127" s="49"/>
      <c r="M127" s="49"/>
      <c r="N127" s="50">
        <f t="shared" si="3"/>
        <v>500081</v>
      </c>
      <c r="O127" s="49" t="s">
        <v>4499</v>
      </c>
      <c r="P127" s="49">
        <v>5</v>
      </c>
      <c r="Q127" s="49">
        <v>2</v>
      </c>
      <c r="R127" s="49">
        <v>0</v>
      </c>
      <c r="S127" s="49">
        <v>0</v>
      </c>
      <c r="T127" s="49">
        <v>2000</v>
      </c>
      <c r="U127" s="126" t="s">
        <v>4528</v>
      </c>
      <c r="V127" s="49">
        <v>0</v>
      </c>
      <c r="W127" s="49" t="s">
        <v>4569</v>
      </c>
      <c r="X127" s="49">
        <v>0</v>
      </c>
      <c r="Y127" s="49">
        <v>1004</v>
      </c>
      <c r="Z127" s="49" t="s">
        <v>4445</v>
      </c>
      <c r="AA127" s="49" t="s">
        <v>4446</v>
      </c>
    </row>
    <row r="128" spans="1:27" ht="15" x14ac:dyDescent="0.2">
      <c r="A128" s="4">
        <v>1</v>
      </c>
      <c r="B128" s="5">
        <v>1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49"/>
      <c r="L128" s="49"/>
      <c r="M128" s="49"/>
      <c r="N128" s="50">
        <f t="shared" si="3"/>
        <v>500082</v>
      </c>
      <c r="O128" s="49" t="s">
        <v>4499</v>
      </c>
      <c r="P128" s="49">
        <v>5</v>
      </c>
      <c r="Q128" s="49">
        <v>2</v>
      </c>
      <c r="R128" s="49">
        <v>0</v>
      </c>
      <c r="S128" s="49">
        <v>0</v>
      </c>
      <c r="T128" s="49">
        <v>2000</v>
      </c>
      <c r="U128" s="126" t="s">
        <v>4572</v>
      </c>
      <c r="V128" s="49">
        <v>0</v>
      </c>
      <c r="W128" s="49" t="s">
        <v>4569</v>
      </c>
      <c r="X128" s="49">
        <v>0</v>
      </c>
      <c r="Y128" s="49">
        <v>1004</v>
      </c>
      <c r="Z128" s="49" t="s">
        <v>4445</v>
      </c>
      <c r="AA128" s="49" t="s">
        <v>4446</v>
      </c>
    </row>
    <row r="129" spans="1:27" ht="15" x14ac:dyDescent="0.2">
      <c r="A129" s="4">
        <v>1</v>
      </c>
      <c r="B129" s="5">
        <v>1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49"/>
      <c r="L129" s="49"/>
      <c r="M129" s="49"/>
      <c r="N129" s="50">
        <f t="shared" si="3"/>
        <v>500083</v>
      </c>
      <c r="O129" s="49" t="s">
        <v>4499</v>
      </c>
      <c r="P129" s="49">
        <v>5</v>
      </c>
      <c r="Q129" s="49">
        <v>2</v>
      </c>
      <c r="R129" s="49">
        <v>0</v>
      </c>
      <c r="S129" s="49">
        <v>0</v>
      </c>
      <c r="T129" s="49">
        <v>2000</v>
      </c>
      <c r="U129" s="126" t="s">
        <v>4573</v>
      </c>
      <c r="V129" s="49">
        <v>0</v>
      </c>
      <c r="W129" s="49" t="s">
        <v>4569</v>
      </c>
      <c r="X129" s="49">
        <v>0</v>
      </c>
      <c r="Y129" s="49">
        <v>1004</v>
      </c>
      <c r="Z129" s="49" t="s">
        <v>4445</v>
      </c>
      <c r="AA129" s="49" t="s">
        <v>4446</v>
      </c>
    </row>
    <row r="130" spans="1:27" ht="15" x14ac:dyDescent="0.2">
      <c r="A130" s="4">
        <v>1</v>
      </c>
      <c r="B130" s="5">
        <v>1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49"/>
      <c r="L130" s="49"/>
      <c r="M130" s="49"/>
      <c r="N130" s="50">
        <f t="shared" si="3"/>
        <v>500084</v>
      </c>
      <c r="O130" s="49" t="s">
        <v>4499</v>
      </c>
      <c r="P130" s="49">
        <v>5</v>
      </c>
      <c r="Q130" s="49">
        <v>2</v>
      </c>
      <c r="R130" s="49">
        <v>0</v>
      </c>
      <c r="S130" s="49">
        <v>0</v>
      </c>
      <c r="T130" s="49">
        <v>2000</v>
      </c>
      <c r="U130" s="126" t="s">
        <v>4532</v>
      </c>
      <c r="V130" s="49">
        <v>0</v>
      </c>
      <c r="W130" s="49" t="s">
        <v>4569</v>
      </c>
      <c r="X130" s="49">
        <v>0</v>
      </c>
      <c r="Y130" s="49">
        <v>1004</v>
      </c>
      <c r="Z130" s="49" t="s">
        <v>4445</v>
      </c>
      <c r="AA130" s="49" t="s">
        <v>4446</v>
      </c>
    </row>
    <row r="131" spans="1:27" ht="15" x14ac:dyDescent="0.2">
      <c r="A131" s="4">
        <v>1</v>
      </c>
      <c r="B131" s="5">
        <v>1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49"/>
      <c r="L131" s="49"/>
      <c r="M131" s="49"/>
      <c r="N131" s="50">
        <f t="shared" si="3"/>
        <v>500085</v>
      </c>
      <c r="O131" s="49" t="s">
        <v>4499</v>
      </c>
      <c r="P131" s="49">
        <v>5</v>
      </c>
      <c r="Q131" s="49">
        <v>2</v>
      </c>
      <c r="R131" s="49">
        <v>0</v>
      </c>
      <c r="S131" s="49">
        <v>0</v>
      </c>
      <c r="T131" s="49">
        <v>2000</v>
      </c>
      <c r="U131" s="126" t="s">
        <v>4574</v>
      </c>
      <c r="V131" s="49">
        <v>0</v>
      </c>
      <c r="W131" s="49" t="s">
        <v>4569</v>
      </c>
      <c r="X131" s="49">
        <v>0</v>
      </c>
      <c r="Y131" s="49">
        <v>1004</v>
      </c>
      <c r="Z131" s="49" t="s">
        <v>4445</v>
      </c>
      <c r="AA131" s="49" t="s">
        <v>4446</v>
      </c>
    </row>
    <row r="132" spans="1:27" ht="15" x14ac:dyDescent="0.2">
      <c r="A132" s="4">
        <v>1</v>
      </c>
      <c r="B132" s="5">
        <v>1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49"/>
      <c r="L132" s="49"/>
      <c r="M132" s="49"/>
      <c r="N132" s="50">
        <f t="shared" si="3"/>
        <v>500086</v>
      </c>
      <c r="O132" s="49" t="s">
        <v>4499</v>
      </c>
      <c r="P132" s="49">
        <v>5</v>
      </c>
      <c r="Q132" s="49">
        <v>2</v>
      </c>
      <c r="R132" s="49">
        <v>0</v>
      </c>
      <c r="S132" s="49">
        <v>0</v>
      </c>
      <c r="T132" s="49">
        <v>2000</v>
      </c>
      <c r="U132" s="126" t="s">
        <v>4575</v>
      </c>
      <c r="V132" s="49">
        <v>0</v>
      </c>
      <c r="W132" s="49" t="s">
        <v>4569</v>
      </c>
      <c r="X132" s="49">
        <v>0</v>
      </c>
      <c r="Y132" s="49">
        <v>1004</v>
      </c>
      <c r="Z132" s="49" t="s">
        <v>4445</v>
      </c>
      <c r="AA132" s="49" t="s">
        <v>4446</v>
      </c>
    </row>
    <row r="133" spans="1:27" ht="15" x14ac:dyDescent="0.2">
      <c r="A133" s="4">
        <v>1</v>
      </c>
      <c r="B133" s="5">
        <v>1</v>
      </c>
      <c r="C133" s="5">
        <v>1</v>
      </c>
      <c r="D133" s="5">
        <v>1</v>
      </c>
      <c r="E133" s="5">
        <v>1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49"/>
      <c r="L133" s="49"/>
      <c r="M133" s="49"/>
      <c r="N133" s="50">
        <f t="shared" si="3"/>
        <v>500087</v>
      </c>
      <c r="O133" s="49" t="s">
        <v>4499</v>
      </c>
      <c r="P133" s="49">
        <v>5</v>
      </c>
      <c r="Q133" s="49">
        <v>2</v>
      </c>
      <c r="R133" s="49">
        <v>0</v>
      </c>
      <c r="S133" s="49">
        <v>0</v>
      </c>
      <c r="T133" s="49">
        <v>2000</v>
      </c>
      <c r="U133" s="126" t="s">
        <v>4534</v>
      </c>
      <c r="V133" s="49">
        <v>0</v>
      </c>
      <c r="W133" s="49" t="s">
        <v>4569</v>
      </c>
      <c r="X133" s="49">
        <v>0</v>
      </c>
      <c r="Y133" s="49">
        <v>1004</v>
      </c>
      <c r="Z133" s="49" t="s">
        <v>4445</v>
      </c>
      <c r="AA133" s="49" t="s">
        <v>4446</v>
      </c>
    </row>
    <row r="134" spans="1:27" ht="15" x14ac:dyDescent="0.2">
      <c r="A134" s="4">
        <v>1</v>
      </c>
      <c r="B134" s="5">
        <v>1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49"/>
      <c r="L134" s="49"/>
      <c r="M134" s="49"/>
      <c r="N134" s="50">
        <f t="shared" si="3"/>
        <v>500088</v>
      </c>
      <c r="O134" s="49" t="s">
        <v>4499</v>
      </c>
      <c r="P134" s="49">
        <v>5</v>
      </c>
      <c r="Q134" s="49">
        <v>2</v>
      </c>
      <c r="R134" s="49">
        <v>0</v>
      </c>
      <c r="S134" s="49">
        <v>0</v>
      </c>
      <c r="T134" s="49">
        <v>2000</v>
      </c>
      <c r="U134" s="126" t="s">
        <v>4535</v>
      </c>
      <c r="V134" s="49">
        <v>0</v>
      </c>
      <c r="W134" s="49" t="s">
        <v>4576</v>
      </c>
      <c r="X134" s="49">
        <v>0</v>
      </c>
      <c r="Y134" s="49">
        <v>1004</v>
      </c>
      <c r="Z134" s="49" t="s">
        <v>4445</v>
      </c>
      <c r="AA134" s="49" t="s">
        <v>4446</v>
      </c>
    </row>
    <row r="135" spans="1:27" ht="15" x14ac:dyDescent="0.2">
      <c r="A135" s="4">
        <v>1</v>
      </c>
      <c r="B135" s="5">
        <v>1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49"/>
      <c r="L135" s="49"/>
      <c r="M135" s="49"/>
      <c r="N135" s="50">
        <f t="shared" si="3"/>
        <v>500089</v>
      </c>
      <c r="O135" s="49" t="s">
        <v>4499</v>
      </c>
      <c r="P135" s="49">
        <v>5</v>
      </c>
      <c r="Q135" s="49">
        <v>2</v>
      </c>
      <c r="R135" s="49">
        <v>0</v>
      </c>
      <c r="S135" s="49">
        <v>0</v>
      </c>
      <c r="T135" s="49">
        <v>2000</v>
      </c>
      <c r="U135" s="126" t="s">
        <v>4558</v>
      </c>
      <c r="V135" s="49">
        <v>180000001</v>
      </c>
      <c r="W135" s="49" t="s">
        <v>4577</v>
      </c>
      <c r="X135" s="49">
        <v>0</v>
      </c>
      <c r="Y135" s="49">
        <v>1004</v>
      </c>
      <c r="Z135" s="49" t="s">
        <v>4445</v>
      </c>
      <c r="AA135" s="49" t="s">
        <v>4446</v>
      </c>
    </row>
    <row r="136" spans="1:27" ht="15" x14ac:dyDescent="0.2">
      <c r="A136" s="4">
        <v>1</v>
      </c>
      <c r="B136" s="5">
        <v>1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K136" s="49"/>
      <c r="L136" s="49"/>
      <c r="M136" s="49"/>
      <c r="N136" s="50">
        <f t="shared" si="3"/>
        <v>500090</v>
      </c>
      <c r="O136" s="49" t="s">
        <v>4499</v>
      </c>
      <c r="P136" s="49">
        <v>5</v>
      </c>
      <c r="Q136" s="49">
        <v>2</v>
      </c>
      <c r="R136" s="49">
        <v>0</v>
      </c>
      <c r="S136" s="49">
        <v>0</v>
      </c>
      <c r="T136" s="49">
        <v>2000</v>
      </c>
      <c r="U136" s="126" t="s">
        <v>4560</v>
      </c>
      <c r="V136" s="49">
        <v>180000001</v>
      </c>
      <c r="W136" s="49" t="s">
        <v>4577</v>
      </c>
      <c r="X136" s="49">
        <v>0</v>
      </c>
      <c r="Y136" s="49">
        <v>1004</v>
      </c>
      <c r="Z136" s="49" t="s">
        <v>4445</v>
      </c>
      <c r="AA136" s="49" t="s">
        <v>4446</v>
      </c>
    </row>
    <row r="137" spans="1:27" ht="15" x14ac:dyDescent="0.2">
      <c r="A137" s="4">
        <v>1</v>
      </c>
      <c r="B137" s="5">
        <v>1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K137" s="49"/>
      <c r="L137" s="49"/>
      <c r="M137" s="49"/>
      <c r="N137" s="50">
        <f t="shared" si="3"/>
        <v>500091</v>
      </c>
      <c r="O137" s="49" t="s">
        <v>4499</v>
      </c>
      <c r="P137" s="49">
        <v>5</v>
      </c>
      <c r="Q137" s="49">
        <v>2</v>
      </c>
      <c r="R137" s="49">
        <v>0</v>
      </c>
      <c r="S137" s="49">
        <v>0</v>
      </c>
      <c r="T137" s="49">
        <v>2000</v>
      </c>
      <c r="U137" s="126" t="s">
        <v>4561</v>
      </c>
      <c r="V137" s="49">
        <v>180000001</v>
      </c>
      <c r="W137" s="49" t="s">
        <v>4577</v>
      </c>
      <c r="X137" s="49">
        <v>0</v>
      </c>
      <c r="Y137" s="49">
        <v>1004</v>
      </c>
      <c r="Z137" s="49" t="s">
        <v>4445</v>
      </c>
      <c r="AA137" s="49" t="s">
        <v>4446</v>
      </c>
    </row>
    <row r="138" spans="1:27" ht="15" x14ac:dyDescent="0.2">
      <c r="A138" s="4">
        <v>1</v>
      </c>
      <c r="B138" s="5">
        <v>1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K138" s="49"/>
      <c r="L138" s="49"/>
      <c r="M138" s="49"/>
      <c r="N138" s="50">
        <f t="shared" si="3"/>
        <v>500092</v>
      </c>
      <c r="O138" s="49" t="s">
        <v>4499</v>
      </c>
      <c r="P138" s="49">
        <v>5</v>
      </c>
      <c r="Q138" s="49">
        <v>2</v>
      </c>
      <c r="R138" s="49">
        <v>0</v>
      </c>
      <c r="S138" s="49">
        <v>0</v>
      </c>
      <c r="T138" s="49">
        <v>2000</v>
      </c>
      <c r="U138" s="126" t="s">
        <v>4562</v>
      </c>
      <c r="V138" s="49">
        <v>180000001</v>
      </c>
      <c r="W138" s="49" t="s">
        <v>4577</v>
      </c>
      <c r="X138" s="49">
        <v>0</v>
      </c>
      <c r="Y138" s="49">
        <v>1004</v>
      </c>
      <c r="Z138" s="49" t="s">
        <v>4445</v>
      </c>
      <c r="AA138" s="49" t="s">
        <v>4446</v>
      </c>
    </row>
    <row r="139" spans="1:27" ht="15" x14ac:dyDescent="0.2">
      <c r="A139" s="4">
        <v>1</v>
      </c>
      <c r="B139" s="5">
        <v>1</v>
      </c>
      <c r="C139" s="5">
        <v>1</v>
      </c>
      <c r="D139" s="5">
        <v>1</v>
      </c>
      <c r="E139" s="5">
        <v>1</v>
      </c>
      <c r="F139" s="5">
        <v>1</v>
      </c>
      <c r="G139" s="5">
        <v>1</v>
      </c>
      <c r="H139" s="5">
        <v>1</v>
      </c>
      <c r="I139" s="5">
        <v>1</v>
      </c>
      <c r="J139" s="5">
        <v>1</v>
      </c>
      <c r="K139" s="49"/>
      <c r="L139" s="49"/>
      <c r="M139" s="49"/>
      <c r="N139" s="50">
        <f t="shared" si="3"/>
        <v>500093</v>
      </c>
      <c r="O139" s="49" t="s">
        <v>4499</v>
      </c>
      <c r="P139" s="49">
        <v>5</v>
      </c>
      <c r="Q139" s="49">
        <v>2</v>
      </c>
      <c r="R139" s="49">
        <v>0</v>
      </c>
      <c r="S139" s="49">
        <v>0</v>
      </c>
      <c r="T139" s="49">
        <v>2000</v>
      </c>
      <c r="U139" s="126" t="s">
        <v>4520</v>
      </c>
      <c r="V139" s="49">
        <v>180000001</v>
      </c>
      <c r="W139" s="49" t="s">
        <v>4577</v>
      </c>
      <c r="X139" s="49">
        <v>0</v>
      </c>
      <c r="Y139" s="49">
        <v>1004</v>
      </c>
      <c r="Z139" s="49" t="s">
        <v>4445</v>
      </c>
      <c r="AA139" s="49" t="s">
        <v>4446</v>
      </c>
    </row>
    <row r="140" spans="1:27" ht="15" x14ac:dyDescent="0.2">
      <c r="A140" s="4">
        <v>1</v>
      </c>
      <c r="B140" s="5">
        <v>1</v>
      </c>
      <c r="C140" s="5">
        <v>1</v>
      </c>
      <c r="D140" s="5">
        <v>1</v>
      </c>
      <c r="E140" s="5">
        <v>1</v>
      </c>
      <c r="F140" s="5">
        <v>1</v>
      </c>
      <c r="G140" s="5">
        <v>1</v>
      </c>
      <c r="H140" s="5">
        <v>1</v>
      </c>
      <c r="I140" s="5">
        <v>1</v>
      </c>
      <c r="J140" s="5">
        <v>1</v>
      </c>
      <c r="K140" s="49"/>
      <c r="L140" s="49"/>
      <c r="M140" s="49"/>
      <c r="N140" s="50">
        <f t="shared" si="3"/>
        <v>500094</v>
      </c>
      <c r="O140" s="49" t="s">
        <v>4499</v>
      </c>
      <c r="P140" s="49">
        <v>5</v>
      </c>
      <c r="Q140" s="49">
        <v>2</v>
      </c>
      <c r="R140" s="49">
        <v>0</v>
      </c>
      <c r="S140" s="49">
        <v>0</v>
      </c>
      <c r="T140" s="49">
        <v>2000</v>
      </c>
      <c r="U140" s="126" t="s">
        <v>4563</v>
      </c>
      <c r="V140" s="49">
        <v>180000001</v>
      </c>
      <c r="W140" s="49" t="s">
        <v>4577</v>
      </c>
      <c r="X140" s="49">
        <v>0</v>
      </c>
      <c r="Y140" s="49">
        <v>1004</v>
      </c>
      <c r="Z140" s="49" t="s">
        <v>4445</v>
      </c>
      <c r="AA140" s="49" t="s">
        <v>4446</v>
      </c>
    </row>
    <row r="141" spans="1:27" ht="15" x14ac:dyDescent="0.2">
      <c r="A141" s="4">
        <v>1</v>
      </c>
      <c r="B141" s="5">
        <v>1</v>
      </c>
      <c r="C141" s="5">
        <v>1</v>
      </c>
      <c r="D141" s="5">
        <v>1</v>
      </c>
      <c r="E141" s="5">
        <v>1</v>
      </c>
      <c r="F141" s="5">
        <v>1</v>
      </c>
      <c r="G141" s="5">
        <v>1</v>
      </c>
      <c r="H141" s="5">
        <v>1</v>
      </c>
      <c r="I141" s="5">
        <v>1</v>
      </c>
      <c r="J141" s="5">
        <v>1</v>
      </c>
      <c r="K141" s="49"/>
      <c r="L141" s="49"/>
      <c r="M141" s="49"/>
      <c r="N141" s="50">
        <f t="shared" si="3"/>
        <v>500095</v>
      </c>
      <c r="O141" s="49" t="s">
        <v>4499</v>
      </c>
      <c r="P141" s="49">
        <v>5</v>
      </c>
      <c r="Q141" s="49">
        <v>2</v>
      </c>
      <c r="R141" s="49">
        <v>0</v>
      </c>
      <c r="S141" s="49">
        <v>0</v>
      </c>
      <c r="T141" s="49">
        <v>2000</v>
      </c>
      <c r="U141" s="126" t="s">
        <v>4564</v>
      </c>
      <c r="V141" s="49">
        <v>180000001</v>
      </c>
      <c r="W141" s="49" t="s">
        <v>4577</v>
      </c>
      <c r="X141" s="49">
        <v>0</v>
      </c>
      <c r="Y141" s="49">
        <v>1004</v>
      </c>
      <c r="Z141" s="49" t="s">
        <v>4445</v>
      </c>
      <c r="AA141" s="49" t="s">
        <v>4446</v>
      </c>
    </row>
    <row r="142" spans="1:27" ht="15" x14ac:dyDescent="0.2">
      <c r="A142" s="4">
        <v>1</v>
      </c>
      <c r="B142" s="5">
        <v>1</v>
      </c>
      <c r="C142" s="5">
        <v>1</v>
      </c>
      <c r="D142" s="5">
        <v>1</v>
      </c>
      <c r="E142" s="5">
        <v>1</v>
      </c>
      <c r="F142" s="5">
        <v>1</v>
      </c>
      <c r="G142" s="5">
        <v>1</v>
      </c>
      <c r="H142" s="5">
        <v>1</v>
      </c>
      <c r="I142" s="5">
        <v>1</v>
      </c>
      <c r="J142" s="5">
        <v>1</v>
      </c>
      <c r="K142" s="49"/>
      <c r="L142" s="49"/>
      <c r="M142" s="49"/>
      <c r="N142" s="50">
        <f t="shared" si="3"/>
        <v>500096</v>
      </c>
      <c r="O142" s="49" t="s">
        <v>4499</v>
      </c>
      <c r="P142" s="49">
        <v>5</v>
      </c>
      <c r="Q142" s="49">
        <v>2</v>
      </c>
      <c r="R142" s="49">
        <v>0</v>
      </c>
      <c r="S142" s="49">
        <v>0</v>
      </c>
      <c r="T142" s="49">
        <v>2000</v>
      </c>
      <c r="U142" s="126" t="s">
        <v>4565</v>
      </c>
      <c r="V142" s="49">
        <v>180000001</v>
      </c>
      <c r="W142" s="49" t="s">
        <v>4577</v>
      </c>
      <c r="X142" s="49">
        <v>0</v>
      </c>
      <c r="Y142" s="49">
        <v>1004</v>
      </c>
      <c r="Z142" s="49" t="s">
        <v>4445</v>
      </c>
      <c r="AA142" s="49" t="s">
        <v>4446</v>
      </c>
    </row>
    <row r="143" spans="1:27" ht="15" x14ac:dyDescent="0.2">
      <c r="A143" s="4">
        <v>1</v>
      </c>
      <c r="B143" s="5">
        <v>1</v>
      </c>
      <c r="C143" s="5">
        <v>1</v>
      </c>
      <c r="D143" s="5">
        <v>1</v>
      </c>
      <c r="E143" s="5">
        <v>1</v>
      </c>
      <c r="F143" s="5">
        <v>1</v>
      </c>
      <c r="G143" s="5">
        <v>1</v>
      </c>
      <c r="H143" s="5">
        <v>1</v>
      </c>
      <c r="I143" s="5">
        <v>1</v>
      </c>
      <c r="J143" s="5">
        <v>1</v>
      </c>
      <c r="K143" s="49"/>
      <c r="L143" s="49"/>
      <c r="M143" s="49"/>
      <c r="N143" s="50">
        <f t="shared" si="3"/>
        <v>500097</v>
      </c>
      <c r="O143" s="49" t="s">
        <v>4499</v>
      </c>
      <c r="P143" s="49">
        <v>5</v>
      </c>
      <c r="Q143" s="49">
        <v>2</v>
      </c>
      <c r="R143" s="49">
        <v>0</v>
      </c>
      <c r="S143" s="49">
        <v>0</v>
      </c>
      <c r="T143" s="49">
        <v>2000</v>
      </c>
      <c r="U143" s="126" t="s">
        <v>4566</v>
      </c>
      <c r="V143" s="49">
        <v>180000001</v>
      </c>
      <c r="W143" s="49" t="s">
        <v>4577</v>
      </c>
      <c r="X143" s="49">
        <v>0</v>
      </c>
      <c r="Y143" s="49">
        <v>1004</v>
      </c>
      <c r="Z143" s="49" t="s">
        <v>4445</v>
      </c>
      <c r="AA143" s="49" t="s">
        <v>4446</v>
      </c>
    </row>
    <row r="144" spans="1:27" ht="15" x14ac:dyDescent="0.2">
      <c r="A144" s="4">
        <v>1</v>
      </c>
      <c r="B144" s="5">
        <v>1</v>
      </c>
      <c r="C144" s="5">
        <v>1</v>
      </c>
      <c r="D144" s="5">
        <v>1</v>
      </c>
      <c r="E144" s="5">
        <v>1</v>
      </c>
      <c r="F144" s="5">
        <v>1</v>
      </c>
      <c r="G144" s="5">
        <v>1</v>
      </c>
      <c r="H144" s="5">
        <v>1</v>
      </c>
      <c r="I144" s="5">
        <v>1</v>
      </c>
      <c r="J144" s="5">
        <v>1</v>
      </c>
      <c r="K144" s="49"/>
      <c r="L144" s="49"/>
      <c r="M144" s="49"/>
      <c r="N144" s="50">
        <f t="shared" ref="N144:N253" si="4">IF(P143=P144,N143+1,P144*100000)</f>
        <v>500098</v>
      </c>
      <c r="O144" s="49" t="s">
        <v>4499</v>
      </c>
      <c r="P144" s="49">
        <v>5</v>
      </c>
      <c r="Q144" s="49">
        <v>2</v>
      </c>
      <c r="R144" s="49">
        <v>0</v>
      </c>
      <c r="S144" s="49">
        <v>0</v>
      </c>
      <c r="T144" s="49">
        <v>2000</v>
      </c>
      <c r="U144" s="126" t="s">
        <v>4522</v>
      </c>
      <c r="V144" s="49">
        <v>180000001</v>
      </c>
      <c r="W144" s="49" t="s">
        <v>4577</v>
      </c>
      <c r="X144" s="49">
        <v>0</v>
      </c>
      <c r="Y144" s="49">
        <v>1004</v>
      </c>
      <c r="Z144" s="49" t="s">
        <v>4445</v>
      </c>
      <c r="AA144" s="49" t="s">
        <v>4446</v>
      </c>
    </row>
    <row r="145" spans="1:27" ht="15" x14ac:dyDescent="0.2">
      <c r="A145" s="4">
        <v>1</v>
      </c>
      <c r="B145" s="5">
        <v>1</v>
      </c>
      <c r="C145" s="5">
        <v>1</v>
      </c>
      <c r="D145" s="5">
        <v>1</v>
      </c>
      <c r="E145" s="5">
        <v>1</v>
      </c>
      <c r="F145" s="5">
        <v>1</v>
      </c>
      <c r="G145" s="5">
        <v>1</v>
      </c>
      <c r="H145" s="5">
        <v>1</v>
      </c>
      <c r="I145" s="5">
        <v>1</v>
      </c>
      <c r="J145" s="5">
        <v>1</v>
      </c>
      <c r="K145" s="49"/>
      <c r="L145" s="49"/>
      <c r="M145" s="49"/>
      <c r="N145" s="50">
        <f t="shared" si="4"/>
        <v>500099</v>
      </c>
      <c r="O145" s="49" t="s">
        <v>4499</v>
      </c>
      <c r="P145" s="49">
        <v>5</v>
      </c>
      <c r="Q145" s="49">
        <v>2</v>
      </c>
      <c r="R145" s="49">
        <v>0</v>
      </c>
      <c r="S145" s="49">
        <v>0</v>
      </c>
      <c r="T145" s="49">
        <v>2000</v>
      </c>
      <c r="U145" s="126" t="s">
        <v>4567</v>
      </c>
      <c r="V145" s="49">
        <v>180000001</v>
      </c>
      <c r="W145" s="49" t="s">
        <v>4577</v>
      </c>
      <c r="X145" s="49">
        <v>0</v>
      </c>
      <c r="Y145" s="49">
        <v>1004</v>
      </c>
      <c r="Z145" s="49" t="s">
        <v>4445</v>
      </c>
      <c r="AA145" s="49" t="s">
        <v>4446</v>
      </c>
    </row>
    <row r="146" spans="1:27" ht="15" x14ac:dyDescent="0.2">
      <c r="A146" s="4">
        <v>1</v>
      </c>
      <c r="B146" s="5">
        <v>1</v>
      </c>
      <c r="C146" s="5">
        <v>1</v>
      </c>
      <c r="D146" s="5">
        <v>1</v>
      </c>
      <c r="E146" s="5">
        <v>1</v>
      </c>
      <c r="F146" s="5">
        <v>1</v>
      </c>
      <c r="G146" s="5">
        <v>1</v>
      </c>
      <c r="H146" s="5">
        <v>1</v>
      </c>
      <c r="I146" s="5">
        <v>1</v>
      </c>
      <c r="J146" s="5">
        <v>1</v>
      </c>
      <c r="K146" s="49"/>
      <c r="L146" s="49"/>
      <c r="M146" s="49"/>
      <c r="N146" s="50">
        <f t="shared" si="4"/>
        <v>500100</v>
      </c>
      <c r="O146" s="49" t="s">
        <v>4499</v>
      </c>
      <c r="P146" s="49">
        <v>5</v>
      </c>
      <c r="Q146" s="49">
        <v>2</v>
      </c>
      <c r="R146" s="49">
        <v>0</v>
      </c>
      <c r="S146" s="49">
        <v>0</v>
      </c>
      <c r="T146" s="49">
        <v>2000</v>
      </c>
      <c r="U146" s="126" t="s">
        <v>4568</v>
      </c>
      <c r="V146" s="49">
        <v>180000001</v>
      </c>
      <c r="W146" s="49" t="s">
        <v>4578</v>
      </c>
      <c r="X146" s="49">
        <v>0</v>
      </c>
      <c r="Y146" s="49">
        <v>1004</v>
      </c>
      <c r="Z146" s="49" t="s">
        <v>4445</v>
      </c>
      <c r="AA146" s="49" t="s">
        <v>4446</v>
      </c>
    </row>
    <row r="147" spans="1:27" ht="15" x14ac:dyDescent="0.2">
      <c r="A147" s="4">
        <v>1</v>
      </c>
      <c r="B147" s="5">
        <v>1</v>
      </c>
      <c r="C147" s="5">
        <v>1</v>
      </c>
      <c r="D147" s="5">
        <v>1</v>
      </c>
      <c r="E147" s="5">
        <v>1</v>
      </c>
      <c r="F147" s="5">
        <v>1</v>
      </c>
      <c r="G147" s="5">
        <v>1</v>
      </c>
      <c r="H147" s="5">
        <v>1</v>
      </c>
      <c r="I147" s="5">
        <v>1</v>
      </c>
      <c r="J147" s="5">
        <v>1</v>
      </c>
      <c r="K147" s="49"/>
      <c r="L147" s="49"/>
      <c r="M147" s="49"/>
      <c r="N147" s="50">
        <f t="shared" si="4"/>
        <v>500101</v>
      </c>
      <c r="O147" s="49" t="s">
        <v>4499</v>
      </c>
      <c r="P147" s="49">
        <v>5</v>
      </c>
      <c r="Q147" s="49">
        <v>2</v>
      </c>
      <c r="R147" s="49">
        <v>0</v>
      </c>
      <c r="S147" s="49">
        <v>0</v>
      </c>
      <c r="T147" s="49">
        <v>2000</v>
      </c>
      <c r="U147" s="126" t="s">
        <v>4526</v>
      </c>
      <c r="V147" s="49">
        <v>180000001</v>
      </c>
      <c r="W147" s="49" t="s">
        <v>4578</v>
      </c>
      <c r="X147" s="49">
        <v>0</v>
      </c>
      <c r="Y147" s="49">
        <v>1004</v>
      </c>
      <c r="Z147" s="49" t="s">
        <v>4445</v>
      </c>
      <c r="AA147" s="49" t="s">
        <v>4446</v>
      </c>
    </row>
    <row r="148" spans="1:27" ht="15" x14ac:dyDescent="0.2">
      <c r="A148" s="4">
        <v>1</v>
      </c>
      <c r="B148" s="5">
        <v>1</v>
      </c>
      <c r="C148" s="5">
        <v>1</v>
      </c>
      <c r="D148" s="5">
        <v>1</v>
      </c>
      <c r="E148" s="5">
        <v>1</v>
      </c>
      <c r="F148" s="5">
        <v>1</v>
      </c>
      <c r="G148" s="5">
        <v>1</v>
      </c>
      <c r="H148" s="5">
        <v>1</v>
      </c>
      <c r="I148" s="5">
        <v>1</v>
      </c>
      <c r="J148" s="5">
        <v>1</v>
      </c>
      <c r="K148" s="49"/>
      <c r="L148" s="49"/>
      <c r="M148" s="49"/>
      <c r="N148" s="50">
        <f t="shared" si="4"/>
        <v>500102</v>
      </c>
      <c r="O148" s="49" t="s">
        <v>4499</v>
      </c>
      <c r="P148" s="49">
        <v>5</v>
      </c>
      <c r="Q148" s="49">
        <v>2</v>
      </c>
      <c r="R148" s="49">
        <v>0</v>
      </c>
      <c r="S148" s="49">
        <v>0</v>
      </c>
      <c r="T148" s="49">
        <v>2000</v>
      </c>
      <c r="U148" s="126" t="s">
        <v>4570</v>
      </c>
      <c r="V148" s="49">
        <v>180000001</v>
      </c>
      <c r="W148" s="49" t="s">
        <v>4578</v>
      </c>
      <c r="X148" s="49">
        <v>0</v>
      </c>
      <c r="Y148" s="49">
        <v>1004</v>
      </c>
      <c r="Z148" s="49" t="s">
        <v>4445</v>
      </c>
      <c r="AA148" s="49" t="s">
        <v>4446</v>
      </c>
    </row>
    <row r="149" spans="1:27" ht="15" x14ac:dyDescent="0.2">
      <c r="A149" s="4">
        <v>1</v>
      </c>
      <c r="B149" s="5">
        <v>1</v>
      </c>
      <c r="C149" s="5">
        <v>1</v>
      </c>
      <c r="D149" s="5">
        <v>1</v>
      </c>
      <c r="E149" s="5">
        <v>1</v>
      </c>
      <c r="F149" s="5">
        <v>1</v>
      </c>
      <c r="G149" s="5">
        <v>1</v>
      </c>
      <c r="H149" s="5">
        <v>1</v>
      </c>
      <c r="I149" s="5">
        <v>1</v>
      </c>
      <c r="J149" s="5">
        <v>1</v>
      </c>
      <c r="K149" s="49"/>
      <c r="L149" s="49"/>
      <c r="M149" s="49"/>
      <c r="N149" s="50">
        <f t="shared" si="4"/>
        <v>500103</v>
      </c>
      <c r="O149" s="49" t="s">
        <v>4499</v>
      </c>
      <c r="P149" s="49">
        <v>5</v>
      </c>
      <c r="Q149" s="49">
        <v>2</v>
      </c>
      <c r="R149" s="49">
        <v>0</v>
      </c>
      <c r="S149" s="49">
        <v>0</v>
      </c>
      <c r="T149" s="49">
        <v>2000</v>
      </c>
      <c r="U149" s="126" t="s">
        <v>4571</v>
      </c>
      <c r="V149" s="49">
        <v>180000001</v>
      </c>
      <c r="W149" s="49" t="s">
        <v>4578</v>
      </c>
      <c r="X149" s="49">
        <v>0</v>
      </c>
      <c r="Y149" s="49">
        <v>1004</v>
      </c>
      <c r="Z149" s="49" t="s">
        <v>4445</v>
      </c>
      <c r="AA149" s="49" t="s">
        <v>4446</v>
      </c>
    </row>
    <row r="150" spans="1:27" ht="15" x14ac:dyDescent="0.2">
      <c r="A150" s="4">
        <v>1</v>
      </c>
      <c r="B150" s="5">
        <v>1</v>
      </c>
      <c r="C150" s="5">
        <v>1</v>
      </c>
      <c r="D150" s="5">
        <v>1</v>
      </c>
      <c r="E150" s="5">
        <v>1</v>
      </c>
      <c r="F150" s="5">
        <v>1</v>
      </c>
      <c r="G150" s="5">
        <v>1</v>
      </c>
      <c r="H150" s="5">
        <v>1</v>
      </c>
      <c r="I150" s="5">
        <v>1</v>
      </c>
      <c r="J150" s="5">
        <v>1</v>
      </c>
      <c r="K150" s="49"/>
      <c r="L150" s="49"/>
      <c r="M150" s="49"/>
      <c r="N150" s="50">
        <f t="shared" si="4"/>
        <v>500104</v>
      </c>
      <c r="O150" s="49" t="s">
        <v>4499</v>
      </c>
      <c r="P150" s="49">
        <v>5</v>
      </c>
      <c r="Q150" s="49">
        <v>2</v>
      </c>
      <c r="R150" s="49">
        <v>0</v>
      </c>
      <c r="S150" s="49">
        <v>0</v>
      </c>
      <c r="T150" s="49">
        <v>2000</v>
      </c>
      <c r="U150" s="126" t="s">
        <v>4528</v>
      </c>
      <c r="V150" s="49">
        <v>180000001</v>
      </c>
      <c r="W150" s="49" t="s">
        <v>4578</v>
      </c>
      <c r="X150" s="49">
        <v>0</v>
      </c>
      <c r="Y150" s="49">
        <v>1004</v>
      </c>
      <c r="Z150" s="49" t="s">
        <v>4445</v>
      </c>
      <c r="AA150" s="49" t="s">
        <v>4446</v>
      </c>
    </row>
    <row r="151" spans="1:27" ht="15" x14ac:dyDescent="0.2">
      <c r="A151" s="4">
        <v>1</v>
      </c>
      <c r="B151" s="5">
        <v>1</v>
      </c>
      <c r="C151" s="5">
        <v>1</v>
      </c>
      <c r="D151" s="5">
        <v>1</v>
      </c>
      <c r="E151" s="5">
        <v>1</v>
      </c>
      <c r="F151" s="5">
        <v>1</v>
      </c>
      <c r="G151" s="5">
        <v>1</v>
      </c>
      <c r="H151" s="5">
        <v>1</v>
      </c>
      <c r="I151" s="5">
        <v>1</v>
      </c>
      <c r="J151" s="5">
        <v>1</v>
      </c>
      <c r="K151" s="49"/>
      <c r="L151" s="49"/>
      <c r="M151" s="49"/>
      <c r="N151" s="50">
        <f t="shared" si="4"/>
        <v>500105</v>
      </c>
      <c r="O151" s="49" t="s">
        <v>4499</v>
      </c>
      <c r="P151" s="49">
        <v>5</v>
      </c>
      <c r="Q151" s="49">
        <v>2</v>
      </c>
      <c r="R151" s="49">
        <v>0</v>
      </c>
      <c r="S151" s="49">
        <v>0</v>
      </c>
      <c r="T151" s="49">
        <v>2000</v>
      </c>
      <c r="U151" s="126" t="s">
        <v>4572</v>
      </c>
      <c r="V151" s="49">
        <v>180000001</v>
      </c>
      <c r="W151" s="49" t="s">
        <v>4578</v>
      </c>
      <c r="X151" s="49">
        <v>0</v>
      </c>
      <c r="Y151" s="49">
        <v>1004</v>
      </c>
      <c r="Z151" s="49" t="s">
        <v>4445</v>
      </c>
      <c r="AA151" s="49" t="s">
        <v>4446</v>
      </c>
    </row>
    <row r="152" spans="1:27" ht="15" x14ac:dyDescent="0.2">
      <c r="A152" s="4">
        <v>1</v>
      </c>
      <c r="B152" s="5">
        <v>1</v>
      </c>
      <c r="C152" s="5">
        <v>1</v>
      </c>
      <c r="D152" s="5">
        <v>1</v>
      </c>
      <c r="E152" s="5">
        <v>1</v>
      </c>
      <c r="F152" s="5">
        <v>1</v>
      </c>
      <c r="G152" s="5">
        <v>1</v>
      </c>
      <c r="H152" s="5">
        <v>1</v>
      </c>
      <c r="I152" s="5">
        <v>1</v>
      </c>
      <c r="J152" s="5">
        <v>1</v>
      </c>
      <c r="K152" s="49"/>
      <c r="L152" s="49"/>
      <c r="M152" s="49"/>
      <c r="N152" s="50">
        <f t="shared" si="4"/>
        <v>500106</v>
      </c>
      <c r="O152" s="49" t="s">
        <v>4499</v>
      </c>
      <c r="P152" s="49">
        <v>5</v>
      </c>
      <c r="Q152" s="49">
        <v>2</v>
      </c>
      <c r="R152" s="49">
        <v>0</v>
      </c>
      <c r="S152" s="49">
        <v>0</v>
      </c>
      <c r="T152" s="49">
        <v>2000</v>
      </c>
      <c r="U152" s="126" t="s">
        <v>4573</v>
      </c>
      <c r="V152" s="49">
        <v>180000001</v>
      </c>
      <c r="W152" s="49" t="s">
        <v>4578</v>
      </c>
      <c r="X152" s="49">
        <v>0</v>
      </c>
      <c r="Y152" s="49">
        <v>1004</v>
      </c>
      <c r="Z152" s="49" t="s">
        <v>4445</v>
      </c>
      <c r="AA152" s="49" t="s">
        <v>4446</v>
      </c>
    </row>
    <row r="153" spans="1:27" ht="15" x14ac:dyDescent="0.2">
      <c r="A153" s="4">
        <v>1</v>
      </c>
      <c r="B153" s="5">
        <v>1</v>
      </c>
      <c r="C153" s="5">
        <v>1</v>
      </c>
      <c r="D153" s="5">
        <v>1</v>
      </c>
      <c r="E153" s="5">
        <v>1</v>
      </c>
      <c r="F153" s="5">
        <v>1</v>
      </c>
      <c r="G153" s="5">
        <v>1</v>
      </c>
      <c r="H153" s="5">
        <v>1</v>
      </c>
      <c r="I153" s="5">
        <v>1</v>
      </c>
      <c r="J153" s="5">
        <v>1</v>
      </c>
      <c r="K153" s="49"/>
      <c r="L153" s="49"/>
      <c r="M153" s="49"/>
      <c r="N153" s="50">
        <f t="shared" si="4"/>
        <v>500107</v>
      </c>
      <c r="O153" s="49" t="s">
        <v>4499</v>
      </c>
      <c r="P153" s="49">
        <v>5</v>
      </c>
      <c r="Q153" s="49">
        <v>2</v>
      </c>
      <c r="R153" s="49">
        <v>0</v>
      </c>
      <c r="S153" s="49">
        <v>0</v>
      </c>
      <c r="T153" s="49">
        <v>2000</v>
      </c>
      <c r="U153" s="126" t="s">
        <v>4532</v>
      </c>
      <c r="V153" s="49">
        <v>180000001</v>
      </c>
      <c r="W153" s="49" t="s">
        <v>4578</v>
      </c>
      <c r="X153" s="49">
        <v>0</v>
      </c>
      <c r="Y153" s="49">
        <v>1004</v>
      </c>
      <c r="Z153" s="49" t="s">
        <v>4445</v>
      </c>
      <c r="AA153" s="49" t="s">
        <v>4446</v>
      </c>
    </row>
    <row r="154" spans="1:27" ht="15" x14ac:dyDescent="0.2">
      <c r="A154" s="4">
        <v>1</v>
      </c>
      <c r="B154" s="5">
        <v>1</v>
      </c>
      <c r="C154" s="5">
        <v>1</v>
      </c>
      <c r="D154" s="5">
        <v>1</v>
      </c>
      <c r="E154" s="5">
        <v>1</v>
      </c>
      <c r="F154" s="5">
        <v>1</v>
      </c>
      <c r="G154" s="5">
        <v>1</v>
      </c>
      <c r="H154" s="5">
        <v>1</v>
      </c>
      <c r="I154" s="5">
        <v>1</v>
      </c>
      <c r="J154" s="5">
        <v>1</v>
      </c>
      <c r="K154" s="49"/>
      <c r="L154" s="49"/>
      <c r="M154" s="49"/>
      <c r="N154" s="50">
        <f t="shared" si="4"/>
        <v>500108</v>
      </c>
      <c r="O154" s="49" t="s">
        <v>4499</v>
      </c>
      <c r="P154" s="49">
        <v>5</v>
      </c>
      <c r="Q154" s="49">
        <v>2</v>
      </c>
      <c r="R154" s="49">
        <v>0</v>
      </c>
      <c r="S154" s="49">
        <v>0</v>
      </c>
      <c r="T154" s="49">
        <v>2000</v>
      </c>
      <c r="U154" s="126" t="s">
        <v>4574</v>
      </c>
      <c r="V154" s="49">
        <v>180000001</v>
      </c>
      <c r="W154" s="49" t="s">
        <v>4578</v>
      </c>
      <c r="X154" s="49">
        <v>0</v>
      </c>
      <c r="Y154" s="49">
        <v>1004</v>
      </c>
      <c r="Z154" s="49" t="s">
        <v>4445</v>
      </c>
      <c r="AA154" s="49" t="s">
        <v>4446</v>
      </c>
    </row>
    <row r="155" spans="1:27" ht="15" x14ac:dyDescent="0.2">
      <c r="A155" s="4">
        <v>1</v>
      </c>
      <c r="B155" s="5">
        <v>1</v>
      </c>
      <c r="C155" s="5">
        <v>1</v>
      </c>
      <c r="D155" s="5">
        <v>1</v>
      </c>
      <c r="E155" s="5">
        <v>1</v>
      </c>
      <c r="F155" s="5">
        <v>1</v>
      </c>
      <c r="G155" s="5">
        <v>1</v>
      </c>
      <c r="H155" s="5">
        <v>1</v>
      </c>
      <c r="I155" s="5">
        <v>1</v>
      </c>
      <c r="J155" s="5">
        <v>1</v>
      </c>
      <c r="K155" s="49"/>
      <c r="L155" s="49"/>
      <c r="M155" s="49"/>
      <c r="N155" s="50">
        <f t="shared" si="4"/>
        <v>500109</v>
      </c>
      <c r="O155" s="49" t="s">
        <v>4499</v>
      </c>
      <c r="P155" s="49">
        <v>5</v>
      </c>
      <c r="Q155" s="49">
        <v>2</v>
      </c>
      <c r="R155" s="49">
        <v>0</v>
      </c>
      <c r="S155" s="49">
        <v>0</v>
      </c>
      <c r="T155" s="49">
        <v>2000</v>
      </c>
      <c r="U155" s="126" t="s">
        <v>4575</v>
      </c>
      <c r="V155" s="49">
        <v>180000001</v>
      </c>
      <c r="W155" s="49" t="s">
        <v>4578</v>
      </c>
      <c r="X155" s="49">
        <v>0</v>
      </c>
      <c r="Y155" s="49">
        <v>1004</v>
      </c>
      <c r="Z155" s="49" t="s">
        <v>4445</v>
      </c>
      <c r="AA155" s="49" t="s">
        <v>4446</v>
      </c>
    </row>
    <row r="156" spans="1:27" ht="15" x14ac:dyDescent="0.2">
      <c r="A156" s="4">
        <v>1</v>
      </c>
      <c r="B156" s="5">
        <v>1</v>
      </c>
      <c r="C156" s="5">
        <v>1</v>
      </c>
      <c r="D156" s="5">
        <v>1</v>
      </c>
      <c r="E156" s="5">
        <v>1</v>
      </c>
      <c r="F156" s="5">
        <v>1</v>
      </c>
      <c r="G156" s="5">
        <v>1</v>
      </c>
      <c r="H156" s="5">
        <v>1</v>
      </c>
      <c r="I156" s="5">
        <v>1</v>
      </c>
      <c r="J156" s="5">
        <v>1</v>
      </c>
      <c r="K156" s="49"/>
      <c r="L156" s="49"/>
      <c r="M156" s="49"/>
      <c r="N156" s="50">
        <f t="shared" si="4"/>
        <v>500110</v>
      </c>
      <c r="O156" s="49" t="s">
        <v>4499</v>
      </c>
      <c r="P156" s="49">
        <v>5</v>
      </c>
      <c r="Q156" s="49">
        <v>2</v>
      </c>
      <c r="R156" s="49">
        <v>0</v>
      </c>
      <c r="S156" s="49">
        <v>0</v>
      </c>
      <c r="T156" s="49">
        <v>2000</v>
      </c>
      <c r="U156" s="126" t="s">
        <v>4534</v>
      </c>
      <c r="V156" s="49">
        <v>180000001</v>
      </c>
      <c r="W156" s="49" t="s">
        <v>4578</v>
      </c>
      <c r="X156" s="49">
        <v>0</v>
      </c>
      <c r="Y156" s="49">
        <v>1004</v>
      </c>
      <c r="Z156" s="49" t="s">
        <v>4445</v>
      </c>
      <c r="AA156" s="49" t="s">
        <v>4446</v>
      </c>
    </row>
    <row r="157" spans="1:27" ht="15" x14ac:dyDescent="0.2">
      <c r="A157" s="4">
        <v>1</v>
      </c>
      <c r="B157" s="5">
        <v>1</v>
      </c>
      <c r="C157" s="5">
        <v>1</v>
      </c>
      <c r="D157" s="5">
        <v>1</v>
      </c>
      <c r="E157" s="5">
        <v>1</v>
      </c>
      <c r="F157" s="5">
        <v>1</v>
      </c>
      <c r="G157" s="5">
        <v>1</v>
      </c>
      <c r="H157" s="5">
        <v>1</v>
      </c>
      <c r="I157" s="5">
        <v>1</v>
      </c>
      <c r="J157" s="5">
        <v>1</v>
      </c>
      <c r="K157" s="49"/>
      <c r="L157" s="49"/>
      <c r="M157" s="49"/>
      <c r="N157" s="50">
        <f t="shared" si="4"/>
        <v>500111</v>
      </c>
      <c r="O157" s="49" t="s">
        <v>4499</v>
      </c>
      <c r="P157" s="49">
        <v>5</v>
      </c>
      <c r="Q157" s="49">
        <v>2</v>
      </c>
      <c r="R157" s="49">
        <v>0</v>
      </c>
      <c r="S157" s="49">
        <v>0</v>
      </c>
      <c r="T157" s="49">
        <v>2000</v>
      </c>
      <c r="U157" s="126" t="s">
        <v>4535</v>
      </c>
      <c r="V157" s="49">
        <v>180000001</v>
      </c>
      <c r="W157" s="49" t="s">
        <v>4579</v>
      </c>
      <c r="X157" s="49">
        <v>0</v>
      </c>
      <c r="Y157" s="49">
        <v>1004</v>
      </c>
      <c r="Z157" s="49" t="s">
        <v>4445</v>
      </c>
      <c r="AA157" s="49" t="s">
        <v>4446</v>
      </c>
    </row>
    <row r="158" spans="1:27" x14ac:dyDescent="0.2">
      <c r="A158" s="4">
        <v>1</v>
      </c>
      <c r="B158" s="5">
        <v>1</v>
      </c>
      <c r="C158" s="5">
        <v>1</v>
      </c>
      <c r="D158" s="5">
        <v>1</v>
      </c>
      <c r="E158" s="5">
        <v>1</v>
      </c>
      <c r="F158" s="5">
        <v>1</v>
      </c>
      <c r="G158" s="5">
        <v>1</v>
      </c>
      <c r="H158" s="5">
        <v>1</v>
      </c>
      <c r="I158" s="5">
        <v>1</v>
      </c>
      <c r="J158" s="5">
        <v>1</v>
      </c>
      <c r="K158" s="49"/>
      <c r="L158" s="49"/>
      <c r="M158" s="49"/>
      <c r="N158" s="50">
        <f t="shared" si="4"/>
        <v>500112</v>
      </c>
      <c r="O158" s="49" t="s">
        <v>4499</v>
      </c>
      <c r="P158" s="49">
        <v>5</v>
      </c>
      <c r="Q158" s="49">
        <v>3</v>
      </c>
      <c r="R158" s="49">
        <v>0</v>
      </c>
      <c r="S158" s="49">
        <v>0</v>
      </c>
      <c r="T158" s="49">
        <v>2000</v>
      </c>
      <c r="U158" s="49" t="s">
        <v>4515</v>
      </c>
      <c r="V158" s="49">
        <v>0</v>
      </c>
      <c r="W158" s="49" t="s">
        <v>4529</v>
      </c>
      <c r="X158" s="49">
        <v>0</v>
      </c>
      <c r="Y158" s="49">
        <v>1004</v>
      </c>
      <c r="Z158" s="49" t="s">
        <v>4445</v>
      </c>
      <c r="AA158" s="49" t="s">
        <v>4446</v>
      </c>
    </row>
    <row r="159" spans="1:27" x14ac:dyDescent="0.2">
      <c r="A159" s="4">
        <v>1</v>
      </c>
      <c r="B159" s="5">
        <v>1</v>
      </c>
      <c r="C159" s="5">
        <v>1</v>
      </c>
      <c r="D159" s="5">
        <v>1</v>
      </c>
      <c r="E159" s="5">
        <v>1</v>
      </c>
      <c r="F159" s="5">
        <v>1</v>
      </c>
      <c r="G159" s="5">
        <v>1</v>
      </c>
      <c r="H159" s="5">
        <v>1</v>
      </c>
      <c r="I159" s="5">
        <v>1</v>
      </c>
      <c r="J159" s="5">
        <v>1</v>
      </c>
      <c r="K159" s="49"/>
      <c r="L159" s="49"/>
      <c r="M159" s="49"/>
      <c r="N159" s="50">
        <f t="shared" si="4"/>
        <v>500113</v>
      </c>
      <c r="O159" s="49" t="s">
        <v>4499</v>
      </c>
      <c r="P159" s="49">
        <v>5</v>
      </c>
      <c r="Q159" s="49">
        <v>3</v>
      </c>
      <c r="R159" s="49">
        <v>0</v>
      </c>
      <c r="S159" s="49">
        <v>0</v>
      </c>
      <c r="T159" s="49">
        <v>2000</v>
      </c>
      <c r="U159" s="49" t="s">
        <v>4580</v>
      </c>
      <c r="V159" s="49">
        <v>0</v>
      </c>
      <c r="W159" s="49" t="s">
        <v>4529</v>
      </c>
      <c r="X159" s="49">
        <v>0</v>
      </c>
      <c r="Y159" s="49">
        <v>1004</v>
      </c>
      <c r="Z159" s="49" t="s">
        <v>4445</v>
      </c>
      <c r="AA159" s="49" t="s">
        <v>4446</v>
      </c>
    </row>
    <row r="160" spans="1:27" x14ac:dyDescent="0.2">
      <c r="A160" s="4">
        <v>1</v>
      </c>
      <c r="B160" s="5">
        <v>1</v>
      </c>
      <c r="C160" s="5">
        <v>1</v>
      </c>
      <c r="D160" s="5">
        <v>1</v>
      </c>
      <c r="E160" s="5">
        <v>1</v>
      </c>
      <c r="F160" s="5">
        <v>1</v>
      </c>
      <c r="G160" s="5">
        <v>1</v>
      </c>
      <c r="H160" s="5">
        <v>1</v>
      </c>
      <c r="I160" s="5">
        <v>1</v>
      </c>
      <c r="J160" s="5">
        <v>1</v>
      </c>
      <c r="K160" s="49"/>
      <c r="L160" s="49"/>
      <c r="M160" s="49"/>
      <c r="N160" s="50">
        <f t="shared" si="4"/>
        <v>500114</v>
      </c>
      <c r="O160" s="49" t="s">
        <v>4499</v>
      </c>
      <c r="P160" s="49">
        <v>5</v>
      </c>
      <c r="Q160" s="49">
        <v>3</v>
      </c>
      <c r="R160" s="49">
        <v>0</v>
      </c>
      <c r="S160" s="49">
        <v>0</v>
      </c>
      <c r="T160" s="49">
        <v>2000</v>
      </c>
      <c r="U160" s="49" t="s">
        <v>4581</v>
      </c>
      <c r="V160" s="49">
        <v>0</v>
      </c>
      <c r="W160" s="49" t="s">
        <v>4529</v>
      </c>
      <c r="X160" s="49">
        <v>0</v>
      </c>
      <c r="Y160" s="49">
        <v>1004</v>
      </c>
      <c r="Z160" s="49" t="s">
        <v>4445</v>
      </c>
      <c r="AA160" s="49" t="s">
        <v>4446</v>
      </c>
    </row>
    <row r="161" spans="1:27" x14ac:dyDescent="0.2">
      <c r="A161" s="4">
        <v>1</v>
      </c>
      <c r="B161" s="5">
        <v>1</v>
      </c>
      <c r="C161" s="5">
        <v>1</v>
      </c>
      <c r="D161" s="5">
        <v>1</v>
      </c>
      <c r="E161" s="5">
        <v>1</v>
      </c>
      <c r="F161" s="5">
        <v>1</v>
      </c>
      <c r="G161" s="5">
        <v>1</v>
      </c>
      <c r="H161" s="5">
        <v>1</v>
      </c>
      <c r="I161" s="5">
        <v>1</v>
      </c>
      <c r="J161" s="5">
        <v>1</v>
      </c>
      <c r="K161" s="49"/>
      <c r="L161" s="49"/>
      <c r="M161" s="49"/>
      <c r="N161" s="50">
        <f t="shared" si="4"/>
        <v>500115</v>
      </c>
      <c r="O161" s="49" t="s">
        <v>4499</v>
      </c>
      <c r="P161" s="49">
        <v>5</v>
      </c>
      <c r="Q161" s="49">
        <v>3</v>
      </c>
      <c r="R161" s="49">
        <v>0</v>
      </c>
      <c r="S161" s="49">
        <v>0</v>
      </c>
      <c r="T161" s="49">
        <v>2000</v>
      </c>
      <c r="U161" s="49" t="s">
        <v>4560</v>
      </c>
      <c r="V161" s="49">
        <v>0</v>
      </c>
      <c r="W161" s="49" t="s">
        <v>4529</v>
      </c>
      <c r="X161" s="49">
        <v>0</v>
      </c>
      <c r="Y161" s="49">
        <v>1004</v>
      </c>
      <c r="Z161" s="49" t="s">
        <v>4445</v>
      </c>
      <c r="AA161" s="49" t="s">
        <v>4446</v>
      </c>
    </row>
    <row r="162" spans="1:27" x14ac:dyDescent="0.2">
      <c r="A162" s="4">
        <v>1</v>
      </c>
      <c r="B162" s="5">
        <v>1</v>
      </c>
      <c r="C162" s="5">
        <v>1</v>
      </c>
      <c r="D162" s="5">
        <v>1</v>
      </c>
      <c r="E162" s="5">
        <v>1</v>
      </c>
      <c r="F162" s="5">
        <v>1</v>
      </c>
      <c r="G162" s="5">
        <v>1</v>
      </c>
      <c r="H162" s="5">
        <v>1</v>
      </c>
      <c r="I162" s="5">
        <v>1</v>
      </c>
      <c r="J162" s="5">
        <v>1</v>
      </c>
      <c r="K162" s="49"/>
      <c r="L162" s="49"/>
      <c r="M162" s="49"/>
      <c r="N162" s="50">
        <f t="shared" si="4"/>
        <v>500116</v>
      </c>
      <c r="O162" s="49" t="s">
        <v>4499</v>
      </c>
      <c r="P162" s="49">
        <v>5</v>
      </c>
      <c r="Q162" s="49">
        <v>3</v>
      </c>
      <c r="R162" s="49">
        <v>0</v>
      </c>
      <c r="S162" s="49">
        <v>0</v>
      </c>
      <c r="T162" s="49">
        <v>2000</v>
      </c>
      <c r="U162" s="49" t="s">
        <v>4582</v>
      </c>
      <c r="V162" s="49">
        <v>0</v>
      </c>
      <c r="W162" s="49" t="s">
        <v>4529</v>
      </c>
      <c r="X162" s="49">
        <v>0</v>
      </c>
      <c r="Y162" s="49">
        <v>1004</v>
      </c>
      <c r="Z162" s="49" t="s">
        <v>4445</v>
      </c>
      <c r="AA162" s="49" t="s">
        <v>4446</v>
      </c>
    </row>
    <row r="163" spans="1:27" x14ac:dyDescent="0.2">
      <c r="A163" s="4">
        <v>1</v>
      </c>
      <c r="B163" s="5">
        <v>1</v>
      </c>
      <c r="C163" s="5">
        <v>1</v>
      </c>
      <c r="D163" s="5">
        <v>1</v>
      </c>
      <c r="E163" s="5">
        <v>1</v>
      </c>
      <c r="F163" s="5">
        <v>1</v>
      </c>
      <c r="G163" s="5">
        <v>1</v>
      </c>
      <c r="H163" s="5">
        <v>1</v>
      </c>
      <c r="I163" s="5">
        <v>1</v>
      </c>
      <c r="J163" s="5">
        <v>1</v>
      </c>
      <c r="K163" s="49"/>
      <c r="L163" s="49"/>
      <c r="M163" s="49"/>
      <c r="N163" s="50">
        <f t="shared" si="4"/>
        <v>500117</v>
      </c>
      <c r="O163" s="49" t="s">
        <v>4499</v>
      </c>
      <c r="P163" s="49">
        <v>5</v>
      </c>
      <c r="Q163" s="49">
        <v>3</v>
      </c>
      <c r="R163" s="49">
        <v>0</v>
      </c>
      <c r="S163" s="49">
        <v>0</v>
      </c>
      <c r="T163" s="49">
        <v>2000</v>
      </c>
      <c r="U163" s="49" t="s">
        <v>4520</v>
      </c>
      <c r="V163" s="49">
        <v>0</v>
      </c>
      <c r="W163" s="49" t="s">
        <v>4529</v>
      </c>
      <c r="X163" s="49">
        <v>0</v>
      </c>
      <c r="Y163" s="49">
        <v>1004</v>
      </c>
      <c r="Z163" s="49" t="s">
        <v>4445</v>
      </c>
      <c r="AA163" s="49" t="s">
        <v>4446</v>
      </c>
    </row>
    <row r="164" spans="1:27" x14ac:dyDescent="0.2">
      <c r="A164" s="4">
        <v>1</v>
      </c>
      <c r="B164" s="5">
        <v>1</v>
      </c>
      <c r="C164" s="5">
        <v>1</v>
      </c>
      <c r="D164" s="5">
        <v>1</v>
      </c>
      <c r="E164" s="5">
        <v>1</v>
      </c>
      <c r="F164" s="5">
        <v>1</v>
      </c>
      <c r="G164" s="5">
        <v>1</v>
      </c>
      <c r="H164" s="5">
        <v>1</v>
      </c>
      <c r="I164" s="5">
        <v>1</v>
      </c>
      <c r="J164" s="5">
        <v>1</v>
      </c>
      <c r="K164" s="49"/>
      <c r="L164" s="49"/>
      <c r="M164" s="49"/>
      <c r="N164" s="50">
        <f t="shared" si="4"/>
        <v>500118</v>
      </c>
      <c r="O164" s="49" t="s">
        <v>4499</v>
      </c>
      <c r="P164" s="49">
        <v>5</v>
      </c>
      <c r="Q164" s="49">
        <v>3</v>
      </c>
      <c r="R164" s="49">
        <v>0</v>
      </c>
      <c r="S164" s="49">
        <v>0</v>
      </c>
      <c r="T164" s="49">
        <v>2000</v>
      </c>
      <c r="U164" s="49" t="s">
        <v>4583</v>
      </c>
      <c r="V164" s="49">
        <v>0</v>
      </c>
      <c r="W164" s="49" t="s">
        <v>4584</v>
      </c>
      <c r="X164" s="49">
        <v>0</v>
      </c>
      <c r="Y164" s="49">
        <v>1004</v>
      </c>
      <c r="Z164" s="49" t="s">
        <v>4445</v>
      </c>
      <c r="AA164" s="49" t="s">
        <v>4446</v>
      </c>
    </row>
    <row r="165" spans="1:27" x14ac:dyDescent="0.2">
      <c r="A165" s="4">
        <v>1</v>
      </c>
      <c r="B165" s="5">
        <v>1</v>
      </c>
      <c r="C165" s="5">
        <v>1</v>
      </c>
      <c r="D165" s="5">
        <v>1</v>
      </c>
      <c r="E165" s="5">
        <v>1</v>
      </c>
      <c r="F165" s="5">
        <v>1</v>
      </c>
      <c r="G165" s="5">
        <v>1</v>
      </c>
      <c r="H165" s="5">
        <v>1</v>
      </c>
      <c r="I165" s="5">
        <v>1</v>
      </c>
      <c r="J165" s="5">
        <v>1</v>
      </c>
      <c r="K165" s="49"/>
      <c r="L165" s="49"/>
      <c r="M165" s="49"/>
      <c r="N165" s="50">
        <f t="shared" si="4"/>
        <v>500119</v>
      </c>
      <c r="O165" s="49" t="s">
        <v>4499</v>
      </c>
      <c r="P165" s="49">
        <v>5</v>
      </c>
      <c r="Q165" s="49">
        <v>3</v>
      </c>
      <c r="R165" s="49">
        <v>0</v>
      </c>
      <c r="S165" s="49">
        <v>0</v>
      </c>
      <c r="T165" s="49">
        <v>2000</v>
      </c>
      <c r="U165" s="49" t="s">
        <v>4565</v>
      </c>
      <c r="V165" s="49">
        <v>0</v>
      </c>
      <c r="W165" s="49" t="s">
        <v>4529</v>
      </c>
      <c r="X165" s="49">
        <v>0</v>
      </c>
      <c r="Y165" s="49">
        <v>1004</v>
      </c>
      <c r="Z165" s="49" t="s">
        <v>4445</v>
      </c>
      <c r="AA165" s="49" t="s">
        <v>4446</v>
      </c>
    </row>
    <row r="166" spans="1:27" x14ac:dyDescent="0.2">
      <c r="A166" s="4">
        <v>1</v>
      </c>
      <c r="B166" s="5">
        <v>1</v>
      </c>
      <c r="C166" s="5">
        <v>1</v>
      </c>
      <c r="D166" s="5">
        <v>1</v>
      </c>
      <c r="E166" s="5">
        <v>1</v>
      </c>
      <c r="F166" s="5">
        <v>1</v>
      </c>
      <c r="G166" s="5">
        <v>1</v>
      </c>
      <c r="H166" s="5">
        <v>1</v>
      </c>
      <c r="I166" s="5">
        <v>1</v>
      </c>
      <c r="J166" s="5">
        <v>1</v>
      </c>
      <c r="K166" s="49"/>
      <c r="L166" s="49"/>
      <c r="M166" s="49"/>
      <c r="N166" s="50">
        <f t="shared" si="4"/>
        <v>500120</v>
      </c>
      <c r="O166" s="49" t="s">
        <v>4499</v>
      </c>
      <c r="P166" s="49">
        <v>5</v>
      </c>
      <c r="Q166" s="49">
        <v>3</v>
      </c>
      <c r="R166" s="49">
        <v>0</v>
      </c>
      <c r="S166" s="49">
        <v>0</v>
      </c>
      <c r="T166" s="49">
        <v>2000</v>
      </c>
      <c r="U166" s="49" t="s">
        <v>4585</v>
      </c>
      <c r="V166" s="49">
        <v>0</v>
      </c>
      <c r="W166" s="49" t="s">
        <v>4529</v>
      </c>
      <c r="X166" s="49">
        <v>0</v>
      </c>
      <c r="Y166" s="49">
        <v>1004</v>
      </c>
      <c r="Z166" s="49" t="s">
        <v>4445</v>
      </c>
      <c r="AA166" s="49" t="s">
        <v>4446</v>
      </c>
    </row>
    <row r="167" spans="1:27" x14ac:dyDescent="0.2">
      <c r="A167" s="4">
        <v>1</v>
      </c>
      <c r="B167" s="5">
        <v>1</v>
      </c>
      <c r="C167" s="5">
        <v>1</v>
      </c>
      <c r="D167" s="5">
        <v>1</v>
      </c>
      <c r="E167" s="5">
        <v>1</v>
      </c>
      <c r="F167" s="5">
        <v>1</v>
      </c>
      <c r="G167" s="5">
        <v>1</v>
      </c>
      <c r="H167" s="5">
        <v>1</v>
      </c>
      <c r="I167" s="5">
        <v>1</v>
      </c>
      <c r="J167" s="5">
        <v>1</v>
      </c>
      <c r="K167" s="49"/>
      <c r="L167" s="49"/>
      <c r="M167" s="49"/>
      <c r="N167" s="50">
        <f t="shared" si="4"/>
        <v>500121</v>
      </c>
      <c r="O167" s="49" t="s">
        <v>4499</v>
      </c>
      <c r="P167" s="49">
        <v>5</v>
      </c>
      <c r="Q167" s="49">
        <v>3</v>
      </c>
      <c r="R167" s="49">
        <v>0</v>
      </c>
      <c r="S167" s="49">
        <v>0</v>
      </c>
      <c r="T167" s="49">
        <v>2000</v>
      </c>
      <c r="U167" s="49" t="s">
        <v>4567</v>
      </c>
      <c r="V167" s="49">
        <v>0</v>
      </c>
      <c r="W167" s="49" t="s">
        <v>4529</v>
      </c>
      <c r="X167" s="49">
        <v>0</v>
      </c>
      <c r="Y167" s="49">
        <v>1004</v>
      </c>
      <c r="Z167" s="49" t="s">
        <v>4445</v>
      </c>
      <c r="AA167" s="49" t="s">
        <v>4446</v>
      </c>
    </row>
    <row r="168" spans="1:27" x14ac:dyDescent="0.2">
      <c r="A168" s="4">
        <v>1</v>
      </c>
      <c r="B168" s="5">
        <v>1</v>
      </c>
      <c r="C168" s="5">
        <v>1</v>
      </c>
      <c r="D168" s="5">
        <v>1</v>
      </c>
      <c r="E168" s="5">
        <v>1</v>
      </c>
      <c r="F168" s="5">
        <v>1</v>
      </c>
      <c r="G168" s="5">
        <v>1</v>
      </c>
      <c r="H168" s="5">
        <v>1</v>
      </c>
      <c r="I168" s="5">
        <v>1</v>
      </c>
      <c r="J168" s="5">
        <v>1</v>
      </c>
      <c r="K168" s="49"/>
      <c r="L168" s="49"/>
      <c r="M168" s="49"/>
      <c r="N168" s="50">
        <f t="shared" si="4"/>
        <v>500122</v>
      </c>
      <c r="O168" s="49" t="s">
        <v>4499</v>
      </c>
      <c r="P168" s="49">
        <v>5</v>
      </c>
      <c r="Q168" s="49">
        <v>3</v>
      </c>
      <c r="R168" s="49">
        <v>0</v>
      </c>
      <c r="S168" s="49">
        <v>0</v>
      </c>
      <c r="T168" s="49">
        <v>2000</v>
      </c>
      <c r="U168" s="49" t="s">
        <v>4586</v>
      </c>
      <c r="V168" s="49">
        <v>0</v>
      </c>
      <c r="W168" s="49" t="s">
        <v>4587</v>
      </c>
      <c r="X168" s="49">
        <v>0</v>
      </c>
      <c r="Y168" s="49">
        <v>1004</v>
      </c>
      <c r="Z168" s="49" t="s">
        <v>4445</v>
      </c>
      <c r="AA168" s="49" t="s">
        <v>4446</v>
      </c>
    </row>
    <row r="169" spans="1:27" x14ac:dyDescent="0.2">
      <c r="A169" s="4">
        <v>1</v>
      </c>
      <c r="B169" s="5">
        <v>1</v>
      </c>
      <c r="C169" s="5">
        <v>1</v>
      </c>
      <c r="D169" s="5">
        <v>1</v>
      </c>
      <c r="E169" s="5">
        <v>1</v>
      </c>
      <c r="F169" s="5">
        <v>1</v>
      </c>
      <c r="G169" s="5">
        <v>1</v>
      </c>
      <c r="H169" s="5">
        <v>1</v>
      </c>
      <c r="I169" s="5">
        <v>1</v>
      </c>
      <c r="J169" s="5">
        <v>1</v>
      </c>
      <c r="K169" s="49"/>
      <c r="L169" s="49"/>
      <c r="M169" s="49"/>
      <c r="N169" s="50">
        <f t="shared" si="4"/>
        <v>500123</v>
      </c>
      <c r="O169" s="49" t="s">
        <v>4499</v>
      </c>
      <c r="P169" s="49">
        <v>5</v>
      </c>
      <c r="Q169" s="49">
        <v>3</v>
      </c>
      <c r="R169" s="49">
        <v>0</v>
      </c>
      <c r="S169" s="49">
        <v>0</v>
      </c>
      <c r="T169" s="49">
        <v>2000</v>
      </c>
      <c r="U169" s="49" t="s">
        <v>4570</v>
      </c>
      <c r="V169" s="49">
        <v>0</v>
      </c>
      <c r="W169" s="49" t="s">
        <v>4529</v>
      </c>
      <c r="X169" s="49">
        <v>0</v>
      </c>
      <c r="Y169" s="49">
        <v>1004</v>
      </c>
      <c r="Z169" s="49" t="s">
        <v>4445</v>
      </c>
      <c r="AA169" s="49" t="s">
        <v>4446</v>
      </c>
    </row>
    <row r="170" spans="1:27" x14ac:dyDescent="0.2">
      <c r="A170" s="4">
        <v>1</v>
      </c>
      <c r="B170" s="5">
        <v>1</v>
      </c>
      <c r="C170" s="5">
        <v>1</v>
      </c>
      <c r="D170" s="5">
        <v>1</v>
      </c>
      <c r="E170" s="5">
        <v>1</v>
      </c>
      <c r="F170" s="5">
        <v>1</v>
      </c>
      <c r="G170" s="5">
        <v>1</v>
      </c>
      <c r="H170" s="5">
        <v>1</v>
      </c>
      <c r="I170" s="5">
        <v>1</v>
      </c>
      <c r="J170" s="5">
        <v>1</v>
      </c>
      <c r="K170" s="49"/>
      <c r="L170" s="49"/>
      <c r="M170" s="49"/>
      <c r="N170" s="50">
        <f t="shared" si="4"/>
        <v>500124</v>
      </c>
      <c r="O170" s="49" t="s">
        <v>4499</v>
      </c>
      <c r="P170" s="49">
        <v>5</v>
      </c>
      <c r="Q170" s="49">
        <v>3</v>
      </c>
      <c r="R170" s="49">
        <v>0</v>
      </c>
      <c r="S170" s="49">
        <v>0</v>
      </c>
      <c r="T170" s="49">
        <v>2000</v>
      </c>
      <c r="U170" s="49" t="s">
        <v>4588</v>
      </c>
      <c r="V170" s="49">
        <v>0</v>
      </c>
      <c r="W170" s="49" t="s">
        <v>4529</v>
      </c>
      <c r="X170" s="49">
        <v>0</v>
      </c>
      <c r="Y170" s="49">
        <v>1004</v>
      </c>
      <c r="Z170" s="49" t="s">
        <v>4445</v>
      </c>
      <c r="AA170" s="49" t="s">
        <v>4446</v>
      </c>
    </row>
    <row r="171" spans="1:27" x14ac:dyDescent="0.2">
      <c r="A171" s="4">
        <v>1</v>
      </c>
      <c r="B171" s="5">
        <v>1</v>
      </c>
      <c r="C171" s="5">
        <v>1</v>
      </c>
      <c r="D171" s="5">
        <v>1</v>
      </c>
      <c r="E171" s="5">
        <v>1</v>
      </c>
      <c r="F171" s="5">
        <v>1</v>
      </c>
      <c r="G171" s="5">
        <v>1</v>
      </c>
      <c r="H171" s="5">
        <v>1</v>
      </c>
      <c r="I171" s="5">
        <v>1</v>
      </c>
      <c r="J171" s="5">
        <v>1</v>
      </c>
      <c r="K171" s="49"/>
      <c r="L171" s="49"/>
      <c r="M171" s="49"/>
      <c r="N171" s="50">
        <f t="shared" si="4"/>
        <v>500125</v>
      </c>
      <c r="O171" s="49" t="s">
        <v>4499</v>
      </c>
      <c r="P171" s="49">
        <v>5</v>
      </c>
      <c r="Q171" s="49">
        <v>3</v>
      </c>
      <c r="R171" s="49">
        <v>0</v>
      </c>
      <c r="S171" s="49">
        <v>0</v>
      </c>
      <c r="T171" s="49">
        <v>2000</v>
      </c>
      <c r="U171" s="49" t="s">
        <v>4572</v>
      </c>
      <c r="V171" s="49">
        <v>0</v>
      </c>
      <c r="W171" s="49" t="s">
        <v>4584</v>
      </c>
      <c r="X171" s="49">
        <v>0</v>
      </c>
      <c r="Y171" s="49">
        <v>1004</v>
      </c>
      <c r="Z171" s="49" t="s">
        <v>4445</v>
      </c>
      <c r="AA171" s="49" t="s">
        <v>4446</v>
      </c>
    </row>
    <row r="172" spans="1:27" x14ac:dyDescent="0.2">
      <c r="A172" s="4">
        <v>1</v>
      </c>
      <c r="B172" s="5">
        <v>1</v>
      </c>
      <c r="C172" s="5">
        <v>1</v>
      </c>
      <c r="D172" s="5">
        <v>1</v>
      </c>
      <c r="E172" s="5">
        <v>1</v>
      </c>
      <c r="F172" s="5">
        <v>1</v>
      </c>
      <c r="G172" s="5">
        <v>1</v>
      </c>
      <c r="H172" s="5">
        <v>1</v>
      </c>
      <c r="I172" s="5">
        <v>1</v>
      </c>
      <c r="J172" s="5">
        <v>1</v>
      </c>
      <c r="K172" s="49"/>
      <c r="L172" s="49"/>
      <c r="M172" s="49"/>
      <c r="N172" s="50">
        <f t="shared" si="4"/>
        <v>500126</v>
      </c>
      <c r="O172" s="49" t="s">
        <v>4499</v>
      </c>
      <c r="P172" s="49">
        <v>5</v>
      </c>
      <c r="Q172" s="49">
        <v>3</v>
      </c>
      <c r="R172" s="49">
        <v>0</v>
      </c>
      <c r="S172" s="49">
        <v>0</v>
      </c>
      <c r="T172" s="49">
        <v>2000</v>
      </c>
      <c r="U172" s="49" t="s">
        <v>4589</v>
      </c>
      <c r="V172" s="49">
        <v>0</v>
      </c>
      <c r="W172" s="49" t="s">
        <v>4529</v>
      </c>
      <c r="X172" s="49">
        <v>0</v>
      </c>
      <c r="Y172" s="49">
        <v>1004</v>
      </c>
      <c r="Z172" s="49" t="s">
        <v>4445</v>
      </c>
      <c r="AA172" s="49" t="s">
        <v>4446</v>
      </c>
    </row>
    <row r="173" spans="1:27" x14ac:dyDescent="0.2">
      <c r="A173" s="4">
        <v>1</v>
      </c>
      <c r="B173" s="5">
        <v>1</v>
      </c>
      <c r="C173" s="5">
        <v>1</v>
      </c>
      <c r="D173" s="5">
        <v>1</v>
      </c>
      <c r="E173" s="5">
        <v>1</v>
      </c>
      <c r="F173" s="5">
        <v>1</v>
      </c>
      <c r="G173" s="5">
        <v>1</v>
      </c>
      <c r="H173" s="5">
        <v>1</v>
      </c>
      <c r="I173" s="5">
        <v>1</v>
      </c>
      <c r="J173" s="5">
        <v>1</v>
      </c>
      <c r="K173" s="49"/>
      <c r="L173" s="49"/>
      <c r="M173" s="49"/>
      <c r="N173" s="50">
        <f t="shared" si="4"/>
        <v>500127</v>
      </c>
      <c r="O173" s="49" t="s">
        <v>4499</v>
      </c>
      <c r="P173" s="49">
        <v>5</v>
      </c>
      <c r="Q173" s="49">
        <v>3</v>
      </c>
      <c r="R173" s="49">
        <v>0</v>
      </c>
      <c r="S173" s="49">
        <v>0</v>
      </c>
      <c r="T173" s="49">
        <v>2000</v>
      </c>
      <c r="U173" s="49" t="s">
        <v>4574</v>
      </c>
      <c r="V173" s="49">
        <v>0</v>
      </c>
      <c r="W173" s="49" t="s">
        <v>4529</v>
      </c>
      <c r="X173" s="49">
        <v>0</v>
      </c>
      <c r="Y173" s="49">
        <v>1004</v>
      </c>
      <c r="Z173" s="49" t="s">
        <v>4445</v>
      </c>
      <c r="AA173" s="49" t="s">
        <v>4446</v>
      </c>
    </row>
    <row r="174" spans="1:27" x14ac:dyDescent="0.2">
      <c r="A174" s="4">
        <v>1</v>
      </c>
      <c r="B174" s="5">
        <v>1</v>
      </c>
      <c r="C174" s="5">
        <v>1</v>
      </c>
      <c r="D174" s="5">
        <v>1</v>
      </c>
      <c r="E174" s="5">
        <v>1</v>
      </c>
      <c r="F174" s="5">
        <v>1</v>
      </c>
      <c r="G174" s="5">
        <v>1</v>
      </c>
      <c r="H174" s="5">
        <v>1</v>
      </c>
      <c r="I174" s="5">
        <v>1</v>
      </c>
      <c r="J174" s="5">
        <v>1</v>
      </c>
      <c r="K174" s="49"/>
      <c r="L174" s="49"/>
      <c r="M174" s="49"/>
      <c r="N174" s="50">
        <f t="shared" si="4"/>
        <v>500128</v>
      </c>
      <c r="O174" s="49" t="s">
        <v>4499</v>
      </c>
      <c r="P174" s="49">
        <v>5</v>
      </c>
      <c r="Q174" s="49">
        <v>3</v>
      </c>
      <c r="R174" s="49">
        <v>0</v>
      </c>
      <c r="S174" s="49">
        <v>0</v>
      </c>
      <c r="T174" s="49">
        <v>2000</v>
      </c>
      <c r="U174" s="49" t="s">
        <v>4590</v>
      </c>
      <c r="V174" s="49">
        <v>0</v>
      </c>
      <c r="W174" s="49" t="s">
        <v>4587</v>
      </c>
      <c r="X174" s="49">
        <v>0</v>
      </c>
      <c r="Y174" s="49">
        <v>1004</v>
      </c>
      <c r="Z174" s="49" t="s">
        <v>4445</v>
      </c>
      <c r="AA174" s="49" t="s">
        <v>4446</v>
      </c>
    </row>
    <row r="175" spans="1:27" x14ac:dyDescent="0.2">
      <c r="A175" s="4">
        <v>1</v>
      </c>
      <c r="B175" s="5">
        <v>1</v>
      </c>
      <c r="C175" s="5">
        <v>1</v>
      </c>
      <c r="D175" s="5">
        <v>1</v>
      </c>
      <c r="E175" s="5">
        <v>1</v>
      </c>
      <c r="F175" s="5">
        <v>1</v>
      </c>
      <c r="G175" s="5">
        <v>1</v>
      </c>
      <c r="H175" s="5">
        <v>1</v>
      </c>
      <c r="I175" s="5">
        <v>1</v>
      </c>
      <c r="J175" s="5">
        <v>1</v>
      </c>
      <c r="K175" s="49"/>
      <c r="L175" s="49"/>
      <c r="M175" s="49"/>
      <c r="N175" s="50">
        <f t="shared" si="4"/>
        <v>500129</v>
      </c>
      <c r="O175" s="49" t="s">
        <v>4499</v>
      </c>
      <c r="P175" s="49">
        <v>5</v>
      </c>
      <c r="Q175" s="49">
        <v>3</v>
      </c>
      <c r="R175" s="49">
        <v>0</v>
      </c>
      <c r="S175" s="49">
        <v>0</v>
      </c>
      <c r="T175" s="49">
        <v>2000</v>
      </c>
      <c r="U175" s="49" t="s">
        <v>4535</v>
      </c>
      <c r="V175" s="49">
        <v>0</v>
      </c>
      <c r="W175" s="49" t="s">
        <v>4529</v>
      </c>
      <c r="X175" s="49">
        <v>0</v>
      </c>
      <c r="Y175" s="49">
        <v>1004</v>
      </c>
      <c r="Z175" s="49" t="s">
        <v>4445</v>
      </c>
      <c r="AA175" s="49" t="s">
        <v>4446</v>
      </c>
    </row>
    <row r="176" spans="1:27" x14ac:dyDescent="0.2">
      <c r="A176" s="4">
        <v>1</v>
      </c>
      <c r="B176" s="5">
        <v>1</v>
      </c>
      <c r="C176" s="5">
        <v>1</v>
      </c>
      <c r="D176" s="5">
        <v>1</v>
      </c>
      <c r="E176" s="5">
        <v>1</v>
      </c>
      <c r="F176" s="5">
        <v>1</v>
      </c>
      <c r="G176" s="5">
        <v>1</v>
      </c>
      <c r="H176" s="5">
        <v>1</v>
      </c>
      <c r="I176" s="5">
        <v>1</v>
      </c>
      <c r="J176" s="5">
        <v>1</v>
      </c>
      <c r="K176" s="49"/>
      <c r="L176" s="49"/>
      <c r="M176" s="49"/>
      <c r="N176" s="50">
        <f t="shared" si="4"/>
        <v>500130</v>
      </c>
      <c r="O176" s="49" t="s">
        <v>4499</v>
      </c>
      <c r="P176" s="49">
        <v>5</v>
      </c>
      <c r="Q176" s="49">
        <v>3</v>
      </c>
      <c r="R176" s="49">
        <v>0</v>
      </c>
      <c r="S176" s="49">
        <v>0</v>
      </c>
      <c r="T176" s="49">
        <v>2000</v>
      </c>
      <c r="U176" s="49" t="s">
        <v>4591</v>
      </c>
      <c r="V176" s="49">
        <v>0</v>
      </c>
      <c r="W176" s="49" t="s">
        <v>4538</v>
      </c>
      <c r="X176" s="49">
        <v>0</v>
      </c>
      <c r="Y176" s="49">
        <v>1004</v>
      </c>
      <c r="Z176" s="49" t="s">
        <v>4445</v>
      </c>
      <c r="AA176" s="49" t="s">
        <v>4446</v>
      </c>
    </row>
    <row r="177" spans="1:27" x14ac:dyDescent="0.2">
      <c r="A177" s="4">
        <v>1</v>
      </c>
      <c r="B177" s="5">
        <v>1</v>
      </c>
      <c r="C177" s="5">
        <v>1</v>
      </c>
      <c r="D177" s="5">
        <v>1</v>
      </c>
      <c r="E177" s="5">
        <v>1</v>
      </c>
      <c r="F177" s="5">
        <v>1</v>
      </c>
      <c r="G177" s="5">
        <v>1</v>
      </c>
      <c r="H177" s="5">
        <v>1</v>
      </c>
      <c r="I177" s="5">
        <v>1</v>
      </c>
      <c r="J177" s="5">
        <v>1</v>
      </c>
      <c r="K177" s="49"/>
      <c r="L177" s="49"/>
      <c r="M177" s="49"/>
      <c r="N177" s="50">
        <f t="shared" si="4"/>
        <v>500131</v>
      </c>
      <c r="O177" s="49" t="s">
        <v>4499</v>
      </c>
      <c r="P177" s="49">
        <v>5</v>
      </c>
      <c r="Q177" s="49">
        <v>3</v>
      </c>
      <c r="R177" s="49">
        <v>0</v>
      </c>
      <c r="S177" s="49">
        <v>0</v>
      </c>
      <c r="T177" s="49">
        <v>2000</v>
      </c>
      <c r="U177" s="49" t="s">
        <v>4541</v>
      </c>
      <c r="V177" s="49">
        <v>0</v>
      </c>
      <c r="W177" s="49" t="s">
        <v>4592</v>
      </c>
      <c r="X177" s="49">
        <v>0</v>
      </c>
      <c r="Y177" s="49">
        <v>1004</v>
      </c>
      <c r="Z177" s="49" t="s">
        <v>4445</v>
      </c>
      <c r="AA177" s="49" t="s">
        <v>4446</v>
      </c>
    </row>
    <row r="178" spans="1:27" x14ac:dyDescent="0.2">
      <c r="A178" s="4">
        <v>1</v>
      </c>
      <c r="B178" s="5">
        <v>1</v>
      </c>
      <c r="C178" s="5">
        <v>1</v>
      </c>
      <c r="D178" s="5">
        <v>1</v>
      </c>
      <c r="E178" s="5">
        <v>1</v>
      </c>
      <c r="F178" s="5">
        <v>1</v>
      </c>
      <c r="G178" s="5">
        <v>1</v>
      </c>
      <c r="H178" s="5">
        <v>1</v>
      </c>
      <c r="I178" s="5">
        <v>1</v>
      </c>
      <c r="J178" s="5">
        <v>1</v>
      </c>
      <c r="K178" s="49"/>
      <c r="L178" s="49"/>
      <c r="M178" s="49"/>
      <c r="N178" s="50">
        <f t="shared" si="4"/>
        <v>500132</v>
      </c>
      <c r="O178" s="49" t="s">
        <v>4499</v>
      </c>
      <c r="P178" s="49">
        <v>5</v>
      </c>
      <c r="Q178" s="49">
        <v>3</v>
      </c>
      <c r="R178" s="49">
        <v>0</v>
      </c>
      <c r="S178" s="49">
        <v>0</v>
      </c>
      <c r="T178" s="49">
        <v>2000</v>
      </c>
      <c r="U178" s="49" t="s">
        <v>4593</v>
      </c>
      <c r="V178" s="49">
        <v>0</v>
      </c>
      <c r="W178" s="49" t="s">
        <v>4538</v>
      </c>
      <c r="X178" s="49">
        <v>0</v>
      </c>
      <c r="Y178" s="49">
        <v>1004</v>
      </c>
      <c r="Z178" s="49" t="s">
        <v>4445</v>
      </c>
      <c r="AA178" s="49" t="s">
        <v>4446</v>
      </c>
    </row>
    <row r="179" spans="1:27" x14ac:dyDescent="0.2">
      <c r="A179" s="4">
        <v>1</v>
      </c>
      <c r="B179" s="5">
        <v>1</v>
      </c>
      <c r="C179" s="5">
        <v>1</v>
      </c>
      <c r="D179" s="5">
        <v>1</v>
      </c>
      <c r="E179" s="5">
        <v>1</v>
      </c>
      <c r="F179" s="5">
        <v>1</v>
      </c>
      <c r="G179" s="5">
        <v>1</v>
      </c>
      <c r="H179" s="5">
        <v>1</v>
      </c>
      <c r="I179" s="5">
        <v>1</v>
      </c>
      <c r="J179" s="5">
        <v>1</v>
      </c>
      <c r="K179" s="49"/>
      <c r="L179" s="49"/>
      <c r="M179" s="49"/>
      <c r="N179" s="50">
        <f t="shared" si="4"/>
        <v>500133</v>
      </c>
      <c r="O179" s="49" t="s">
        <v>4499</v>
      </c>
      <c r="P179" s="49">
        <v>5</v>
      </c>
      <c r="Q179" s="49">
        <v>3</v>
      </c>
      <c r="R179" s="49">
        <v>0</v>
      </c>
      <c r="S179" s="49">
        <v>0</v>
      </c>
      <c r="T179" s="49">
        <v>2000</v>
      </c>
      <c r="U179" s="49" t="s">
        <v>4544</v>
      </c>
      <c r="V179" s="49">
        <v>0</v>
      </c>
      <c r="W179" s="49" t="s">
        <v>4538</v>
      </c>
      <c r="X179" s="49">
        <v>0</v>
      </c>
      <c r="Y179" s="49">
        <v>1004</v>
      </c>
      <c r="Z179" s="49" t="s">
        <v>4445</v>
      </c>
      <c r="AA179" s="49" t="s">
        <v>4446</v>
      </c>
    </row>
    <row r="180" spans="1:27" x14ac:dyDescent="0.2">
      <c r="A180" s="4">
        <v>1</v>
      </c>
      <c r="B180" s="5">
        <v>1</v>
      </c>
      <c r="C180" s="5">
        <v>1</v>
      </c>
      <c r="D180" s="5">
        <v>1</v>
      </c>
      <c r="E180" s="5">
        <v>1</v>
      </c>
      <c r="F180" s="5">
        <v>1</v>
      </c>
      <c r="G180" s="5">
        <v>1</v>
      </c>
      <c r="H180" s="5">
        <v>1</v>
      </c>
      <c r="I180" s="5">
        <v>1</v>
      </c>
      <c r="J180" s="5">
        <v>1</v>
      </c>
      <c r="K180" s="49"/>
      <c r="L180" s="49"/>
      <c r="M180" s="49"/>
      <c r="N180" s="50">
        <f t="shared" si="4"/>
        <v>500134</v>
      </c>
      <c r="O180" s="49" t="s">
        <v>4499</v>
      </c>
      <c r="P180" s="49">
        <v>5</v>
      </c>
      <c r="Q180" s="49">
        <v>3</v>
      </c>
      <c r="R180" s="49">
        <v>0</v>
      </c>
      <c r="S180" s="49">
        <v>0</v>
      </c>
      <c r="T180" s="49">
        <v>2000</v>
      </c>
      <c r="U180" s="49" t="s">
        <v>4594</v>
      </c>
      <c r="V180" s="49">
        <v>0</v>
      </c>
      <c r="W180" s="49" t="s">
        <v>4595</v>
      </c>
      <c r="X180" s="49">
        <v>0</v>
      </c>
      <c r="Y180" s="49">
        <v>1004</v>
      </c>
      <c r="Z180" s="49" t="s">
        <v>4445</v>
      </c>
      <c r="AA180" s="49" t="s">
        <v>4446</v>
      </c>
    </row>
    <row r="181" spans="1:27" x14ac:dyDescent="0.2">
      <c r="A181" s="4">
        <v>1</v>
      </c>
      <c r="B181" s="5">
        <v>1</v>
      </c>
      <c r="C181" s="5">
        <v>1</v>
      </c>
      <c r="D181" s="5">
        <v>1</v>
      </c>
      <c r="E181" s="5">
        <v>1</v>
      </c>
      <c r="F181" s="5">
        <v>1</v>
      </c>
      <c r="G181" s="5">
        <v>1</v>
      </c>
      <c r="H181" s="5">
        <v>1</v>
      </c>
      <c r="I181" s="5">
        <v>1</v>
      </c>
      <c r="J181" s="5">
        <v>1</v>
      </c>
      <c r="K181" s="49"/>
      <c r="L181" s="49"/>
      <c r="M181" s="49"/>
      <c r="N181" s="50">
        <f t="shared" si="4"/>
        <v>500135</v>
      </c>
      <c r="O181" s="49" t="s">
        <v>4499</v>
      </c>
      <c r="P181" s="49">
        <v>5</v>
      </c>
      <c r="Q181" s="49">
        <v>3</v>
      </c>
      <c r="R181" s="49">
        <v>0</v>
      </c>
      <c r="S181" s="49">
        <v>0</v>
      </c>
      <c r="T181" s="49">
        <v>2000</v>
      </c>
      <c r="U181" s="49" t="s">
        <v>4515</v>
      </c>
      <c r="V181" s="49">
        <v>180000002</v>
      </c>
      <c r="W181" s="49" t="s">
        <v>4545</v>
      </c>
      <c r="X181" s="49">
        <v>0</v>
      </c>
      <c r="Y181" s="49">
        <v>1004</v>
      </c>
      <c r="Z181" s="49" t="s">
        <v>4445</v>
      </c>
      <c r="AA181" s="49" t="s">
        <v>4446</v>
      </c>
    </row>
    <row r="182" spans="1:27" x14ac:dyDescent="0.2">
      <c r="A182" s="4">
        <v>1</v>
      </c>
      <c r="B182" s="5">
        <v>1</v>
      </c>
      <c r="C182" s="5">
        <v>1</v>
      </c>
      <c r="D182" s="5">
        <v>1</v>
      </c>
      <c r="E182" s="5">
        <v>1</v>
      </c>
      <c r="F182" s="5">
        <v>1</v>
      </c>
      <c r="G182" s="5">
        <v>1</v>
      </c>
      <c r="H182" s="5">
        <v>1</v>
      </c>
      <c r="I182" s="5">
        <v>1</v>
      </c>
      <c r="J182" s="5">
        <v>1</v>
      </c>
      <c r="K182" s="49"/>
      <c r="L182" s="49"/>
      <c r="M182" s="49"/>
      <c r="N182" s="50">
        <f t="shared" si="4"/>
        <v>500136</v>
      </c>
      <c r="O182" s="49" t="s">
        <v>4499</v>
      </c>
      <c r="P182" s="49">
        <v>5</v>
      </c>
      <c r="Q182" s="49">
        <v>3</v>
      </c>
      <c r="R182" s="49">
        <v>0</v>
      </c>
      <c r="S182" s="49">
        <v>0</v>
      </c>
      <c r="T182" s="49">
        <v>2000</v>
      </c>
      <c r="U182" s="49" t="s">
        <v>4580</v>
      </c>
      <c r="V182" s="49">
        <v>180000002</v>
      </c>
      <c r="W182" s="49" t="s">
        <v>4545</v>
      </c>
      <c r="X182" s="49">
        <v>0</v>
      </c>
      <c r="Y182" s="49">
        <v>1004</v>
      </c>
      <c r="Z182" s="49" t="s">
        <v>4445</v>
      </c>
      <c r="AA182" s="49" t="s">
        <v>4446</v>
      </c>
    </row>
    <row r="183" spans="1:27" x14ac:dyDescent="0.2">
      <c r="A183" s="4">
        <v>1</v>
      </c>
      <c r="B183" s="5">
        <v>1</v>
      </c>
      <c r="C183" s="5">
        <v>1</v>
      </c>
      <c r="D183" s="5">
        <v>1</v>
      </c>
      <c r="E183" s="5">
        <v>1</v>
      </c>
      <c r="F183" s="5">
        <v>1</v>
      </c>
      <c r="G183" s="5">
        <v>1</v>
      </c>
      <c r="H183" s="5">
        <v>1</v>
      </c>
      <c r="I183" s="5">
        <v>1</v>
      </c>
      <c r="J183" s="5">
        <v>1</v>
      </c>
      <c r="K183" s="49"/>
      <c r="L183" s="49"/>
      <c r="M183" s="49"/>
      <c r="N183" s="50">
        <f t="shared" si="4"/>
        <v>500137</v>
      </c>
      <c r="O183" s="49" t="s">
        <v>4499</v>
      </c>
      <c r="P183" s="49">
        <v>5</v>
      </c>
      <c r="Q183" s="49">
        <v>3</v>
      </c>
      <c r="R183" s="49">
        <v>0</v>
      </c>
      <c r="S183" s="49">
        <v>0</v>
      </c>
      <c r="T183" s="49">
        <v>2000</v>
      </c>
      <c r="U183" s="49" t="s">
        <v>4581</v>
      </c>
      <c r="V183" s="49">
        <v>180000002</v>
      </c>
      <c r="W183" s="49" t="s">
        <v>4545</v>
      </c>
      <c r="X183" s="49">
        <v>0</v>
      </c>
      <c r="Y183" s="49">
        <v>1004</v>
      </c>
      <c r="Z183" s="49" t="s">
        <v>4445</v>
      </c>
      <c r="AA183" s="49" t="s">
        <v>4446</v>
      </c>
    </row>
    <row r="184" spans="1:27" x14ac:dyDescent="0.2">
      <c r="A184" s="4">
        <v>1</v>
      </c>
      <c r="B184" s="5">
        <v>1</v>
      </c>
      <c r="C184" s="5">
        <v>1</v>
      </c>
      <c r="D184" s="5">
        <v>1</v>
      </c>
      <c r="E184" s="5">
        <v>1</v>
      </c>
      <c r="F184" s="5">
        <v>1</v>
      </c>
      <c r="G184" s="5">
        <v>1</v>
      </c>
      <c r="H184" s="5">
        <v>1</v>
      </c>
      <c r="I184" s="5">
        <v>1</v>
      </c>
      <c r="J184" s="5">
        <v>1</v>
      </c>
      <c r="K184" s="49"/>
      <c r="L184" s="49"/>
      <c r="M184" s="49"/>
      <c r="N184" s="50">
        <f t="shared" si="4"/>
        <v>500138</v>
      </c>
      <c r="O184" s="49" t="s">
        <v>4499</v>
      </c>
      <c r="P184" s="49">
        <v>5</v>
      </c>
      <c r="Q184" s="49">
        <v>3</v>
      </c>
      <c r="R184" s="49">
        <v>0</v>
      </c>
      <c r="S184" s="49">
        <v>0</v>
      </c>
      <c r="T184" s="49">
        <v>2000</v>
      </c>
      <c r="U184" s="49" t="s">
        <v>4560</v>
      </c>
      <c r="V184" s="49">
        <v>180000002</v>
      </c>
      <c r="W184" s="49" t="s">
        <v>4545</v>
      </c>
      <c r="X184" s="49">
        <v>0</v>
      </c>
      <c r="Y184" s="49">
        <v>1004</v>
      </c>
      <c r="Z184" s="49" t="s">
        <v>4445</v>
      </c>
      <c r="AA184" s="49" t="s">
        <v>4446</v>
      </c>
    </row>
    <row r="185" spans="1:27" x14ac:dyDescent="0.2">
      <c r="A185" s="4">
        <v>1</v>
      </c>
      <c r="B185" s="5">
        <v>1</v>
      </c>
      <c r="C185" s="5">
        <v>1</v>
      </c>
      <c r="D185" s="5">
        <v>1</v>
      </c>
      <c r="E185" s="5">
        <v>1</v>
      </c>
      <c r="F185" s="5">
        <v>1</v>
      </c>
      <c r="G185" s="5">
        <v>1</v>
      </c>
      <c r="H185" s="5">
        <v>1</v>
      </c>
      <c r="I185" s="5">
        <v>1</v>
      </c>
      <c r="J185" s="5">
        <v>1</v>
      </c>
      <c r="K185" s="49"/>
      <c r="L185" s="49"/>
      <c r="M185" s="49"/>
      <c r="N185" s="50">
        <f t="shared" si="4"/>
        <v>500139</v>
      </c>
      <c r="O185" s="49" t="s">
        <v>4499</v>
      </c>
      <c r="P185" s="49">
        <v>5</v>
      </c>
      <c r="Q185" s="49">
        <v>3</v>
      </c>
      <c r="R185" s="49">
        <v>0</v>
      </c>
      <c r="S185" s="49">
        <v>0</v>
      </c>
      <c r="T185" s="49">
        <v>2000</v>
      </c>
      <c r="U185" s="49" t="s">
        <v>4582</v>
      </c>
      <c r="V185" s="49">
        <v>180000002</v>
      </c>
      <c r="W185" s="49" t="s">
        <v>4545</v>
      </c>
      <c r="X185" s="49">
        <v>0</v>
      </c>
      <c r="Y185" s="49">
        <v>1004</v>
      </c>
      <c r="Z185" s="49" t="s">
        <v>4445</v>
      </c>
      <c r="AA185" s="49" t="s">
        <v>4446</v>
      </c>
    </row>
    <row r="186" spans="1:27" x14ac:dyDescent="0.2">
      <c r="A186" s="4">
        <v>1</v>
      </c>
      <c r="B186" s="5">
        <v>1</v>
      </c>
      <c r="C186" s="5">
        <v>1</v>
      </c>
      <c r="D186" s="5">
        <v>1</v>
      </c>
      <c r="E186" s="5">
        <v>1</v>
      </c>
      <c r="F186" s="5">
        <v>1</v>
      </c>
      <c r="G186" s="5">
        <v>1</v>
      </c>
      <c r="H186" s="5">
        <v>1</v>
      </c>
      <c r="I186" s="5">
        <v>1</v>
      </c>
      <c r="J186" s="5">
        <v>1</v>
      </c>
      <c r="K186" s="49"/>
      <c r="L186" s="49"/>
      <c r="M186" s="49"/>
      <c r="N186" s="50">
        <f t="shared" si="4"/>
        <v>500140</v>
      </c>
      <c r="O186" s="49" t="s">
        <v>4499</v>
      </c>
      <c r="P186" s="49">
        <v>5</v>
      </c>
      <c r="Q186" s="49">
        <v>3</v>
      </c>
      <c r="R186" s="49">
        <v>0</v>
      </c>
      <c r="S186" s="49">
        <v>0</v>
      </c>
      <c r="T186" s="49">
        <v>2000</v>
      </c>
      <c r="U186" s="49" t="s">
        <v>4520</v>
      </c>
      <c r="V186" s="49">
        <v>180000002</v>
      </c>
      <c r="W186" s="49" t="s">
        <v>4545</v>
      </c>
      <c r="X186" s="49">
        <v>0</v>
      </c>
      <c r="Y186" s="49">
        <v>1004</v>
      </c>
      <c r="Z186" s="49" t="s">
        <v>4445</v>
      </c>
      <c r="AA186" s="49" t="s">
        <v>4446</v>
      </c>
    </row>
    <row r="187" spans="1:27" x14ac:dyDescent="0.2">
      <c r="A187" s="4">
        <v>1</v>
      </c>
      <c r="B187" s="5">
        <v>1</v>
      </c>
      <c r="C187" s="5">
        <v>1</v>
      </c>
      <c r="D187" s="5">
        <v>1</v>
      </c>
      <c r="E187" s="5">
        <v>1</v>
      </c>
      <c r="F187" s="5">
        <v>1</v>
      </c>
      <c r="G187" s="5">
        <v>1</v>
      </c>
      <c r="H187" s="5">
        <v>1</v>
      </c>
      <c r="I187" s="5">
        <v>1</v>
      </c>
      <c r="J187" s="5">
        <v>1</v>
      </c>
      <c r="K187" s="49"/>
      <c r="L187" s="49"/>
      <c r="M187" s="49"/>
      <c r="N187" s="50">
        <f t="shared" si="4"/>
        <v>500141</v>
      </c>
      <c r="O187" s="49" t="s">
        <v>4499</v>
      </c>
      <c r="P187" s="49">
        <v>5</v>
      </c>
      <c r="Q187" s="49">
        <v>3</v>
      </c>
      <c r="R187" s="49">
        <v>0</v>
      </c>
      <c r="S187" s="49">
        <v>0</v>
      </c>
      <c r="T187" s="49">
        <v>2000</v>
      </c>
      <c r="U187" s="49" t="s">
        <v>4583</v>
      </c>
      <c r="V187" s="49">
        <v>180000002</v>
      </c>
      <c r="W187" s="49" t="s">
        <v>4596</v>
      </c>
      <c r="X187" s="49">
        <v>0</v>
      </c>
      <c r="Y187" s="49">
        <v>1004</v>
      </c>
      <c r="Z187" s="49" t="s">
        <v>4445</v>
      </c>
      <c r="AA187" s="49" t="s">
        <v>4446</v>
      </c>
    </row>
    <row r="188" spans="1:27" x14ac:dyDescent="0.2">
      <c r="A188" s="4">
        <v>1</v>
      </c>
      <c r="B188" s="5">
        <v>1</v>
      </c>
      <c r="C188" s="5">
        <v>1</v>
      </c>
      <c r="D188" s="5">
        <v>1</v>
      </c>
      <c r="E188" s="5">
        <v>1</v>
      </c>
      <c r="F188" s="5">
        <v>1</v>
      </c>
      <c r="G188" s="5">
        <v>1</v>
      </c>
      <c r="H188" s="5">
        <v>1</v>
      </c>
      <c r="I188" s="5">
        <v>1</v>
      </c>
      <c r="J188" s="5">
        <v>1</v>
      </c>
      <c r="K188" s="49"/>
      <c r="L188" s="49"/>
      <c r="M188" s="49"/>
      <c r="N188" s="50">
        <f t="shared" si="4"/>
        <v>500142</v>
      </c>
      <c r="O188" s="49" t="s">
        <v>4499</v>
      </c>
      <c r="P188" s="49">
        <v>5</v>
      </c>
      <c r="Q188" s="49">
        <v>3</v>
      </c>
      <c r="R188" s="49">
        <v>0</v>
      </c>
      <c r="S188" s="49">
        <v>0</v>
      </c>
      <c r="T188" s="49">
        <v>2000</v>
      </c>
      <c r="U188" s="49" t="s">
        <v>4565</v>
      </c>
      <c r="V188" s="49">
        <v>180000002</v>
      </c>
      <c r="W188" s="49" t="s">
        <v>4545</v>
      </c>
      <c r="X188" s="49">
        <v>0</v>
      </c>
      <c r="Y188" s="49">
        <v>1004</v>
      </c>
      <c r="Z188" s="49" t="s">
        <v>4445</v>
      </c>
      <c r="AA188" s="49" t="s">
        <v>4446</v>
      </c>
    </row>
    <row r="189" spans="1:27" x14ac:dyDescent="0.2">
      <c r="A189" s="4">
        <v>1</v>
      </c>
      <c r="B189" s="5">
        <v>1</v>
      </c>
      <c r="C189" s="5">
        <v>1</v>
      </c>
      <c r="D189" s="5">
        <v>1</v>
      </c>
      <c r="E189" s="5">
        <v>1</v>
      </c>
      <c r="F189" s="5">
        <v>1</v>
      </c>
      <c r="G189" s="5">
        <v>1</v>
      </c>
      <c r="H189" s="5">
        <v>1</v>
      </c>
      <c r="I189" s="5">
        <v>1</v>
      </c>
      <c r="J189" s="5">
        <v>1</v>
      </c>
      <c r="K189" s="49"/>
      <c r="L189" s="49"/>
      <c r="M189" s="49"/>
      <c r="N189" s="50">
        <f t="shared" si="4"/>
        <v>500143</v>
      </c>
      <c r="O189" s="49" t="s">
        <v>4499</v>
      </c>
      <c r="P189" s="49">
        <v>5</v>
      </c>
      <c r="Q189" s="49">
        <v>3</v>
      </c>
      <c r="R189" s="49">
        <v>0</v>
      </c>
      <c r="S189" s="49">
        <v>0</v>
      </c>
      <c r="T189" s="49">
        <v>2000</v>
      </c>
      <c r="U189" s="49" t="s">
        <v>4585</v>
      </c>
      <c r="V189" s="49">
        <v>180000002</v>
      </c>
      <c r="W189" s="49" t="s">
        <v>4545</v>
      </c>
      <c r="X189" s="49">
        <v>0</v>
      </c>
      <c r="Y189" s="49">
        <v>1004</v>
      </c>
      <c r="Z189" s="49" t="s">
        <v>4445</v>
      </c>
      <c r="AA189" s="49" t="s">
        <v>4446</v>
      </c>
    </row>
    <row r="190" spans="1:27" x14ac:dyDescent="0.2">
      <c r="A190" s="4">
        <v>1</v>
      </c>
      <c r="B190" s="5">
        <v>1</v>
      </c>
      <c r="C190" s="5">
        <v>1</v>
      </c>
      <c r="D190" s="5">
        <v>1</v>
      </c>
      <c r="E190" s="5">
        <v>1</v>
      </c>
      <c r="F190" s="5">
        <v>1</v>
      </c>
      <c r="G190" s="5">
        <v>1</v>
      </c>
      <c r="H190" s="5">
        <v>1</v>
      </c>
      <c r="I190" s="5">
        <v>1</v>
      </c>
      <c r="J190" s="5">
        <v>1</v>
      </c>
      <c r="K190" s="49"/>
      <c r="L190" s="49"/>
      <c r="M190" s="49"/>
      <c r="N190" s="50">
        <f t="shared" si="4"/>
        <v>500144</v>
      </c>
      <c r="O190" s="49" t="s">
        <v>4499</v>
      </c>
      <c r="P190" s="49">
        <v>5</v>
      </c>
      <c r="Q190" s="49">
        <v>3</v>
      </c>
      <c r="R190" s="49">
        <v>0</v>
      </c>
      <c r="S190" s="49">
        <v>0</v>
      </c>
      <c r="T190" s="49">
        <v>2000</v>
      </c>
      <c r="U190" s="49" t="s">
        <v>4567</v>
      </c>
      <c r="V190" s="49">
        <v>180000002</v>
      </c>
      <c r="W190" s="49" t="s">
        <v>4545</v>
      </c>
      <c r="X190" s="49">
        <v>0</v>
      </c>
      <c r="Y190" s="49">
        <v>1004</v>
      </c>
      <c r="Z190" s="49" t="s">
        <v>4445</v>
      </c>
      <c r="AA190" s="49" t="s">
        <v>4446</v>
      </c>
    </row>
    <row r="191" spans="1:27" x14ac:dyDescent="0.2">
      <c r="A191" s="4">
        <v>1</v>
      </c>
      <c r="B191" s="5">
        <v>1</v>
      </c>
      <c r="C191" s="5">
        <v>1</v>
      </c>
      <c r="D191" s="5">
        <v>1</v>
      </c>
      <c r="E191" s="5">
        <v>1</v>
      </c>
      <c r="F191" s="5">
        <v>1</v>
      </c>
      <c r="G191" s="5">
        <v>1</v>
      </c>
      <c r="H191" s="5">
        <v>1</v>
      </c>
      <c r="I191" s="5">
        <v>1</v>
      </c>
      <c r="J191" s="5">
        <v>1</v>
      </c>
      <c r="K191" s="49"/>
      <c r="L191" s="49"/>
      <c r="M191" s="49"/>
      <c r="N191" s="50">
        <f t="shared" si="4"/>
        <v>500145</v>
      </c>
      <c r="O191" s="49" t="s">
        <v>4499</v>
      </c>
      <c r="P191" s="49">
        <v>5</v>
      </c>
      <c r="Q191" s="49">
        <v>3</v>
      </c>
      <c r="R191" s="49">
        <v>0</v>
      </c>
      <c r="S191" s="49">
        <v>0</v>
      </c>
      <c r="T191" s="49">
        <v>2000</v>
      </c>
      <c r="U191" s="49" t="s">
        <v>4586</v>
      </c>
      <c r="V191" s="49">
        <v>180000002</v>
      </c>
      <c r="W191" s="49" t="s">
        <v>4597</v>
      </c>
      <c r="X191" s="49">
        <v>0</v>
      </c>
      <c r="Y191" s="49">
        <v>1004</v>
      </c>
      <c r="Z191" s="49" t="s">
        <v>4445</v>
      </c>
      <c r="AA191" s="49" t="s">
        <v>4446</v>
      </c>
    </row>
    <row r="192" spans="1:27" x14ac:dyDescent="0.2">
      <c r="A192" s="4">
        <v>1</v>
      </c>
      <c r="B192" s="5">
        <v>1</v>
      </c>
      <c r="C192" s="5">
        <v>1</v>
      </c>
      <c r="D192" s="5">
        <v>1</v>
      </c>
      <c r="E192" s="5">
        <v>1</v>
      </c>
      <c r="F192" s="5">
        <v>1</v>
      </c>
      <c r="G192" s="5">
        <v>1</v>
      </c>
      <c r="H192" s="5">
        <v>1</v>
      </c>
      <c r="I192" s="5">
        <v>1</v>
      </c>
      <c r="J192" s="5">
        <v>1</v>
      </c>
      <c r="K192" s="49"/>
      <c r="L192" s="49"/>
      <c r="M192" s="49"/>
      <c r="N192" s="50">
        <f t="shared" si="4"/>
        <v>500146</v>
      </c>
      <c r="O192" s="49" t="s">
        <v>4499</v>
      </c>
      <c r="P192" s="49">
        <v>5</v>
      </c>
      <c r="Q192" s="49">
        <v>3</v>
      </c>
      <c r="R192" s="49">
        <v>0</v>
      </c>
      <c r="S192" s="49">
        <v>0</v>
      </c>
      <c r="T192" s="49">
        <v>2000</v>
      </c>
      <c r="U192" s="49" t="s">
        <v>4570</v>
      </c>
      <c r="V192" s="49">
        <v>180000002</v>
      </c>
      <c r="W192" s="49" t="s">
        <v>4545</v>
      </c>
      <c r="X192" s="49">
        <v>0</v>
      </c>
      <c r="Y192" s="49">
        <v>1004</v>
      </c>
      <c r="Z192" s="49" t="s">
        <v>4445</v>
      </c>
      <c r="AA192" s="49" t="s">
        <v>4446</v>
      </c>
    </row>
    <row r="193" spans="1:27" x14ac:dyDescent="0.2">
      <c r="A193" s="4">
        <v>1</v>
      </c>
      <c r="B193" s="5">
        <v>1</v>
      </c>
      <c r="C193" s="5">
        <v>1</v>
      </c>
      <c r="D193" s="5">
        <v>1</v>
      </c>
      <c r="E193" s="5">
        <v>1</v>
      </c>
      <c r="F193" s="5">
        <v>1</v>
      </c>
      <c r="G193" s="5">
        <v>1</v>
      </c>
      <c r="H193" s="5">
        <v>1</v>
      </c>
      <c r="I193" s="5">
        <v>1</v>
      </c>
      <c r="J193" s="5">
        <v>1</v>
      </c>
      <c r="K193" s="49"/>
      <c r="L193" s="49"/>
      <c r="M193" s="49"/>
      <c r="N193" s="50">
        <f t="shared" si="4"/>
        <v>500147</v>
      </c>
      <c r="O193" s="49" t="s">
        <v>4499</v>
      </c>
      <c r="P193" s="49">
        <v>5</v>
      </c>
      <c r="Q193" s="49">
        <v>3</v>
      </c>
      <c r="R193" s="49">
        <v>0</v>
      </c>
      <c r="S193" s="49">
        <v>0</v>
      </c>
      <c r="T193" s="49">
        <v>2000</v>
      </c>
      <c r="U193" s="49" t="s">
        <v>4588</v>
      </c>
      <c r="V193" s="49">
        <v>180000002</v>
      </c>
      <c r="W193" s="49" t="s">
        <v>4545</v>
      </c>
      <c r="X193" s="49">
        <v>0</v>
      </c>
      <c r="Y193" s="49">
        <v>1004</v>
      </c>
      <c r="Z193" s="49" t="s">
        <v>4445</v>
      </c>
      <c r="AA193" s="49" t="s">
        <v>4446</v>
      </c>
    </row>
    <row r="194" spans="1:27" x14ac:dyDescent="0.2">
      <c r="A194" s="4">
        <v>1</v>
      </c>
      <c r="B194" s="5">
        <v>1</v>
      </c>
      <c r="C194" s="5">
        <v>1</v>
      </c>
      <c r="D194" s="5">
        <v>1</v>
      </c>
      <c r="E194" s="5">
        <v>1</v>
      </c>
      <c r="F194" s="5">
        <v>1</v>
      </c>
      <c r="G194" s="5">
        <v>1</v>
      </c>
      <c r="H194" s="5">
        <v>1</v>
      </c>
      <c r="I194" s="5">
        <v>1</v>
      </c>
      <c r="J194" s="5">
        <v>1</v>
      </c>
      <c r="K194" s="49"/>
      <c r="L194" s="49"/>
      <c r="M194" s="49"/>
      <c r="N194" s="50">
        <f t="shared" si="4"/>
        <v>500148</v>
      </c>
      <c r="O194" s="49" t="s">
        <v>4499</v>
      </c>
      <c r="P194" s="49">
        <v>5</v>
      </c>
      <c r="Q194" s="49">
        <v>3</v>
      </c>
      <c r="R194" s="49">
        <v>0</v>
      </c>
      <c r="S194" s="49">
        <v>0</v>
      </c>
      <c r="T194" s="49">
        <v>2000</v>
      </c>
      <c r="U194" s="49" t="s">
        <v>4572</v>
      </c>
      <c r="V194" s="49">
        <v>180000002</v>
      </c>
      <c r="W194" s="49" t="s">
        <v>4596</v>
      </c>
      <c r="X194" s="49">
        <v>0</v>
      </c>
      <c r="Y194" s="49">
        <v>1004</v>
      </c>
      <c r="Z194" s="49" t="s">
        <v>4445</v>
      </c>
      <c r="AA194" s="49" t="s">
        <v>4446</v>
      </c>
    </row>
    <row r="195" spans="1:27" x14ac:dyDescent="0.2">
      <c r="A195" s="4">
        <v>1</v>
      </c>
      <c r="B195" s="5">
        <v>1</v>
      </c>
      <c r="C195" s="5">
        <v>1</v>
      </c>
      <c r="D195" s="5">
        <v>1</v>
      </c>
      <c r="E195" s="5">
        <v>1</v>
      </c>
      <c r="F195" s="5">
        <v>1</v>
      </c>
      <c r="G195" s="5">
        <v>1</v>
      </c>
      <c r="H195" s="5">
        <v>1</v>
      </c>
      <c r="I195" s="5">
        <v>1</v>
      </c>
      <c r="J195" s="5">
        <v>1</v>
      </c>
      <c r="K195" s="49"/>
      <c r="L195" s="49"/>
      <c r="M195" s="49"/>
      <c r="N195" s="50">
        <f t="shared" si="4"/>
        <v>500149</v>
      </c>
      <c r="O195" s="49" t="s">
        <v>4499</v>
      </c>
      <c r="P195" s="49">
        <v>5</v>
      </c>
      <c r="Q195" s="49">
        <v>3</v>
      </c>
      <c r="R195" s="49">
        <v>0</v>
      </c>
      <c r="S195" s="49">
        <v>0</v>
      </c>
      <c r="T195" s="49">
        <v>2000</v>
      </c>
      <c r="U195" s="49" t="s">
        <v>4589</v>
      </c>
      <c r="V195" s="49">
        <v>180000002</v>
      </c>
      <c r="W195" s="49" t="s">
        <v>4545</v>
      </c>
      <c r="X195" s="49">
        <v>0</v>
      </c>
      <c r="Y195" s="49">
        <v>1004</v>
      </c>
      <c r="Z195" s="49" t="s">
        <v>4445</v>
      </c>
      <c r="AA195" s="49" t="s">
        <v>4446</v>
      </c>
    </row>
    <row r="196" spans="1:27" x14ac:dyDescent="0.2">
      <c r="A196" s="4">
        <v>1</v>
      </c>
      <c r="B196" s="5">
        <v>1</v>
      </c>
      <c r="C196" s="5">
        <v>1</v>
      </c>
      <c r="D196" s="5">
        <v>1</v>
      </c>
      <c r="E196" s="5">
        <v>1</v>
      </c>
      <c r="F196" s="5">
        <v>1</v>
      </c>
      <c r="G196" s="5">
        <v>1</v>
      </c>
      <c r="H196" s="5">
        <v>1</v>
      </c>
      <c r="I196" s="5">
        <v>1</v>
      </c>
      <c r="J196" s="5">
        <v>1</v>
      </c>
      <c r="K196" s="49"/>
      <c r="L196" s="49"/>
      <c r="M196" s="49"/>
      <c r="N196" s="50">
        <f t="shared" si="4"/>
        <v>500150</v>
      </c>
      <c r="O196" s="49" t="s">
        <v>4499</v>
      </c>
      <c r="P196" s="49">
        <v>5</v>
      </c>
      <c r="Q196" s="49">
        <v>3</v>
      </c>
      <c r="R196" s="49">
        <v>0</v>
      </c>
      <c r="S196" s="49">
        <v>0</v>
      </c>
      <c r="T196" s="49">
        <v>2000</v>
      </c>
      <c r="U196" s="49" t="s">
        <v>4574</v>
      </c>
      <c r="V196" s="49">
        <v>180000002</v>
      </c>
      <c r="W196" s="49" t="s">
        <v>4545</v>
      </c>
      <c r="X196" s="49">
        <v>0</v>
      </c>
      <c r="Y196" s="49">
        <v>1004</v>
      </c>
      <c r="Z196" s="49" t="s">
        <v>4445</v>
      </c>
      <c r="AA196" s="49" t="s">
        <v>4446</v>
      </c>
    </row>
    <row r="197" spans="1:27" x14ac:dyDescent="0.2">
      <c r="A197" s="4">
        <v>1</v>
      </c>
      <c r="B197" s="5">
        <v>1</v>
      </c>
      <c r="C197" s="5">
        <v>1</v>
      </c>
      <c r="D197" s="5">
        <v>1</v>
      </c>
      <c r="E197" s="5">
        <v>1</v>
      </c>
      <c r="F197" s="5">
        <v>1</v>
      </c>
      <c r="G197" s="5">
        <v>1</v>
      </c>
      <c r="H197" s="5">
        <v>1</v>
      </c>
      <c r="I197" s="5">
        <v>1</v>
      </c>
      <c r="J197" s="5">
        <v>1</v>
      </c>
      <c r="K197" s="49"/>
      <c r="L197" s="49"/>
      <c r="M197" s="49"/>
      <c r="N197" s="50">
        <f t="shared" si="4"/>
        <v>500151</v>
      </c>
      <c r="O197" s="49" t="s">
        <v>4499</v>
      </c>
      <c r="P197" s="49">
        <v>5</v>
      </c>
      <c r="Q197" s="49">
        <v>3</v>
      </c>
      <c r="R197" s="49">
        <v>0</v>
      </c>
      <c r="S197" s="49">
        <v>0</v>
      </c>
      <c r="T197" s="49">
        <v>2000</v>
      </c>
      <c r="U197" s="49" t="s">
        <v>4590</v>
      </c>
      <c r="V197" s="49">
        <v>180000002</v>
      </c>
      <c r="W197" s="49" t="s">
        <v>4597</v>
      </c>
      <c r="X197" s="49">
        <v>0</v>
      </c>
      <c r="Y197" s="49">
        <v>1004</v>
      </c>
      <c r="Z197" s="49" t="s">
        <v>4445</v>
      </c>
      <c r="AA197" s="49" t="s">
        <v>4446</v>
      </c>
    </row>
    <row r="198" spans="1:27" x14ac:dyDescent="0.2">
      <c r="A198" s="4">
        <v>1</v>
      </c>
      <c r="B198" s="5">
        <v>1</v>
      </c>
      <c r="C198" s="5">
        <v>1</v>
      </c>
      <c r="D198" s="5">
        <v>1</v>
      </c>
      <c r="E198" s="5">
        <v>1</v>
      </c>
      <c r="F198" s="5">
        <v>1</v>
      </c>
      <c r="G198" s="5">
        <v>1</v>
      </c>
      <c r="H198" s="5">
        <v>1</v>
      </c>
      <c r="I198" s="5">
        <v>1</v>
      </c>
      <c r="J198" s="5">
        <v>1</v>
      </c>
      <c r="K198" s="49"/>
      <c r="L198" s="49"/>
      <c r="M198" s="49"/>
      <c r="N198" s="50">
        <f t="shared" si="4"/>
        <v>500152</v>
      </c>
      <c r="O198" s="49" t="s">
        <v>4499</v>
      </c>
      <c r="P198" s="49">
        <v>5</v>
      </c>
      <c r="Q198" s="49">
        <v>3</v>
      </c>
      <c r="R198" s="49">
        <v>0</v>
      </c>
      <c r="S198" s="49">
        <v>0</v>
      </c>
      <c r="T198" s="49">
        <v>2000</v>
      </c>
      <c r="U198" s="49" t="s">
        <v>4535</v>
      </c>
      <c r="V198" s="49">
        <v>180000002</v>
      </c>
      <c r="W198" s="49" t="s">
        <v>4545</v>
      </c>
      <c r="X198" s="49">
        <v>0</v>
      </c>
      <c r="Y198" s="49">
        <v>1004</v>
      </c>
      <c r="Z198" s="49" t="s">
        <v>4445</v>
      </c>
      <c r="AA198" s="49" t="s">
        <v>4446</v>
      </c>
    </row>
    <row r="199" spans="1:27" x14ac:dyDescent="0.2">
      <c r="A199" s="4">
        <v>1</v>
      </c>
      <c r="B199" s="5">
        <v>1</v>
      </c>
      <c r="C199" s="5">
        <v>1</v>
      </c>
      <c r="D199" s="5">
        <v>1</v>
      </c>
      <c r="E199" s="5">
        <v>1</v>
      </c>
      <c r="F199" s="5">
        <v>1</v>
      </c>
      <c r="G199" s="5">
        <v>1</v>
      </c>
      <c r="H199" s="5">
        <v>1</v>
      </c>
      <c r="I199" s="5">
        <v>1</v>
      </c>
      <c r="J199" s="5">
        <v>1</v>
      </c>
      <c r="K199" s="49"/>
      <c r="L199" s="49"/>
      <c r="M199" s="49"/>
      <c r="N199" s="50">
        <f t="shared" si="4"/>
        <v>500153</v>
      </c>
      <c r="O199" s="49" t="s">
        <v>4499</v>
      </c>
      <c r="P199" s="49">
        <v>5</v>
      </c>
      <c r="Q199" s="49">
        <v>3</v>
      </c>
      <c r="R199" s="49">
        <v>0</v>
      </c>
      <c r="S199" s="49">
        <v>0</v>
      </c>
      <c r="T199" s="49">
        <v>2000</v>
      </c>
      <c r="U199" s="49" t="s">
        <v>4591</v>
      </c>
      <c r="V199" s="49">
        <v>180000002</v>
      </c>
      <c r="W199" s="49" t="s">
        <v>4598</v>
      </c>
      <c r="X199" s="49">
        <v>0</v>
      </c>
      <c r="Y199" s="49">
        <v>1004</v>
      </c>
      <c r="Z199" s="49" t="s">
        <v>4445</v>
      </c>
      <c r="AA199" s="49" t="s">
        <v>4446</v>
      </c>
    </row>
    <row r="200" spans="1:27" x14ac:dyDescent="0.2">
      <c r="A200" s="4">
        <v>1</v>
      </c>
      <c r="B200" s="5">
        <v>1</v>
      </c>
      <c r="C200" s="5">
        <v>1</v>
      </c>
      <c r="D200" s="5">
        <v>1</v>
      </c>
      <c r="E200" s="5">
        <v>1</v>
      </c>
      <c r="F200" s="5">
        <v>1</v>
      </c>
      <c r="G200" s="5">
        <v>1</v>
      </c>
      <c r="H200" s="5">
        <v>1</v>
      </c>
      <c r="I200" s="5">
        <v>1</v>
      </c>
      <c r="J200" s="5">
        <v>1</v>
      </c>
      <c r="K200" s="49"/>
      <c r="L200" s="49"/>
      <c r="M200" s="49"/>
      <c r="N200" s="50">
        <f t="shared" si="4"/>
        <v>500154</v>
      </c>
      <c r="O200" s="49" t="s">
        <v>4499</v>
      </c>
      <c r="P200" s="49">
        <v>5</v>
      </c>
      <c r="Q200" s="49">
        <v>3</v>
      </c>
      <c r="R200" s="49">
        <v>0</v>
      </c>
      <c r="S200" s="49">
        <v>0</v>
      </c>
      <c r="T200" s="49">
        <v>2000</v>
      </c>
      <c r="U200" s="49" t="s">
        <v>4541</v>
      </c>
      <c r="V200" s="49">
        <v>180000002</v>
      </c>
      <c r="W200" s="49" t="s">
        <v>4599</v>
      </c>
      <c r="X200" s="49">
        <v>0</v>
      </c>
      <c r="Y200" s="49">
        <v>1004</v>
      </c>
      <c r="Z200" s="49" t="s">
        <v>4445</v>
      </c>
      <c r="AA200" s="49" t="s">
        <v>4446</v>
      </c>
    </row>
    <row r="201" spans="1:27" x14ac:dyDescent="0.2">
      <c r="A201" s="4">
        <v>1</v>
      </c>
      <c r="B201" s="5">
        <v>1</v>
      </c>
      <c r="C201" s="5">
        <v>1</v>
      </c>
      <c r="D201" s="5">
        <v>1</v>
      </c>
      <c r="E201" s="5">
        <v>1</v>
      </c>
      <c r="F201" s="5">
        <v>1</v>
      </c>
      <c r="G201" s="5">
        <v>1</v>
      </c>
      <c r="H201" s="5">
        <v>1</v>
      </c>
      <c r="I201" s="5">
        <v>1</v>
      </c>
      <c r="J201" s="5">
        <v>1</v>
      </c>
      <c r="K201" s="49"/>
      <c r="L201" s="49"/>
      <c r="M201" s="49"/>
      <c r="N201" s="50">
        <f t="shared" si="4"/>
        <v>500155</v>
      </c>
      <c r="O201" s="49" t="s">
        <v>4499</v>
      </c>
      <c r="P201" s="49">
        <v>5</v>
      </c>
      <c r="Q201" s="49">
        <v>3</v>
      </c>
      <c r="R201" s="49">
        <v>0</v>
      </c>
      <c r="S201" s="49">
        <v>0</v>
      </c>
      <c r="T201" s="49">
        <v>2000</v>
      </c>
      <c r="U201" s="49" t="s">
        <v>4593</v>
      </c>
      <c r="V201" s="49">
        <v>180000002</v>
      </c>
      <c r="W201" s="49" t="s">
        <v>4598</v>
      </c>
      <c r="X201" s="49">
        <v>0</v>
      </c>
      <c r="Y201" s="49">
        <v>1004</v>
      </c>
      <c r="Z201" s="49" t="s">
        <v>4445</v>
      </c>
      <c r="AA201" s="49" t="s">
        <v>4446</v>
      </c>
    </row>
    <row r="202" spans="1:27" x14ac:dyDescent="0.2">
      <c r="A202" s="4">
        <v>1</v>
      </c>
      <c r="B202" s="5">
        <v>1</v>
      </c>
      <c r="C202" s="5">
        <v>1</v>
      </c>
      <c r="D202" s="5">
        <v>1</v>
      </c>
      <c r="E202" s="5">
        <v>1</v>
      </c>
      <c r="F202" s="5">
        <v>1</v>
      </c>
      <c r="G202" s="5">
        <v>1</v>
      </c>
      <c r="H202" s="5">
        <v>1</v>
      </c>
      <c r="I202" s="5">
        <v>1</v>
      </c>
      <c r="J202" s="5">
        <v>1</v>
      </c>
      <c r="K202" s="49"/>
      <c r="L202" s="49"/>
      <c r="M202" s="49"/>
      <c r="N202" s="50">
        <f t="shared" si="4"/>
        <v>500156</v>
      </c>
      <c r="O202" s="49" t="s">
        <v>4499</v>
      </c>
      <c r="P202" s="49">
        <v>5</v>
      </c>
      <c r="Q202" s="49">
        <v>3</v>
      </c>
      <c r="R202" s="49">
        <v>0</v>
      </c>
      <c r="S202" s="49">
        <v>0</v>
      </c>
      <c r="T202" s="49">
        <v>2000</v>
      </c>
      <c r="U202" s="49" t="s">
        <v>4544</v>
      </c>
      <c r="V202" s="49">
        <v>180000002</v>
      </c>
      <c r="W202" s="49" t="s">
        <v>4598</v>
      </c>
      <c r="X202" s="49">
        <v>0</v>
      </c>
      <c r="Y202" s="49">
        <v>1004</v>
      </c>
      <c r="Z202" s="49" t="s">
        <v>4445</v>
      </c>
      <c r="AA202" s="49" t="s">
        <v>4446</v>
      </c>
    </row>
    <row r="203" spans="1:27" x14ac:dyDescent="0.2">
      <c r="A203" s="4">
        <v>1</v>
      </c>
      <c r="B203" s="5">
        <v>1</v>
      </c>
      <c r="C203" s="5">
        <v>1</v>
      </c>
      <c r="D203" s="5">
        <v>1</v>
      </c>
      <c r="E203" s="5">
        <v>1</v>
      </c>
      <c r="F203" s="5">
        <v>1</v>
      </c>
      <c r="G203" s="5">
        <v>1</v>
      </c>
      <c r="H203" s="5">
        <v>1</v>
      </c>
      <c r="I203" s="5">
        <v>1</v>
      </c>
      <c r="J203" s="5">
        <v>1</v>
      </c>
      <c r="K203" s="49"/>
      <c r="L203" s="49"/>
      <c r="M203" s="49"/>
      <c r="N203" s="50">
        <f t="shared" si="4"/>
        <v>500157</v>
      </c>
      <c r="O203" s="49" t="s">
        <v>4499</v>
      </c>
      <c r="P203" s="49">
        <v>5</v>
      </c>
      <c r="Q203" s="49">
        <v>3</v>
      </c>
      <c r="R203" s="49">
        <v>0</v>
      </c>
      <c r="S203" s="49">
        <v>0</v>
      </c>
      <c r="T203" s="49">
        <v>2000</v>
      </c>
      <c r="U203" s="49" t="s">
        <v>4594</v>
      </c>
      <c r="V203" s="49">
        <v>180000002</v>
      </c>
      <c r="W203" s="49" t="s">
        <v>4600</v>
      </c>
      <c r="X203" s="49">
        <v>0</v>
      </c>
      <c r="Y203" s="49">
        <v>1004</v>
      </c>
      <c r="Z203" s="49" t="s">
        <v>4445</v>
      </c>
      <c r="AA203" s="49" t="s">
        <v>4446</v>
      </c>
    </row>
    <row r="204" spans="1:27" x14ac:dyDescent="0.2">
      <c r="A204" s="4">
        <v>1</v>
      </c>
      <c r="B204" s="5">
        <v>1</v>
      </c>
      <c r="C204" s="5">
        <v>1</v>
      </c>
      <c r="D204" s="5">
        <v>1</v>
      </c>
      <c r="E204" s="5">
        <v>1</v>
      </c>
      <c r="F204" s="5">
        <v>1</v>
      </c>
      <c r="G204" s="5">
        <v>1</v>
      </c>
      <c r="H204" s="5">
        <v>1</v>
      </c>
      <c r="I204" s="5">
        <v>1</v>
      </c>
      <c r="J204" s="5">
        <v>1</v>
      </c>
      <c r="K204" s="49"/>
      <c r="L204" s="49"/>
      <c r="M204" s="49"/>
      <c r="N204" s="50">
        <f t="shared" ref="N204:N249" si="5">IF(P203=P204,N203+1,P204*100000)</f>
        <v>500158</v>
      </c>
      <c r="O204" s="49" t="s">
        <v>4499</v>
      </c>
      <c r="P204" s="49">
        <v>5</v>
      </c>
      <c r="Q204" s="49">
        <v>4</v>
      </c>
      <c r="R204" s="49">
        <v>0</v>
      </c>
      <c r="S204" s="49">
        <v>0</v>
      </c>
      <c r="T204" s="49">
        <v>2000</v>
      </c>
      <c r="U204" s="49" t="s">
        <v>4571</v>
      </c>
      <c r="V204" s="49">
        <v>0</v>
      </c>
      <c r="W204" s="49" t="s">
        <v>4601</v>
      </c>
      <c r="X204" s="49">
        <v>0</v>
      </c>
      <c r="Y204" s="49">
        <v>1004</v>
      </c>
      <c r="Z204" s="49" t="s">
        <v>4445</v>
      </c>
      <c r="AA204" s="49" t="s">
        <v>4446</v>
      </c>
    </row>
    <row r="205" spans="1:27" x14ac:dyDescent="0.2">
      <c r="A205" s="4">
        <v>1</v>
      </c>
      <c r="B205" s="5">
        <v>1</v>
      </c>
      <c r="C205" s="5">
        <v>1</v>
      </c>
      <c r="D205" s="5">
        <v>1</v>
      </c>
      <c r="E205" s="5">
        <v>1</v>
      </c>
      <c r="F205" s="5">
        <v>1</v>
      </c>
      <c r="G205" s="5">
        <v>1</v>
      </c>
      <c r="H205" s="5">
        <v>1</v>
      </c>
      <c r="I205" s="5">
        <v>1</v>
      </c>
      <c r="J205" s="5">
        <v>1</v>
      </c>
      <c r="K205" s="49"/>
      <c r="L205" s="49"/>
      <c r="M205" s="49"/>
      <c r="N205" s="50">
        <f t="shared" si="5"/>
        <v>500159</v>
      </c>
      <c r="O205" s="49" t="s">
        <v>4499</v>
      </c>
      <c r="P205" s="49">
        <v>5</v>
      </c>
      <c r="Q205" s="49">
        <v>4</v>
      </c>
      <c r="R205" s="49">
        <v>0</v>
      </c>
      <c r="S205" s="49">
        <v>0</v>
      </c>
      <c r="T205" s="49">
        <v>2000</v>
      </c>
      <c r="U205" s="49" t="s">
        <v>4528</v>
      </c>
      <c r="V205" s="49">
        <v>0</v>
      </c>
      <c r="W205" s="49" t="s">
        <v>4601</v>
      </c>
      <c r="X205" s="49">
        <v>0</v>
      </c>
      <c r="Y205" s="49">
        <v>1004</v>
      </c>
      <c r="Z205" s="49" t="s">
        <v>4445</v>
      </c>
      <c r="AA205" s="49" t="s">
        <v>4446</v>
      </c>
    </row>
    <row r="206" spans="1:27" x14ac:dyDescent="0.2">
      <c r="A206" s="4">
        <v>1</v>
      </c>
      <c r="B206" s="5">
        <v>1</v>
      </c>
      <c r="C206" s="5">
        <v>1</v>
      </c>
      <c r="D206" s="5">
        <v>1</v>
      </c>
      <c r="E206" s="5">
        <v>1</v>
      </c>
      <c r="F206" s="5">
        <v>1</v>
      </c>
      <c r="G206" s="5">
        <v>1</v>
      </c>
      <c r="H206" s="5">
        <v>1</v>
      </c>
      <c r="I206" s="5">
        <v>1</v>
      </c>
      <c r="J206" s="5">
        <v>1</v>
      </c>
      <c r="K206" s="49"/>
      <c r="L206" s="49"/>
      <c r="M206" s="49"/>
      <c r="N206" s="50">
        <f t="shared" si="5"/>
        <v>500160</v>
      </c>
      <c r="O206" s="49" t="s">
        <v>4499</v>
      </c>
      <c r="P206" s="49">
        <v>5</v>
      </c>
      <c r="Q206" s="49">
        <v>4</v>
      </c>
      <c r="R206" s="49">
        <v>0</v>
      </c>
      <c r="S206" s="49">
        <v>0</v>
      </c>
      <c r="T206" s="49">
        <v>2000</v>
      </c>
      <c r="U206" s="49" t="s">
        <v>4572</v>
      </c>
      <c r="V206" s="49">
        <v>0</v>
      </c>
      <c r="W206" s="49" t="s">
        <v>4601</v>
      </c>
      <c r="X206" s="49">
        <v>0</v>
      </c>
      <c r="Y206" s="49">
        <v>1004</v>
      </c>
      <c r="Z206" s="49" t="s">
        <v>4445</v>
      </c>
      <c r="AA206" s="49" t="s">
        <v>4446</v>
      </c>
    </row>
    <row r="207" spans="1:27" x14ac:dyDescent="0.2">
      <c r="A207" s="4">
        <v>1</v>
      </c>
      <c r="B207" s="5">
        <v>1</v>
      </c>
      <c r="C207" s="5">
        <v>1</v>
      </c>
      <c r="D207" s="5">
        <v>1</v>
      </c>
      <c r="E207" s="5">
        <v>1</v>
      </c>
      <c r="F207" s="5">
        <v>1</v>
      </c>
      <c r="G207" s="5">
        <v>1</v>
      </c>
      <c r="H207" s="5">
        <v>1</v>
      </c>
      <c r="I207" s="5">
        <v>1</v>
      </c>
      <c r="J207" s="5">
        <v>1</v>
      </c>
      <c r="K207" s="49"/>
      <c r="L207" s="49"/>
      <c r="M207" s="49"/>
      <c r="N207" s="50">
        <f t="shared" si="5"/>
        <v>500161</v>
      </c>
      <c r="O207" s="49" t="s">
        <v>4499</v>
      </c>
      <c r="P207" s="49">
        <v>5</v>
      </c>
      <c r="Q207" s="49">
        <v>4</v>
      </c>
      <c r="R207" s="49">
        <v>0</v>
      </c>
      <c r="S207" s="49">
        <v>0</v>
      </c>
      <c r="T207" s="49">
        <v>2000</v>
      </c>
      <c r="U207" s="49" t="s">
        <v>4573</v>
      </c>
      <c r="V207" s="49">
        <v>0</v>
      </c>
      <c r="W207" s="49" t="s">
        <v>4601</v>
      </c>
      <c r="X207" s="49">
        <v>0</v>
      </c>
      <c r="Y207" s="49">
        <v>1004</v>
      </c>
      <c r="Z207" s="49" t="s">
        <v>4445</v>
      </c>
      <c r="AA207" s="49" t="s">
        <v>4446</v>
      </c>
    </row>
    <row r="208" spans="1:27" x14ac:dyDescent="0.2">
      <c r="A208" s="4">
        <v>1</v>
      </c>
      <c r="B208" s="5">
        <v>1</v>
      </c>
      <c r="C208" s="5">
        <v>1</v>
      </c>
      <c r="D208" s="5">
        <v>1</v>
      </c>
      <c r="E208" s="5">
        <v>1</v>
      </c>
      <c r="F208" s="5">
        <v>1</v>
      </c>
      <c r="G208" s="5">
        <v>1</v>
      </c>
      <c r="H208" s="5">
        <v>1</v>
      </c>
      <c r="I208" s="5">
        <v>1</v>
      </c>
      <c r="J208" s="5">
        <v>1</v>
      </c>
      <c r="K208" s="49"/>
      <c r="L208" s="49"/>
      <c r="M208" s="49"/>
      <c r="N208" s="50">
        <f t="shared" si="5"/>
        <v>500162</v>
      </c>
      <c r="O208" s="49" t="s">
        <v>4499</v>
      </c>
      <c r="P208" s="49">
        <v>5</v>
      </c>
      <c r="Q208" s="49">
        <v>4</v>
      </c>
      <c r="R208" s="49">
        <v>0</v>
      </c>
      <c r="S208" s="49">
        <v>0</v>
      </c>
      <c r="T208" s="49">
        <v>2000</v>
      </c>
      <c r="U208" s="49" t="s">
        <v>4532</v>
      </c>
      <c r="V208" s="49">
        <v>0</v>
      </c>
      <c r="W208" s="49" t="s">
        <v>4601</v>
      </c>
      <c r="X208" s="49">
        <v>0</v>
      </c>
      <c r="Y208" s="49">
        <v>1004</v>
      </c>
      <c r="Z208" s="49" t="s">
        <v>4445</v>
      </c>
      <c r="AA208" s="49" t="s">
        <v>4446</v>
      </c>
    </row>
    <row r="209" spans="1:27" x14ac:dyDescent="0.2">
      <c r="A209" s="4">
        <v>1</v>
      </c>
      <c r="B209" s="5">
        <v>1</v>
      </c>
      <c r="C209" s="5">
        <v>1</v>
      </c>
      <c r="D209" s="5">
        <v>1</v>
      </c>
      <c r="E209" s="5">
        <v>1</v>
      </c>
      <c r="F209" s="5">
        <v>1</v>
      </c>
      <c r="G209" s="5">
        <v>1</v>
      </c>
      <c r="H209" s="5">
        <v>1</v>
      </c>
      <c r="I209" s="5">
        <v>1</v>
      </c>
      <c r="J209" s="5">
        <v>1</v>
      </c>
      <c r="K209" s="49"/>
      <c r="L209" s="49"/>
      <c r="M209" s="49"/>
      <c r="N209" s="50">
        <f t="shared" si="5"/>
        <v>500163</v>
      </c>
      <c r="O209" s="49" t="s">
        <v>4499</v>
      </c>
      <c r="P209" s="49">
        <v>5</v>
      </c>
      <c r="Q209" s="49">
        <v>4</v>
      </c>
      <c r="R209" s="49">
        <v>0</v>
      </c>
      <c r="S209" s="49">
        <v>0</v>
      </c>
      <c r="T209" s="49">
        <v>2000</v>
      </c>
      <c r="U209" s="49" t="s">
        <v>4574</v>
      </c>
      <c r="V209" s="49">
        <v>0</v>
      </c>
      <c r="W209" s="49" t="s">
        <v>4601</v>
      </c>
      <c r="X209" s="49">
        <v>0</v>
      </c>
      <c r="Y209" s="49">
        <v>1004</v>
      </c>
      <c r="Z209" s="49" t="s">
        <v>4445</v>
      </c>
      <c r="AA209" s="49" t="s">
        <v>4446</v>
      </c>
    </row>
    <row r="210" spans="1:27" x14ac:dyDescent="0.2">
      <c r="A210" s="4">
        <v>1</v>
      </c>
      <c r="B210" s="5">
        <v>1</v>
      </c>
      <c r="C210" s="5">
        <v>1</v>
      </c>
      <c r="D210" s="5">
        <v>1</v>
      </c>
      <c r="E210" s="5">
        <v>1</v>
      </c>
      <c r="F210" s="5">
        <v>1</v>
      </c>
      <c r="G210" s="5">
        <v>1</v>
      </c>
      <c r="H210" s="5">
        <v>1</v>
      </c>
      <c r="I210" s="5">
        <v>1</v>
      </c>
      <c r="J210" s="5">
        <v>1</v>
      </c>
      <c r="K210" s="49"/>
      <c r="L210" s="49"/>
      <c r="M210" s="49"/>
      <c r="N210" s="50">
        <f t="shared" si="5"/>
        <v>500164</v>
      </c>
      <c r="O210" s="49" t="s">
        <v>4499</v>
      </c>
      <c r="P210" s="49">
        <v>5</v>
      </c>
      <c r="Q210" s="49">
        <v>4</v>
      </c>
      <c r="R210" s="49">
        <v>0</v>
      </c>
      <c r="S210" s="49">
        <v>0</v>
      </c>
      <c r="T210" s="49">
        <v>2000</v>
      </c>
      <c r="U210" s="49" t="s">
        <v>4575</v>
      </c>
      <c r="V210" s="49">
        <v>0</v>
      </c>
      <c r="W210" s="49" t="s">
        <v>4601</v>
      </c>
      <c r="X210" s="49">
        <v>0</v>
      </c>
      <c r="Y210" s="49">
        <v>1004</v>
      </c>
      <c r="Z210" s="49" t="s">
        <v>4445</v>
      </c>
      <c r="AA210" s="49" t="s">
        <v>4446</v>
      </c>
    </row>
    <row r="211" spans="1:27" x14ac:dyDescent="0.2">
      <c r="A211" s="4">
        <v>1</v>
      </c>
      <c r="B211" s="5">
        <v>1</v>
      </c>
      <c r="C211" s="5">
        <v>1</v>
      </c>
      <c r="D211" s="5">
        <v>1</v>
      </c>
      <c r="E211" s="5">
        <v>1</v>
      </c>
      <c r="F211" s="5">
        <v>1</v>
      </c>
      <c r="G211" s="5">
        <v>1</v>
      </c>
      <c r="H211" s="5">
        <v>1</v>
      </c>
      <c r="I211" s="5">
        <v>1</v>
      </c>
      <c r="J211" s="5">
        <v>1</v>
      </c>
      <c r="K211" s="49"/>
      <c r="L211" s="49"/>
      <c r="M211" s="49"/>
      <c r="N211" s="50">
        <f t="shared" si="5"/>
        <v>500165</v>
      </c>
      <c r="O211" s="49" t="s">
        <v>4499</v>
      </c>
      <c r="P211" s="49">
        <v>5</v>
      </c>
      <c r="Q211" s="49">
        <v>4</v>
      </c>
      <c r="R211" s="49">
        <v>0</v>
      </c>
      <c r="S211" s="49">
        <v>0</v>
      </c>
      <c r="T211" s="49">
        <v>2000</v>
      </c>
      <c r="U211" s="49" t="s">
        <v>4534</v>
      </c>
      <c r="V211" s="49">
        <v>0</v>
      </c>
      <c r="W211" s="49" t="s">
        <v>4601</v>
      </c>
      <c r="X211" s="49">
        <v>0</v>
      </c>
      <c r="Y211" s="49">
        <v>1004</v>
      </c>
      <c r="Z211" s="49" t="s">
        <v>4445</v>
      </c>
      <c r="AA211" s="49" t="s">
        <v>4446</v>
      </c>
    </row>
    <row r="212" spans="1:27" x14ac:dyDescent="0.2">
      <c r="A212" s="4">
        <v>1</v>
      </c>
      <c r="B212" s="5">
        <v>1</v>
      </c>
      <c r="C212" s="5">
        <v>1</v>
      </c>
      <c r="D212" s="5">
        <v>1</v>
      </c>
      <c r="E212" s="5">
        <v>1</v>
      </c>
      <c r="F212" s="5">
        <v>1</v>
      </c>
      <c r="G212" s="5">
        <v>1</v>
      </c>
      <c r="H212" s="5">
        <v>1</v>
      </c>
      <c r="I212" s="5">
        <v>1</v>
      </c>
      <c r="J212" s="5">
        <v>1</v>
      </c>
      <c r="K212" s="49"/>
      <c r="L212" s="49"/>
      <c r="M212" s="49"/>
      <c r="N212" s="50">
        <f t="shared" si="5"/>
        <v>500166</v>
      </c>
      <c r="O212" s="49" t="s">
        <v>4499</v>
      </c>
      <c r="P212" s="49">
        <v>5</v>
      </c>
      <c r="Q212" s="49">
        <v>4</v>
      </c>
      <c r="R212" s="49">
        <v>0</v>
      </c>
      <c r="S212" s="49">
        <v>0</v>
      </c>
      <c r="T212" s="49">
        <v>2000</v>
      </c>
      <c r="U212" s="49" t="s">
        <v>4535</v>
      </c>
      <c r="V212" s="49">
        <v>0</v>
      </c>
      <c r="W212" s="49" t="s">
        <v>4601</v>
      </c>
      <c r="X212" s="49">
        <v>0</v>
      </c>
      <c r="Y212" s="49">
        <v>1004</v>
      </c>
      <c r="Z212" s="49" t="s">
        <v>4445</v>
      </c>
      <c r="AA212" s="49" t="s">
        <v>4446</v>
      </c>
    </row>
    <row r="213" spans="1:27" x14ac:dyDescent="0.2">
      <c r="A213" s="4">
        <v>1</v>
      </c>
      <c r="B213" s="5">
        <v>1</v>
      </c>
      <c r="C213" s="5">
        <v>1</v>
      </c>
      <c r="D213" s="5">
        <v>1</v>
      </c>
      <c r="E213" s="5">
        <v>1</v>
      </c>
      <c r="F213" s="5">
        <v>1</v>
      </c>
      <c r="G213" s="5">
        <v>1</v>
      </c>
      <c r="H213" s="5">
        <v>1</v>
      </c>
      <c r="I213" s="5">
        <v>1</v>
      </c>
      <c r="J213" s="5">
        <v>1</v>
      </c>
      <c r="K213" s="49"/>
      <c r="L213" s="49"/>
      <c r="M213" s="49"/>
      <c r="N213" s="50">
        <f t="shared" si="5"/>
        <v>500167</v>
      </c>
      <c r="O213" s="49" t="s">
        <v>4499</v>
      </c>
      <c r="P213" s="49">
        <v>5</v>
      </c>
      <c r="Q213" s="49">
        <v>4</v>
      </c>
      <c r="R213" s="49">
        <v>0</v>
      </c>
      <c r="S213" s="49">
        <v>0</v>
      </c>
      <c r="T213" s="49">
        <v>2000</v>
      </c>
      <c r="U213" s="49" t="s">
        <v>4537</v>
      </c>
      <c r="V213" s="49">
        <v>0</v>
      </c>
      <c r="W213" s="49" t="s">
        <v>4601</v>
      </c>
      <c r="X213" s="49">
        <v>0</v>
      </c>
      <c r="Y213" s="49">
        <v>1004</v>
      </c>
      <c r="Z213" s="49" t="s">
        <v>4445</v>
      </c>
      <c r="AA213" s="49" t="s">
        <v>4446</v>
      </c>
    </row>
    <row r="214" spans="1:27" x14ac:dyDescent="0.2">
      <c r="A214" s="4">
        <v>1</v>
      </c>
      <c r="B214" s="5">
        <v>1</v>
      </c>
      <c r="C214" s="5">
        <v>1</v>
      </c>
      <c r="D214" s="5">
        <v>1</v>
      </c>
      <c r="E214" s="5">
        <v>1</v>
      </c>
      <c r="F214" s="5">
        <v>1</v>
      </c>
      <c r="G214" s="5">
        <v>1</v>
      </c>
      <c r="H214" s="5">
        <v>1</v>
      </c>
      <c r="I214" s="5">
        <v>1</v>
      </c>
      <c r="J214" s="5">
        <v>1</v>
      </c>
      <c r="K214" s="49"/>
      <c r="L214" s="49"/>
      <c r="M214" s="49"/>
      <c r="N214" s="50">
        <f t="shared" si="5"/>
        <v>500168</v>
      </c>
      <c r="O214" s="49" t="s">
        <v>4499</v>
      </c>
      <c r="P214" s="49">
        <v>5</v>
      </c>
      <c r="Q214" s="49">
        <v>4</v>
      </c>
      <c r="R214" s="49">
        <v>0</v>
      </c>
      <c r="S214" s="49">
        <v>0</v>
      </c>
      <c r="T214" s="49">
        <v>2000</v>
      </c>
      <c r="U214" s="49" t="s">
        <v>4539</v>
      </c>
      <c r="V214" s="49">
        <v>0</v>
      </c>
      <c r="W214" s="49" t="s">
        <v>4601</v>
      </c>
      <c r="X214" s="49">
        <v>0</v>
      </c>
      <c r="Y214" s="49">
        <v>1004</v>
      </c>
      <c r="Z214" s="49" t="s">
        <v>4445</v>
      </c>
      <c r="AA214" s="49" t="s">
        <v>4446</v>
      </c>
    </row>
    <row r="215" spans="1:27" x14ac:dyDescent="0.2">
      <c r="A215" s="4">
        <v>1</v>
      </c>
      <c r="B215" s="5">
        <v>1</v>
      </c>
      <c r="C215" s="5">
        <v>1</v>
      </c>
      <c r="D215" s="5">
        <v>1</v>
      </c>
      <c r="E215" s="5">
        <v>1</v>
      </c>
      <c r="F215" s="5">
        <v>1</v>
      </c>
      <c r="G215" s="5">
        <v>1</v>
      </c>
      <c r="H215" s="5">
        <v>1</v>
      </c>
      <c r="I215" s="5">
        <v>1</v>
      </c>
      <c r="J215" s="5">
        <v>1</v>
      </c>
      <c r="K215" s="49"/>
      <c r="L215" s="49"/>
      <c r="M215" s="49"/>
      <c r="N215" s="50">
        <f t="shared" si="5"/>
        <v>500169</v>
      </c>
      <c r="O215" s="49" t="s">
        <v>4499</v>
      </c>
      <c r="P215" s="49">
        <v>5</v>
      </c>
      <c r="Q215" s="49">
        <v>4</v>
      </c>
      <c r="R215" s="49">
        <v>0</v>
      </c>
      <c r="S215" s="49">
        <v>0</v>
      </c>
      <c r="T215" s="49">
        <v>2000</v>
      </c>
      <c r="U215" s="49" t="s">
        <v>4541</v>
      </c>
      <c r="V215" s="49">
        <v>0</v>
      </c>
      <c r="W215" s="49" t="s">
        <v>4601</v>
      </c>
      <c r="X215" s="49">
        <v>0</v>
      </c>
      <c r="Y215" s="49">
        <v>1004</v>
      </c>
      <c r="Z215" s="49" t="s">
        <v>4445</v>
      </c>
      <c r="AA215" s="49" t="s">
        <v>4446</v>
      </c>
    </row>
    <row r="216" spans="1:27" x14ac:dyDescent="0.2">
      <c r="A216" s="4">
        <v>1</v>
      </c>
      <c r="B216" s="5">
        <v>1</v>
      </c>
      <c r="C216" s="5">
        <v>1</v>
      </c>
      <c r="D216" s="5">
        <v>1</v>
      </c>
      <c r="E216" s="5">
        <v>1</v>
      </c>
      <c r="F216" s="5">
        <v>1</v>
      </c>
      <c r="G216" s="5">
        <v>1</v>
      </c>
      <c r="H216" s="5">
        <v>1</v>
      </c>
      <c r="I216" s="5">
        <v>1</v>
      </c>
      <c r="J216" s="5">
        <v>1</v>
      </c>
      <c r="K216" s="49"/>
      <c r="L216" s="49"/>
      <c r="M216" s="49"/>
      <c r="N216" s="50">
        <f t="shared" si="5"/>
        <v>500170</v>
      </c>
      <c r="O216" s="49" t="s">
        <v>4499</v>
      </c>
      <c r="P216" s="49">
        <v>5</v>
      </c>
      <c r="Q216" s="49">
        <v>4</v>
      </c>
      <c r="R216" s="49">
        <v>0</v>
      </c>
      <c r="S216" s="49">
        <v>0</v>
      </c>
      <c r="T216" s="49">
        <v>2000</v>
      </c>
      <c r="U216" s="49" t="s">
        <v>4542</v>
      </c>
      <c r="V216" s="49">
        <v>0</v>
      </c>
      <c r="W216" s="49" t="s">
        <v>4601</v>
      </c>
      <c r="X216" s="49">
        <v>0</v>
      </c>
      <c r="Y216" s="49">
        <v>1004</v>
      </c>
      <c r="Z216" s="49" t="s">
        <v>4445</v>
      </c>
      <c r="AA216" s="49" t="s">
        <v>4446</v>
      </c>
    </row>
    <row r="217" spans="1:27" x14ac:dyDescent="0.2">
      <c r="A217" s="4">
        <v>1</v>
      </c>
      <c r="B217" s="5">
        <v>1</v>
      </c>
      <c r="C217" s="5">
        <v>1</v>
      </c>
      <c r="D217" s="5">
        <v>1</v>
      </c>
      <c r="E217" s="5">
        <v>1</v>
      </c>
      <c r="F217" s="5">
        <v>1</v>
      </c>
      <c r="G217" s="5">
        <v>1</v>
      </c>
      <c r="H217" s="5">
        <v>1</v>
      </c>
      <c r="I217" s="5">
        <v>1</v>
      </c>
      <c r="J217" s="5">
        <v>1</v>
      </c>
      <c r="K217" s="49"/>
      <c r="L217" s="49"/>
      <c r="M217" s="49"/>
      <c r="N217" s="50">
        <f t="shared" si="5"/>
        <v>500171</v>
      </c>
      <c r="O217" s="49" t="s">
        <v>4499</v>
      </c>
      <c r="P217" s="49">
        <v>5</v>
      </c>
      <c r="Q217" s="49">
        <v>4</v>
      </c>
      <c r="R217" s="49">
        <v>0</v>
      </c>
      <c r="S217" s="49">
        <v>0</v>
      </c>
      <c r="T217" s="49">
        <v>2000</v>
      </c>
      <c r="U217" s="49" t="s">
        <v>4543</v>
      </c>
      <c r="V217" s="49">
        <v>0</v>
      </c>
      <c r="W217" s="49" t="s">
        <v>4601</v>
      </c>
      <c r="X217" s="49">
        <v>0</v>
      </c>
      <c r="Y217" s="49">
        <v>1004</v>
      </c>
      <c r="Z217" s="49" t="s">
        <v>4445</v>
      </c>
      <c r="AA217" s="49" t="s">
        <v>4446</v>
      </c>
    </row>
    <row r="218" spans="1:27" x14ac:dyDescent="0.2">
      <c r="A218" s="4">
        <v>1</v>
      </c>
      <c r="B218" s="5">
        <v>1</v>
      </c>
      <c r="C218" s="5">
        <v>1</v>
      </c>
      <c r="D218" s="5">
        <v>1</v>
      </c>
      <c r="E218" s="5">
        <v>1</v>
      </c>
      <c r="F218" s="5">
        <v>1</v>
      </c>
      <c r="G218" s="5">
        <v>1</v>
      </c>
      <c r="H218" s="5">
        <v>1</v>
      </c>
      <c r="I218" s="5">
        <v>1</v>
      </c>
      <c r="J218" s="5">
        <v>1</v>
      </c>
      <c r="K218" s="49"/>
      <c r="L218" s="49"/>
      <c r="M218" s="49"/>
      <c r="N218" s="50">
        <f t="shared" si="5"/>
        <v>500172</v>
      </c>
      <c r="O218" s="49" t="s">
        <v>4499</v>
      </c>
      <c r="P218" s="49">
        <v>5</v>
      </c>
      <c r="Q218" s="49">
        <v>4</v>
      </c>
      <c r="R218" s="49">
        <v>0</v>
      </c>
      <c r="S218" s="49">
        <v>0</v>
      </c>
      <c r="T218" s="49">
        <v>2000</v>
      </c>
      <c r="U218" s="49" t="s">
        <v>4544</v>
      </c>
      <c r="V218" s="49">
        <v>0</v>
      </c>
      <c r="W218" s="49" t="s">
        <v>4601</v>
      </c>
      <c r="X218" s="49">
        <v>0</v>
      </c>
      <c r="Y218" s="49">
        <v>1004</v>
      </c>
      <c r="Z218" s="49" t="s">
        <v>4445</v>
      </c>
      <c r="AA218" s="49" t="s">
        <v>4446</v>
      </c>
    </row>
    <row r="219" spans="1:27" x14ac:dyDescent="0.2">
      <c r="A219" s="4">
        <v>1</v>
      </c>
      <c r="B219" s="5">
        <v>1</v>
      </c>
      <c r="C219" s="5">
        <v>1</v>
      </c>
      <c r="D219" s="5">
        <v>1</v>
      </c>
      <c r="E219" s="5">
        <v>1</v>
      </c>
      <c r="F219" s="5">
        <v>1</v>
      </c>
      <c r="G219" s="5">
        <v>1</v>
      </c>
      <c r="H219" s="5">
        <v>1</v>
      </c>
      <c r="I219" s="5">
        <v>1</v>
      </c>
      <c r="J219" s="5">
        <v>1</v>
      </c>
      <c r="K219" s="49"/>
      <c r="L219" s="49"/>
      <c r="M219" s="49"/>
      <c r="N219" s="50">
        <f t="shared" si="5"/>
        <v>500173</v>
      </c>
      <c r="O219" s="49" t="s">
        <v>4499</v>
      </c>
      <c r="P219" s="49">
        <v>5</v>
      </c>
      <c r="Q219" s="49">
        <v>4</v>
      </c>
      <c r="R219" s="49">
        <v>0</v>
      </c>
      <c r="S219" s="49">
        <v>0</v>
      </c>
      <c r="T219" s="49">
        <v>2000</v>
      </c>
      <c r="U219" s="49" t="s">
        <v>4602</v>
      </c>
      <c r="V219" s="49">
        <v>0</v>
      </c>
      <c r="W219" s="49" t="s">
        <v>4601</v>
      </c>
      <c r="X219" s="49">
        <v>0</v>
      </c>
      <c r="Y219" s="49">
        <v>1004</v>
      </c>
      <c r="Z219" s="49" t="s">
        <v>4445</v>
      </c>
      <c r="AA219" s="49" t="s">
        <v>4446</v>
      </c>
    </row>
    <row r="220" spans="1:27" x14ac:dyDescent="0.2">
      <c r="A220" s="4">
        <v>1</v>
      </c>
      <c r="B220" s="5">
        <v>1</v>
      </c>
      <c r="C220" s="5">
        <v>1</v>
      </c>
      <c r="D220" s="5">
        <v>1</v>
      </c>
      <c r="E220" s="5">
        <v>1</v>
      </c>
      <c r="F220" s="5">
        <v>1</v>
      </c>
      <c r="G220" s="5">
        <v>1</v>
      </c>
      <c r="H220" s="5">
        <v>1</v>
      </c>
      <c r="I220" s="5">
        <v>1</v>
      </c>
      <c r="J220" s="5">
        <v>1</v>
      </c>
      <c r="K220" s="49"/>
      <c r="L220" s="49"/>
      <c r="M220" s="49"/>
      <c r="N220" s="50">
        <f t="shared" si="5"/>
        <v>500174</v>
      </c>
      <c r="O220" s="49" t="s">
        <v>4499</v>
      </c>
      <c r="P220" s="49">
        <v>5</v>
      </c>
      <c r="Q220" s="49">
        <v>4</v>
      </c>
      <c r="R220" s="49">
        <v>0</v>
      </c>
      <c r="S220" s="49">
        <v>0</v>
      </c>
      <c r="T220" s="49">
        <v>2000</v>
      </c>
      <c r="U220" s="49" t="s">
        <v>4603</v>
      </c>
      <c r="V220" s="49">
        <v>0</v>
      </c>
      <c r="W220" s="49" t="s">
        <v>4601</v>
      </c>
      <c r="X220" s="49">
        <v>0</v>
      </c>
      <c r="Y220" s="49">
        <v>1004</v>
      </c>
      <c r="Z220" s="49" t="s">
        <v>4445</v>
      </c>
      <c r="AA220" s="49" t="s">
        <v>4446</v>
      </c>
    </row>
    <row r="221" spans="1:27" x14ac:dyDescent="0.2">
      <c r="A221" s="4">
        <v>1</v>
      </c>
      <c r="B221" s="5">
        <v>1</v>
      </c>
      <c r="C221" s="5">
        <v>1</v>
      </c>
      <c r="D221" s="5">
        <v>1</v>
      </c>
      <c r="E221" s="5">
        <v>1</v>
      </c>
      <c r="F221" s="5">
        <v>1</v>
      </c>
      <c r="G221" s="5">
        <v>1</v>
      </c>
      <c r="H221" s="5">
        <v>1</v>
      </c>
      <c r="I221" s="5">
        <v>1</v>
      </c>
      <c r="J221" s="5">
        <v>1</v>
      </c>
      <c r="K221" s="49"/>
      <c r="L221" s="49"/>
      <c r="M221" s="49"/>
      <c r="N221" s="50">
        <f t="shared" si="5"/>
        <v>500175</v>
      </c>
      <c r="O221" s="49" t="s">
        <v>4499</v>
      </c>
      <c r="P221" s="49">
        <v>5</v>
      </c>
      <c r="Q221" s="49">
        <v>4</v>
      </c>
      <c r="R221" s="49">
        <v>0</v>
      </c>
      <c r="S221" s="49">
        <v>0</v>
      </c>
      <c r="T221" s="49">
        <v>2000</v>
      </c>
      <c r="U221" s="49" t="s">
        <v>4604</v>
      </c>
      <c r="V221" s="49">
        <v>0</v>
      </c>
      <c r="W221" s="49" t="s">
        <v>4601</v>
      </c>
      <c r="X221" s="49">
        <v>0</v>
      </c>
      <c r="Y221" s="49">
        <v>1004</v>
      </c>
      <c r="Z221" s="49" t="s">
        <v>4445</v>
      </c>
      <c r="AA221" s="49" t="s">
        <v>4446</v>
      </c>
    </row>
    <row r="222" spans="1:27" x14ac:dyDescent="0.2">
      <c r="A222" s="4">
        <v>1</v>
      </c>
      <c r="B222" s="5">
        <v>1</v>
      </c>
      <c r="C222" s="5">
        <v>1</v>
      </c>
      <c r="D222" s="5">
        <v>1</v>
      </c>
      <c r="E222" s="5">
        <v>1</v>
      </c>
      <c r="F222" s="5">
        <v>1</v>
      </c>
      <c r="G222" s="5">
        <v>1</v>
      </c>
      <c r="H222" s="5">
        <v>1</v>
      </c>
      <c r="I222" s="5">
        <v>1</v>
      </c>
      <c r="J222" s="5">
        <v>1</v>
      </c>
      <c r="K222" s="49"/>
      <c r="L222" s="49"/>
      <c r="M222" s="49"/>
      <c r="N222" s="50">
        <f t="shared" si="5"/>
        <v>500176</v>
      </c>
      <c r="O222" s="49" t="s">
        <v>4499</v>
      </c>
      <c r="P222" s="49">
        <v>5</v>
      </c>
      <c r="Q222" s="49">
        <v>4</v>
      </c>
      <c r="R222" s="49">
        <v>0</v>
      </c>
      <c r="S222" s="49">
        <v>0</v>
      </c>
      <c r="T222" s="49">
        <v>2000</v>
      </c>
      <c r="U222" s="49" t="s">
        <v>4605</v>
      </c>
      <c r="V222" s="49">
        <v>0</v>
      </c>
      <c r="W222" s="49" t="s">
        <v>4606</v>
      </c>
      <c r="X222" s="49">
        <v>0</v>
      </c>
      <c r="Y222" s="49">
        <v>1004</v>
      </c>
      <c r="Z222" s="49" t="s">
        <v>4445</v>
      </c>
      <c r="AA222" s="49" t="s">
        <v>4446</v>
      </c>
    </row>
    <row r="223" spans="1:27" x14ac:dyDescent="0.2">
      <c r="A223" s="4">
        <v>1</v>
      </c>
      <c r="B223" s="5">
        <v>1</v>
      </c>
      <c r="C223" s="5">
        <v>1</v>
      </c>
      <c r="D223" s="5">
        <v>1</v>
      </c>
      <c r="E223" s="5">
        <v>1</v>
      </c>
      <c r="F223" s="5">
        <v>1</v>
      </c>
      <c r="G223" s="5">
        <v>1</v>
      </c>
      <c r="H223" s="5">
        <v>1</v>
      </c>
      <c r="I223" s="5">
        <v>1</v>
      </c>
      <c r="J223" s="5">
        <v>1</v>
      </c>
      <c r="K223" s="49"/>
      <c r="L223" s="49"/>
      <c r="M223" s="49"/>
      <c r="N223" s="50">
        <f t="shared" si="5"/>
        <v>500177</v>
      </c>
      <c r="O223" s="49" t="s">
        <v>4499</v>
      </c>
      <c r="P223" s="49">
        <v>5</v>
      </c>
      <c r="Q223" s="49">
        <v>4</v>
      </c>
      <c r="R223" s="49">
        <v>0</v>
      </c>
      <c r="S223" s="49">
        <v>0</v>
      </c>
      <c r="T223" s="49">
        <v>2000</v>
      </c>
      <c r="U223" s="49" t="s">
        <v>4607</v>
      </c>
      <c r="V223" s="49">
        <v>0</v>
      </c>
      <c r="W223" s="49" t="s">
        <v>4606</v>
      </c>
      <c r="X223" s="49">
        <v>0</v>
      </c>
      <c r="Y223" s="49">
        <v>1004</v>
      </c>
      <c r="Z223" s="49" t="s">
        <v>4445</v>
      </c>
      <c r="AA223" s="49" t="s">
        <v>4446</v>
      </c>
    </row>
    <row r="224" spans="1:27" x14ac:dyDescent="0.2">
      <c r="A224" s="4">
        <v>1</v>
      </c>
      <c r="B224" s="5">
        <v>1</v>
      </c>
      <c r="C224" s="5">
        <v>1</v>
      </c>
      <c r="D224" s="5">
        <v>1</v>
      </c>
      <c r="E224" s="5">
        <v>1</v>
      </c>
      <c r="F224" s="5">
        <v>1</v>
      </c>
      <c r="G224" s="5">
        <v>1</v>
      </c>
      <c r="H224" s="5">
        <v>1</v>
      </c>
      <c r="I224" s="5">
        <v>1</v>
      </c>
      <c r="J224" s="5">
        <v>1</v>
      </c>
      <c r="K224" s="49"/>
      <c r="L224" s="49"/>
      <c r="M224" s="49"/>
      <c r="N224" s="50">
        <f t="shared" si="5"/>
        <v>500178</v>
      </c>
      <c r="O224" s="49" t="s">
        <v>4499</v>
      </c>
      <c r="P224" s="49">
        <v>5</v>
      </c>
      <c r="Q224" s="49">
        <v>4</v>
      </c>
      <c r="R224" s="49">
        <v>0</v>
      </c>
      <c r="S224" s="49">
        <v>0</v>
      </c>
      <c r="T224" s="49">
        <v>2000</v>
      </c>
      <c r="U224" s="49" t="s">
        <v>4608</v>
      </c>
      <c r="V224" s="49">
        <v>0</v>
      </c>
      <c r="W224" s="49" t="s">
        <v>4606</v>
      </c>
      <c r="X224" s="49">
        <v>0</v>
      </c>
      <c r="Y224" s="49">
        <v>1004</v>
      </c>
      <c r="Z224" s="49" t="s">
        <v>4445</v>
      </c>
      <c r="AA224" s="49" t="s">
        <v>4446</v>
      </c>
    </row>
    <row r="225" spans="1:27" x14ac:dyDescent="0.2">
      <c r="A225" s="4">
        <v>1</v>
      </c>
      <c r="B225" s="5">
        <v>1</v>
      </c>
      <c r="C225" s="5">
        <v>1</v>
      </c>
      <c r="D225" s="5">
        <v>1</v>
      </c>
      <c r="E225" s="5">
        <v>1</v>
      </c>
      <c r="F225" s="5">
        <v>1</v>
      </c>
      <c r="G225" s="5">
        <v>1</v>
      </c>
      <c r="H225" s="5">
        <v>1</v>
      </c>
      <c r="I225" s="5">
        <v>1</v>
      </c>
      <c r="J225" s="5">
        <v>1</v>
      </c>
      <c r="K225" s="49"/>
      <c r="L225" s="49"/>
      <c r="M225" s="49"/>
      <c r="N225" s="50">
        <f t="shared" si="5"/>
        <v>500179</v>
      </c>
      <c r="O225" s="49" t="s">
        <v>4499</v>
      </c>
      <c r="P225" s="49">
        <v>5</v>
      </c>
      <c r="Q225" s="49">
        <v>4</v>
      </c>
      <c r="R225" s="49">
        <v>0</v>
      </c>
      <c r="S225" s="49">
        <v>0</v>
      </c>
      <c r="T225" s="49">
        <v>2000</v>
      </c>
      <c r="U225" s="49" t="s">
        <v>4609</v>
      </c>
      <c r="V225" s="49">
        <v>0</v>
      </c>
      <c r="W225" s="49" t="s">
        <v>4606</v>
      </c>
      <c r="X225" s="49">
        <v>0</v>
      </c>
      <c r="Y225" s="49">
        <v>1004</v>
      </c>
      <c r="Z225" s="49" t="s">
        <v>4445</v>
      </c>
      <c r="AA225" s="49" t="s">
        <v>4446</v>
      </c>
    </row>
    <row r="226" spans="1:27" x14ac:dyDescent="0.2">
      <c r="A226" s="4">
        <v>1</v>
      </c>
      <c r="B226" s="5">
        <v>1</v>
      </c>
      <c r="C226" s="5">
        <v>1</v>
      </c>
      <c r="D226" s="5">
        <v>1</v>
      </c>
      <c r="E226" s="5">
        <v>1</v>
      </c>
      <c r="F226" s="5">
        <v>1</v>
      </c>
      <c r="G226" s="5">
        <v>1</v>
      </c>
      <c r="H226" s="5">
        <v>1</v>
      </c>
      <c r="I226" s="5">
        <v>1</v>
      </c>
      <c r="J226" s="5">
        <v>1</v>
      </c>
      <c r="K226" s="49"/>
      <c r="L226" s="49"/>
      <c r="M226" s="49"/>
      <c r="N226" s="50">
        <f t="shared" si="5"/>
        <v>500180</v>
      </c>
      <c r="O226" s="49" t="s">
        <v>4499</v>
      </c>
      <c r="P226" s="49">
        <v>5</v>
      </c>
      <c r="Q226" s="49">
        <v>4</v>
      </c>
      <c r="R226" s="49">
        <v>0</v>
      </c>
      <c r="S226" s="49">
        <v>0</v>
      </c>
      <c r="T226" s="49">
        <v>2000</v>
      </c>
      <c r="U226" s="49" t="s">
        <v>4610</v>
      </c>
      <c r="V226" s="49">
        <v>0</v>
      </c>
      <c r="W226" s="49" t="s">
        <v>4606</v>
      </c>
      <c r="X226" s="49">
        <v>0</v>
      </c>
      <c r="Y226" s="49">
        <v>1004</v>
      </c>
      <c r="Z226" s="49" t="s">
        <v>4445</v>
      </c>
      <c r="AA226" s="49" t="s">
        <v>4446</v>
      </c>
    </row>
    <row r="227" spans="1:27" x14ac:dyDescent="0.2">
      <c r="A227" s="4">
        <v>1</v>
      </c>
      <c r="B227" s="5">
        <v>1</v>
      </c>
      <c r="C227" s="5">
        <v>1</v>
      </c>
      <c r="D227" s="5">
        <v>1</v>
      </c>
      <c r="E227" s="5">
        <v>1</v>
      </c>
      <c r="F227" s="5">
        <v>1</v>
      </c>
      <c r="G227" s="5">
        <v>1</v>
      </c>
      <c r="H227" s="5">
        <v>1</v>
      </c>
      <c r="I227" s="5">
        <v>1</v>
      </c>
      <c r="J227" s="5">
        <v>1</v>
      </c>
      <c r="K227" s="49"/>
      <c r="L227" s="49"/>
      <c r="M227" s="49"/>
      <c r="N227" s="50">
        <f t="shared" si="5"/>
        <v>500181</v>
      </c>
      <c r="O227" s="49" t="s">
        <v>4499</v>
      </c>
      <c r="P227" s="49">
        <v>5</v>
      </c>
      <c r="Q227" s="49">
        <v>4</v>
      </c>
      <c r="R227" s="49">
        <v>0</v>
      </c>
      <c r="S227" s="49">
        <v>0</v>
      </c>
      <c r="T227" s="49">
        <v>2000</v>
      </c>
      <c r="U227" s="49" t="s">
        <v>4571</v>
      </c>
      <c r="V227" s="49">
        <v>180000003</v>
      </c>
      <c r="W227" s="49" t="s">
        <v>4611</v>
      </c>
      <c r="X227" s="49">
        <v>0</v>
      </c>
      <c r="Y227" s="49">
        <v>1004</v>
      </c>
      <c r="Z227" s="49" t="s">
        <v>4445</v>
      </c>
      <c r="AA227" s="49" t="s">
        <v>4446</v>
      </c>
    </row>
    <row r="228" spans="1:27" x14ac:dyDescent="0.2">
      <c r="A228" s="4">
        <v>1</v>
      </c>
      <c r="B228" s="5">
        <v>1</v>
      </c>
      <c r="C228" s="5">
        <v>1</v>
      </c>
      <c r="D228" s="5">
        <v>1</v>
      </c>
      <c r="E228" s="5">
        <v>1</v>
      </c>
      <c r="F228" s="5">
        <v>1</v>
      </c>
      <c r="G228" s="5">
        <v>1</v>
      </c>
      <c r="H228" s="5">
        <v>1</v>
      </c>
      <c r="I228" s="5">
        <v>1</v>
      </c>
      <c r="J228" s="5">
        <v>1</v>
      </c>
      <c r="K228" s="49"/>
      <c r="L228" s="49"/>
      <c r="M228" s="49"/>
      <c r="N228" s="50">
        <f t="shared" si="5"/>
        <v>500182</v>
      </c>
      <c r="O228" s="49" t="s">
        <v>4499</v>
      </c>
      <c r="P228" s="49">
        <v>5</v>
      </c>
      <c r="Q228" s="49">
        <v>4</v>
      </c>
      <c r="R228" s="49">
        <v>0</v>
      </c>
      <c r="S228" s="49">
        <v>0</v>
      </c>
      <c r="T228" s="49">
        <v>2000</v>
      </c>
      <c r="U228" s="49" t="s">
        <v>4528</v>
      </c>
      <c r="V228" s="49">
        <v>180000003</v>
      </c>
      <c r="W228" s="49" t="s">
        <v>4611</v>
      </c>
      <c r="X228" s="49">
        <v>0</v>
      </c>
      <c r="Y228" s="49">
        <v>1004</v>
      </c>
      <c r="Z228" s="49" t="s">
        <v>4445</v>
      </c>
      <c r="AA228" s="49" t="s">
        <v>4446</v>
      </c>
    </row>
    <row r="229" spans="1:27" x14ac:dyDescent="0.2">
      <c r="A229" s="4">
        <v>1</v>
      </c>
      <c r="B229" s="5">
        <v>1</v>
      </c>
      <c r="C229" s="5">
        <v>1</v>
      </c>
      <c r="D229" s="5">
        <v>1</v>
      </c>
      <c r="E229" s="5">
        <v>1</v>
      </c>
      <c r="F229" s="5">
        <v>1</v>
      </c>
      <c r="G229" s="5">
        <v>1</v>
      </c>
      <c r="H229" s="5">
        <v>1</v>
      </c>
      <c r="I229" s="5">
        <v>1</v>
      </c>
      <c r="J229" s="5">
        <v>1</v>
      </c>
      <c r="K229" s="49"/>
      <c r="L229" s="49"/>
      <c r="M229" s="49"/>
      <c r="N229" s="50">
        <f t="shared" si="5"/>
        <v>500183</v>
      </c>
      <c r="O229" s="49" t="s">
        <v>4499</v>
      </c>
      <c r="P229" s="49">
        <v>5</v>
      </c>
      <c r="Q229" s="49">
        <v>4</v>
      </c>
      <c r="R229" s="49">
        <v>0</v>
      </c>
      <c r="S229" s="49">
        <v>0</v>
      </c>
      <c r="T229" s="49">
        <v>2000</v>
      </c>
      <c r="U229" s="49" t="s">
        <v>4572</v>
      </c>
      <c r="V229" s="49">
        <v>180000003</v>
      </c>
      <c r="W229" s="49" t="s">
        <v>4611</v>
      </c>
      <c r="X229" s="49">
        <v>0</v>
      </c>
      <c r="Y229" s="49">
        <v>1004</v>
      </c>
      <c r="Z229" s="49" t="s">
        <v>4445</v>
      </c>
      <c r="AA229" s="49" t="s">
        <v>4446</v>
      </c>
    </row>
    <row r="230" spans="1:27" x14ac:dyDescent="0.2">
      <c r="A230" s="4">
        <v>1</v>
      </c>
      <c r="B230" s="5">
        <v>1</v>
      </c>
      <c r="C230" s="5">
        <v>1</v>
      </c>
      <c r="D230" s="5">
        <v>1</v>
      </c>
      <c r="E230" s="5">
        <v>1</v>
      </c>
      <c r="F230" s="5">
        <v>1</v>
      </c>
      <c r="G230" s="5">
        <v>1</v>
      </c>
      <c r="H230" s="5">
        <v>1</v>
      </c>
      <c r="I230" s="5">
        <v>1</v>
      </c>
      <c r="J230" s="5">
        <v>1</v>
      </c>
      <c r="K230" s="49"/>
      <c r="L230" s="49"/>
      <c r="M230" s="49"/>
      <c r="N230" s="50">
        <f t="shared" si="5"/>
        <v>500184</v>
      </c>
      <c r="O230" s="49" t="s">
        <v>4499</v>
      </c>
      <c r="P230" s="49">
        <v>5</v>
      </c>
      <c r="Q230" s="49">
        <v>4</v>
      </c>
      <c r="R230" s="49">
        <v>0</v>
      </c>
      <c r="S230" s="49">
        <v>0</v>
      </c>
      <c r="T230" s="49">
        <v>2000</v>
      </c>
      <c r="U230" s="49" t="s">
        <v>4573</v>
      </c>
      <c r="V230" s="49">
        <v>180000003</v>
      </c>
      <c r="W230" s="49" t="s">
        <v>4611</v>
      </c>
      <c r="X230" s="49">
        <v>0</v>
      </c>
      <c r="Y230" s="49">
        <v>1004</v>
      </c>
      <c r="Z230" s="49" t="s">
        <v>4445</v>
      </c>
      <c r="AA230" s="49" t="s">
        <v>4446</v>
      </c>
    </row>
    <row r="231" spans="1:27" x14ac:dyDescent="0.2">
      <c r="A231" s="4">
        <v>1</v>
      </c>
      <c r="B231" s="5">
        <v>1</v>
      </c>
      <c r="C231" s="5">
        <v>1</v>
      </c>
      <c r="D231" s="5">
        <v>1</v>
      </c>
      <c r="E231" s="5">
        <v>1</v>
      </c>
      <c r="F231" s="5">
        <v>1</v>
      </c>
      <c r="G231" s="5">
        <v>1</v>
      </c>
      <c r="H231" s="5">
        <v>1</v>
      </c>
      <c r="I231" s="5">
        <v>1</v>
      </c>
      <c r="J231" s="5">
        <v>1</v>
      </c>
      <c r="K231" s="49"/>
      <c r="L231" s="49"/>
      <c r="M231" s="49"/>
      <c r="N231" s="50">
        <f t="shared" si="5"/>
        <v>500185</v>
      </c>
      <c r="O231" s="49" t="s">
        <v>4499</v>
      </c>
      <c r="P231" s="49">
        <v>5</v>
      </c>
      <c r="Q231" s="49">
        <v>4</v>
      </c>
      <c r="R231" s="49">
        <v>0</v>
      </c>
      <c r="S231" s="49">
        <v>0</v>
      </c>
      <c r="T231" s="49">
        <v>2000</v>
      </c>
      <c r="U231" s="49" t="s">
        <v>4532</v>
      </c>
      <c r="V231" s="49">
        <v>180000003</v>
      </c>
      <c r="W231" s="49" t="s">
        <v>4611</v>
      </c>
      <c r="X231" s="49">
        <v>0</v>
      </c>
      <c r="Y231" s="49">
        <v>1004</v>
      </c>
      <c r="Z231" s="49" t="s">
        <v>4445</v>
      </c>
      <c r="AA231" s="49" t="s">
        <v>4446</v>
      </c>
    </row>
    <row r="232" spans="1:27" x14ac:dyDescent="0.2">
      <c r="A232" s="4">
        <v>1</v>
      </c>
      <c r="B232" s="5">
        <v>1</v>
      </c>
      <c r="C232" s="5">
        <v>1</v>
      </c>
      <c r="D232" s="5">
        <v>1</v>
      </c>
      <c r="E232" s="5">
        <v>1</v>
      </c>
      <c r="F232" s="5">
        <v>1</v>
      </c>
      <c r="G232" s="5">
        <v>1</v>
      </c>
      <c r="H232" s="5">
        <v>1</v>
      </c>
      <c r="I232" s="5">
        <v>1</v>
      </c>
      <c r="J232" s="5">
        <v>1</v>
      </c>
      <c r="K232" s="49"/>
      <c r="L232" s="49"/>
      <c r="M232" s="49"/>
      <c r="N232" s="50">
        <f t="shared" si="5"/>
        <v>500186</v>
      </c>
      <c r="O232" s="49" t="s">
        <v>4499</v>
      </c>
      <c r="P232" s="49">
        <v>5</v>
      </c>
      <c r="Q232" s="49">
        <v>4</v>
      </c>
      <c r="R232" s="49">
        <v>0</v>
      </c>
      <c r="S232" s="49">
        <v>0</v>
      </c>
      <c r="T232" s="49">
        <v>2000</v>
      </c>
      <c r="U232" s="49" t="s">
        <v>4574</v>
      </c>
      <c r="V232" s="49">
        <v>180000003</v>
      </c>
      <c r="W232" s="49" t="s">
        <v>4611</v>
      </c>
      <c r="X232" s="49">
        <v>0</v>
      </c>
      <c r="Y232" s="49">
        <v>1004</v>
      </c>
      <c r="Z232" s="49" t="s">
        <v>4445</v>
      </c>
      <c r="AA232" s="49" t="s">
        <v>4446</v>
      </c>
    </row>
    <row r="233" spans="1:27" x14ac:dyDescent="0.2">
      <c r="A233" s="4">
        <v>1</v>
      </c>
      <c r="B233" s="5">
        <v>1</v>
      </c>
      <c r="C233" s="5">
        <v>1</v>
      </c>
      <c r="D233" s="5">
        <v>1</v>
      </c>
      <c r="E233" s="5">
        <v>1</v>
      </c>
      <c r="F233" s="5">
        <v>1</v>
      </c>
      <c r="G233" s="5">
        <v>1</v>
      </c>
      <c r="H233" s="5">
        <v>1</v>
      </c>
      <c r="I233" s="5">
        <v>1</v>
      </c>
      <c r="J233" s="5">
        <v>1</v>
      </c>
      <c r="K233" s="49"/>
      <c r="L233" s="49"/>
      <c r="M233" s="49"/>
      <c r="N233" s="50">
        <f t="shared" si="5"/>
        <v>500187</v>
      </c>
      <c r="O233" s="49" t="s">
        <v>4499</v>
      </c>
      <c r="P233" s="49">
        <v>5</v>
      </c>
      <c r="Q233" s="49">
        <v>4</v>
      </c>
      <c r="R233" s="49">
        <v>0</v>
      </c>
      <c r="S233" s="49">
        <v>0</v>
      </c>
      <c r="T233" s="49">
        <v>2000</v>
      </c>
      <c r="U233" s="49" t="s">
        <v>4575</v>
      </c>
      <c r="V233" s="49">
        <v>180000003</v>
      </c>
      <c r="W233" s="49" t="s">
        <v>4611</v>
      </c>
      <c r="X233" s="49">
        <v>0</v>
      </c>
      <c r="Y233" s="49">
        <v>1004</v>
      </c>
      <c r="Z233" s="49" t="s">
        <v>4445</v>
      </c>
      <c r="AA233" s="49" t="s">
        <v>4446</v>
      </c>
    </row>
    <row r="234" spans="1:27" x14ac:dyDescent="0.2">
      <c r="A234" s="4">
        <v>1</v>
      </c>
      <c r="B234" s="5">
        <v>1</v>
      </c>
      <c r="C234" s="5">
        <v>1</v>
      </c>
      <c r="D234" s="5">
        <v>1</v>
      </c>
      <c r="E234" s="5">
        <v>1</v>
      </c>
      <c r="F234" s="5">
        <v>1</v>
      </c>
      <c r="G234" s="5">
        <v>1</v>
      </c>
      <c r="H234" s="5">
        <v>1</v>
      </c>
      <c r="I234" s="5">
        <v>1</v>
      </c>
      <c r="J234" s="5">
        <v>1</v>
      </c>
      <c r="K234" s="49"/>
      <c r="L234" s="49"/>
      <c r="M234" s="49"/>
      <c r="N234" s="50">
        <f t="shared" si="5"/>
        <v>500188</v>
      </c>
      <c r="O234" s="49" t="s">
        <v>4499</v>
      </c>
      <c r="P234" s="49">
        <v>5</v>
      </c>
      <c r="Q234" s="49">
        <v>4</v>
      </c>
      <c r="R234" s="49">
        <v>0</v>
      </c>
      <c r="S234" s="49">
        <v>0</v>
      </c>
      <c r="T234" s="49">
        <v>2000</v>
      </c>
      <c r="U234" s="49" t="s">
        <v>4534</v>
      </c>
      <c r="V234" s="49">
        <v>180000003</v>
      </c>
      <c r="W234" s="49" t="s">
        <v>4611</v>
      </c>
      <c r="X234" s="49">
        <v>0</v>
      </c>
      <c r="Y234" s="49">
        <v>1004</v>
      </c>
      <c r="Z234" s="49" t="s">
        <v>4445</v>
      </c>
      <c r="AA234" s="49" t="s">
        <v>4446</v>
      </c>
    </row>
    <row r="235" spans="1:27" x14ac:dyDescent="0.2">
      <c r="A235" s="4">
        <v>1</v>
      </c>
      <c r="B235" s="5">
        <v>1</v>
      </c>
      <c r="C235" s="5">
        <v>1</v>
      </c>
      <c r="D235" s="5">
        <v>1</v>
      </c>
      <c r="E235" s="5">
        <v>1</v>
      </c>
      <c r="F235" s="5">
        <v>1</v>
      </c>
      <c r="G235" s="5">
        <v>1</v>
      </c>
      <c r="H235" s="5">
        <v>1</v>
      </c>
      <c r="I235" s="5">
        <v>1</v>
      </c>
      <c r="J235" s="5">
        <v>1</v>
      </c>
      <c r="K235" s="49"/>
      <c r="L235" s="49"/>
      <c r="M235" s="49"/>
      <c r="N235" s="50">
        <f t="shared" si="5"/>
        <v>500189</v>
      </c>
      <c r="O235" s="49" t="s">
        <v>4499</v>
      </c>
      <c r="P235" s="49">
        <v>5</v>
      </c>
      <c r="Q235" s="49">
        <v>4</v>
      </c>
      <c r="R235" s="49">
        <v>0</v>
      </c>
      <c r="S235" s="49">
        <v>0</v>
      </c>
      <c r="T235" s="49">
        <v>2000</v>
      </c>
      <c r="U235" s="49" t="s">
        <v>4535</v>
      </c>
      <c r="V235" s="49">
        <v>180000003</v>
      </c>
      <c r="W235" s="49" t="s">
        <v>4611</v>
      </c>
      <c r="X235" s="49">
        <v>0</v>
      </c>
      <c r="Y235" s="49">
        <v>1004</v>
      </c>
      <c r="Z235" s="49" t="s">
        <v>4445</v>
      </c>
      <c r="AA235" s="49" t="s">
        <v>4446</v>
      </c>
    </row>
    <row r="236" spans="1:27" x14ac:dyDescent="0.2">
      <c r="A236" s="4">
        <v>1</v>
      </c>
      <c r="B236" s="5">
        <v>1</v>
      </c>
      <c r="C236" s="5">
        <v>1</v>
      </c>
      <c r="D236" s="5">
        <v>1</v>
      </c>
      <c r="E236" s="5">
        <v>1</v>
      </c>
      <c r="F236" s="5">
        <v>1</v>
      </c>
      <c r="G236" s="5">
        <v>1</v>
      </c>
      <c r="H236" s="5">
        <v>1</v>
      </c>
      <c r="I236" s="5">
        <v>1</v>
      </c>
      <c r="J236" s="5">
        <v>1</v>
      </c>
      <c r="K236" s="49"/>
      <c r="L236" s="49"/>
      <c r="M236" s="49"/>
      <c r="N236" s="50">
        <f t="shared" si="5"/>
        <v>500190</v>
      </c>
      <c r="O236" s="49" t="s">
        <v>4499</v>
      </c>
      <c r="P236" s="49">
        <v>5</v>
      </c>
      <c r="Q236" s="49">
        <v>4</v>
      </c>
      <c r="R236" s="49">
        <v>0</v>
      </c>
      <c r="S236" s="49">
        <v>0</v>
      </c>
      <c r="T236" s="49">
        <v>2000</v>
      </c>
      <c r="U236" s="49" t="s">
        <v>4537</v>
      </c>
      <c r="V236" s="49">
        <v>180000003</v>
      </c>
      <c r="W236" s="49" t="s">
        <v>4611</v>
      </c>
      <c r="X236" s="49">
        <v>0</v>
      </c>
      <c r="Y236" s="49">
        <v>1004</v>
      </c>
      <c r="Z236" s="49" t="s">
        <v>4445</v>
      </c>
      <c r="AA236" s="49" t="s">
        <v>4446</v>
      </c>
    </row>
    <row r="237" spans="1:27" x14ac:dyDescent="0.2">
      <c r="A237" s="4">
        <v>1</v>
      </c>
      <c r="B237" s="5">
        <v>1</v>
      </c>
      <c r="C237" s="5">
        <v>1</v>
      </c>
      <c r="D237" s="5">
        <v>1</v>
      </c>
      <c r="E237" s="5">
        <v>1</v>
      </c>
      <c r="F237" s="5">
        <v>1</v>
      </c>
      <c r="G237" s="5">
        <v>1</v>
      </c>
      <c r="H237" s="5">
        <v>1</v>
      </c>
      <c r="I237" s="5">
        <v>1</v>
      </c>
      <c r="J237" s="5">
        <v>1</v>
      </c>
      <c r="K237" s="49"/>
      <c r="L237" s="49"/>
      <c r="M237" s="49"/>
      <c r="N237" s="50">
        <f t="shared" si="5"/>
        <v>500191</v>
      </c>
      <c r="O237" s="49" t="s">
        <v>4499</v>
      </c>
      <c r="P237" s="49">
        <v>5</v>
      </c>
      <c r="Q237" s="49">
        <v>4</v>
      </c>
      <c r="R237" s="49">
        <v>0</v>
      </c>
      <c r="S237" s="49">
        <v>0</v>
      </c>
      <c r="T237" s="49">
        <v>2000</v>
      </c>
      <c r="U237" s="49" t="s">
        <v>4539</v>
      </c>
      <c r="V237" s="49">
        <v>180000003</v>
      </c>
      <c r="W237" s="49" t="s">
        <v>4611</v>
      </c>
      <c r="X237" s="49">
        <v>0</v>
      </c>
      <c r="Y237" s="49">
        <v>1004</v>
      </c>
      <c r="Z237" s="49" t="s">
        <v>4445</v>
      </c>
      <c r="AA237" s="49" t="s">
        <v>4446</v>
      </c>
    </row>
    <row r="238" spans="1:27" x14ac:dyDescent="0.2">
      <c r="A238" s="4">
        <v>1</v>
      </c>
      <c r="B238" s="5">
        <v>1</v>
      </c>
      <c r="C238" s="5">
        <v>1</v>
      </c>
      <c r="D238" s="5">
        <v>1</v>
      </c>
      <c r="E238" s="5">
        <v>1</v>
      </c>
      <c r="F238" s="5">
        <v>1</v>
      </c>
      <c r="G238" s="5">
        <v>1</v>
      </c>
      <c r="H238" s="5">
        <v>1</v>
      </c>
      <c r="I238" s="5">
        <v>1</v>
      </c>
      <c r="J238" s="5">
        <v>1</v>
      </c>
      <c r="K238" s="49"/>
      <c r="L238" s="49"/>
      <c r="M238" s="49"/>
      <c r="N238" s="50">
        <f t="shared" si="5"/>
        <v>500192</v>
      </c>
      <c r="O238" s="49" t="s">
        <v>4499</v>
      </c>
      <c r="P238" s="49">
        <v>5</v>
      </c>
      <c r="Q238" s="49">
        <v>4</v>
      </c>
      <c r="R238" s="49">
        <v>0</v>
      </c>
      <c r="S238" s="49">
        <v>0</v>
      </c>
      <c r="T238" s="49">
        <v>2000</v>
      </c>
      <c r="U238" s="49" t="s">
        <v>4541</v>
      </c>
      <c r="V238" s="49">
        <v>180000003</v>
      </c>
      <c r="W238" s="49" t="s">
        <v>4611</v>
      </c>
      <c r="X238" s="49">
        <v>0</v>
      </c>
      <c r="Y238" s="49">
        <v>1004</v>
      </c>
      <c r="Z238" s="49" t="s">
        <v>4445</v>
      </c>
      <c r="AA238" s="49" t="s">
        <v>4446</v>
      </c>
    </row>
    <row r="239" spans="1:27" x14ac:dyDescent="0.2">
      <c r="A239" s="4">
        <v>1</v>
      </c>
      <c r="B239" s="5">
        <v>1</v>
      </c>
      <c r="C239" s="5">
        <v>1</v>
      </c>
      <c r="D239" s="5">
        <v>1</v>
      </c>
      <c r="E239" s="5">
        <v>1</v>
      </c>
      <c r="F239" s="5">
        <v>1</v>
      </c>
      <c r="G239" s="5">
        <v>1</v>
      </c>
      <c r="H239" s="5">
        <v>1</v>
      </c>
      <c r="I239" s="5">
        <v>1</v>
      </c>
      <c r="J239" s="5">
        <v>1</v>
      </c>
      <c r="K239" s="49"/>
      <c r="L239" s="49"/>
      <c r="M239" s="49"/>
      <c r="N239" s="50">
        <f t="shared" si="5"/>
        <v>500193</v>
      </c>
      <c r="O239" s="49" t="s">
        <v>4499</v>
      </c>
      <c r="P239" s="49">
        <v>5</v>
      </c>
      <c r="Q239" s="49">
        <v>4</v>
      </c>
      <c r="R239" s="49">
        <v>0</v>
      </c>
      <c r="S239" s="49">
        <v>0</v>
      </c>
      <c r="T239" s="49">
        <v>2000</v>
      </c>
      <c r="U239" s="49" t="s">
        <v>4542</v>
      </c>
      <c r="V239" s="49">
        <v>180000003</v>
      </c>
      <c r="W239" s="49" t="s">
        <v>4611</v>
      </c>
      <c r="X239" s="49">
        <v>0</v>
      </c>
      <c r="Y239" s="49">
        <v>1004</v>
      </c>
      <c r="Z239" s="49" t="s">
        <v>4445</v>
      </c>
      <c r="AA239" s="49" t="s">
        <v>4446</v>
      </c>
    </row>
    <row r="240" spans="1:27" x14ac:dyDescent="0.2">
      <c r="A240" s="4">
        <v>1</v>
      </c>
      <c r="B240" s="5">
        <v>1</v>
      </c>
      <c r="C240" s="5">
        <v>1</v>
      </c>
      <c r="D240" s="5">
        <v>1</v>
      </c>
      <c r="E240" s="5">
        <v>1</v>
      </c>
      <c r="F240" s="5">
        <v>1</v>
      </c>
      <c r="G240" s="5">
        <v>1</v>
      </c>
      <c r="H240" s="5">
        <v>1</v>
      </c>
      <c r="I240" s="5">
        <v>1</v>
      </c>
      <c r="J240" s="5">
        <v>1</v>
      </c>
      <c r="K240" s="49"/>
      <c r="L240" s="49"/>
      <c r="M240" s="49"/>
      <c r="N240" s="50">
        <f t="shared" si="5"/>
        <v>500194</v>
      </c>
      <c r="O240" s="49" t="s">
        <v>4499</v>
      </c>
      <c r="P240" s="49">
        <v>5</v>
      </c>
      <c r="Q240" s="49">
        <v>4</v>
      </c>
      <c r="R240" s="49">
        <v>0</v>
      </c>
      <c r="S240" s="49">
        <v>0</v>
      </c>
      <c r="T240" s="49">
        <v>2000</v>
      </c>
      <c r="U240" s="49" t="s">
        <v>4543</v>
      </c>
      <c r="V240" s="49">
        <v>180000003</v>
      </c>
      <c r="W240" s="49" t="s">
        <v>4611</v>
      </c>
      <c r="X240" s="49">
        <v>0</v>
      </c>
      <c r="Y240" s="49">
        <v>1004</v>
      </c>
      <c r="Z240" s="49" t="s">
        <v>4445</v>
      </c>
      <c r="AA240" s="49" t="s">
        <v>4446</v>
      </c>
    </row>
    <row r="241" spans="1:27" x14ac:dyDescent="0.2">
      <c r="A241" s="4">
        <v>1</v>
      </c>
      <c r="B241" s="5">
        <v>1</v>
      </c>
      <c r="C241" s="5">
        <v>1</v>
      </c>
      <c r="D241" s="5">
        <v>1</v>
      </c>
      <c r="E241" s="5">
        <v>1</v>
      </c>
      <c r="F241" s="5">
        <v>1</v>
      </c>
      <c r="G241" s="5">
        <v>1</v>
      </c>
      <c r="H241" s="5">
        <v>1</v>
      </c>
      <c r="I241" s="5">
        <v>1</v>
      </c>
      <c r="J241" s="5">
        <v>1</v>
      </c>
      <c r="K241" s="49"/>
      <c r="L241" s="49"/>
      <c r="M241" s="49"/>
      <c r="N241" s="50">
        <f t="shared" si="5"/>
        <v>500195</v>
      </c>
      <c r="O241" s="49" t="s">
        <v>4499</v>
      </c>
      <c r="P241" s="49">
        <v>5</v>
      </c>
      <c r="Q241" s="49">
        <v>4</v>
      </c>
      <c r="R241" s="49">
        <v>0</v>
      </c>
      <c r="S241" s="49">
        <v>0</v>
      </c>
      <c r="T241" s="49">
        <v>2000</v>
      </c>
      <c r="U241" s="49" t="s">
        <v>4544</v>
      </c>
      <c r="V241" s="49">
        <v>180000003</v>
      </c>
      <c r="W241" s="49" t="s">
        <v>4611</v>
      </c>
      <c r="X241" s="49">
        <v>0</v>
      </c>
      <c r="Y241" s="49">
        <v>1004</v>
      </c>
      <c r="Z241" s="49" t="s">
        <v>4445</v>
      </c>
      <c r="AA241" s="49" t="s">
        <v>4446</v>
      </c>
    </row>
    <row r="242" spans="1:27" x14ac:dyDescent="0.2">
      <c r="A242" s="4">
        <v>1</v>
      </c>
      <c r="B242" s="5">
        <v>1</v>
      </c>
      <c r="C242" s="5">
        <v>1</v>
      </c>
      <c r="D242" s="5">
        <v>1</v>
      </c>
      <c r="E242" s="5">
        <v>1</v>
      </c>
      <c r="F242" s="5">
        <v>1</v>
      </c>
      <c r="G242" s="5">
        <v>1</v>
      </c>
      <c r="H242" s="5">
        <v>1</v>
      </c>
      <c r="I242" s="5">
        <v>1</v>
      </c>
      <c r="J242" s="5">
        <v>1</v>
      </c>
      <c r="K242" s="49"/>
      <c r="L242" s="49"/>
      <c r="M242" s="49"/>
      <c r="N242" s="50">
        <f t="shared" si="5"/>
        <v>500196</v>
      </c>
      <c r="O242" s="49" t="s">
        <v>4499</v>
      </c>
      <c r="P242" s="49">
        <v>5</v>
      </c>
      <c r="Q242" s="49">
        <v>4</v>
      </c>
      <c r="R242" s="49">
        <v>0</v>
      </c>
      <c r="S242" s="49">
        <v>0</v>
      </c>
      <c r="T242" s="49">
        <v>2000</v>
      </c>
      <c r="U242" s="49" t="s">
        <v>4602</v>
      </c>
      <c r="V242" s="49">
        <v>180000003</v>
      </c>
      <c r="W242" s="49" t="s">
        <v>4611</v>
      </c>
      <c r="X242" s="49">
        <v>0</v>
      </c>
      <c r="Y242" s="49">
        <v>1004</v>
      </c>
      <c r="Z242" s="49" t="s">
        <v>4445</v>
      </c>
      <c r="AA242" s="49" t="s">
        <v>4446</v>
      </c>
    </row>
    <row r="243" spans="1:27" x14ac:dyDescent="0.2">
      <c r="A243" s="4">
        <v>1</v>
      </c>
      <c r="B243" s="5">
        <v>1</v>
      </c>
      <c r="C243" s="5">
        <v>1</v>
      </c>
      <c r="D243" s="5">
        <v>1</v>
      </c>
      <c r="E243" s="5">
        <v>1</v>
      </c>
      <c r="F243" s="5">
        <v>1</v>
      </c>
      <c r="G243" s="5">
        <v>1</v>
      </c>
      <c r="H243" s="5">
        <v>1</v>
      </c>
      <c r="I243" s="5">
        <v>1</v>
      </c>
      <c r="J243" s="5">
        <v>1</v>
      </c>
      <c r="K243" s="49"/>
      <c r="L243" s="49"/>
      <c r="M243" s="49"/>
      <c r="N243" s="50">
        <f t="shared" si="5"/>
        <v>500197</v>
      </c>
      <c r="O243" s="49" t="s">
        <v>4499</v>
      </c>
      <c r="P243" s="49">
        <v>5</v>
      </c>
      <c r="Q243" s="49">
        <v>4</v>
      </c>
      <c r="R243" s="49">
        <v>0</v>
      </c>
      <c r="S243" s="49">
        <v>0</v>
      </c>
      <c r="T243" s="49">
        <v>2000</v>
      </c>
      <c r="U243" s="49" t="s">
        <v>4603</v>
      </c>
      <c r="V243" s="49">
        <v>180000003</v>
      </c>
      <c r="W243" s="49" t="s">
        <v>4611</v>
      </c>
      <c r="X243" s="49">
        <v>0</v>
      </c>
      <c r="Y243" s="49">
        <v>1004</v>
      </c>
      <c r="Z243" s="49" t="s">
        <v>4445</v>
      </c>
      <c r="AA243" s="49" t="s">
        <v>4446</v>
      </c>
    </row>
    <row r="244" spans="1:27" x14ac:dyDescent="0.2">
      <c r="A244" s="4">
        <v>1</v>
      </c>
      <c r="B244" s="5">
        <v>1</v>
      </c>
      <c r="C244" s="5">
        <v>1</v>
      </c>
      <c r="D244" s="5">
        <v>1</v>
      </c>
      <c r="E244" s="5">
        <v>1</v>
      </c>
      <c r="F244" s="5">
        <v>1</v>
      </c>
      <c r="G244" s="5">
        <v>1</v>
      </c>
      <c r="H244" s="5">
        <v>1</v>
      </c>
      <c r="I244" s="5">
        <v>1</v>
      </c>
      <c r="J244" s="5">
        <v>1</v>
      </c>
      <c r="K244" s="49"/>
      <c r="L244" s="49"/>
      <c r="M244" s="49"/>
      <c r="N244" s="50">
        <f t="shared" si="5"/>
        <v>500198</v>
      </c>
      <c r="O244" s="49" t="s">
        <v>4499</v>
      </c>
      <c r="P244" s="49">
        <v>5</v>
      </c>
      <c r="Q244" s="49">
        <v>4</v>
      </c>
      <c r="R244" s="49">
        <v>0</v>
      </c>
      <c r="S244" s="49">
        <v>0</v>
      </c>
      <c r="T244" s="49">
        <v>2000</v>
      </c>
      <c r="U244" s="49" t="s">
        <v>4604</v>
      </c>
      <c r="V244" s="49">
        <v>180000003</v>
      </c>
      <c r="W244" s="49" t="s">
        <v>4611</v>
      </c>
      <c r="X244" s="49">
        <v>0</v>
      </c>
      <c r="Y244" s="49">
        <v>1004</v>
      </c>
      <c r="Z244" s="49" t="s">
        <v>4445</v>
      </c>
      <c r="AA244" s="49" t="s">
        <v>4446</v>
      </c>
    </row>
    <row r="245" spans="1:27" x14ac:dyDescent="0.2">
      <c r="A245" s="4">
        <v>1</v>
      </c>
      <c r="B245" s="5">
        <v>1</v>
      </c>
      <c r="C245" s="5">
        <v>1</v>
      </c>
      <c r="D245" s="5">
        <v>1</v>
      </c>
      <c r="E245" s="5">
        <v>1</v>
      </c>
      <c r="F245" s="5">
        <v>1</v>
      </c>
      <c r="G245" s="5">
        <v>1</v>
      </c>
      <c r="H245" s="5">
        <v>1</v>
      </c>
      <c r="I245" s="5">
        <v>1</v>
      </c>
      <c r="J245" s="5">
        <v>1</v>
      </c>
      <c r="K245" s="49"/>
      <c r="L245" s="49"/>
      <c r="M245" s="49"/>
      <c r="N245" s="50">
        <f t="shared" si="5"/>
        <v>500199</v>
      </c>
      <c r="O245" s="49" t="s">
        <v>4499</v>
      </c>
      <c r="P245" s="49">
        <v>5</v>
      </c>
      <c r="Q245" s="49">
        <v>4</v>
      </c>
      <c r="R245" s="49">
        <v>0</v>
      </c>
      <c r="S245" s="49">
        <v>0</v>
      </c>
      <c r="T245" s="49">
        <v>2000</v>
      </c>
      <c r="U245" s="49" t="s">
        <v>4605</v>
      </c>
      <c r="V245" s="49">
        <v>180000003</v>
      </c>
      <c r="W245" s="49" t="s">
        <v>4612</v>
      </c>
      <c r="X245" s="49">
        <v>0</v>
      </c>
      <c r="Y245" s="49">
        <v>1004</v>
      </c>
      <c r="Z245" s="49" t="s">
        <v>4445</v>
      </c>
      <c r="AA245" s="49" t="s">
        <v>4446</v>
      </c>
    </row>
    <row r="246" spans="1:27" x14ac:dyDescent="0.2">
      <c r="A246" s="4">
        <v>1</v>
      </c>
      <c r="B246" s="5">
        <v>1</v>
      </c>
      <c r="C246" s="5">
        <v>1</v>
      </c>
      <c r="D246" s="5">
        <v>1</v>
      </c>
      <c r="E246" s="5">
        <v>1</v>
      </c>
      <c r="F246" s="5">
        <v>1</v>
      </c>
      <c r="G246" s="5">
        <v>1</v>
      </c>
      <c r="H246" s="5">
        <v>1</v>
      </c>
      <c r="I246" s="5">
        <v>1</v>
      </c>
      <c r="J246" s="5">
        <v>1</v>
      </c>
      <c r="K246" s="49"/>
      <c r="L246" s="49"/>
      <c r="M246" s="49"/>
      <c r="N246" s="50">
        <f t="shared" si="5"/>
        <v>500200</v>
      </c>
      <c r="O246" s="49" t="s">
        <v>4499</v>
      </c>
      <c r="P246" s="49">
        <v>5</v>
      </c>
      <c r="Q246" s="49">
        <v>4</v>
      </c>
      <c r="R246" s="49">
        <v>0</v>
      </c>
      <c r="S246" s="49">
        <v>0</v>
      </c>
      <c r="T246" s="49">
        <v>2000</v>
      </c>
      <c r="U246" s="49" t="s">
        <v>4607</v>
      </c>
      <c r="V246" s="49">
        <v>180000003</v>
      </c>
      <c r="W246" s="49" t="s">
        <v>4612</v>
      </c>
      <c r="X246" s="49">
        <v>0</v>
      </c>
      <c r="Y246" s="49">
        <v>1004</v>
      </c>
      <c r="Z246" s="49" t="s">
        <v>4445</v>
      </c>
      <c r="AA246" s="49" t="s">
        <v>4446</v>
      </c>
    </row>
    <row r="247" spans="1:27" x14ac:dyDescent="0.2">
      <c r="A247" s="4">
        <v>1</v>
      </c>
      <c r="B247" s="5">
        <v>1</v>
      </c>
      <c r="C247" s="5">
        <v>1</v>
      </c>
      <c r="D247" s="5">
        <v>1</v>
      </c>
      <c r="E247" s="5">
        <v>1</v>
      </c>
      <c r="F247" s="5">
        <v>1</v>
      </c>
      <c r="G247" s="5">
        <v>1</v>
      </c>
      <c r="H247" s="5">
        <v>1</v>
      </c>
      <c r="I247" s="5">
        <v>1</v>
      </c>
      <c r="J247" s="5">
        <v>1</v>
      </c>
      <c r="K247" s="49"/>
      <c r="L247" s="49"/>
      <c r="M247" s="49"/>
      <c r="N247" s="50">
        <f t="shared" si="5"/>
        <v>500201</v>
      </c>
      <c r="O247" s="49" t="s">
        <v>4499</v>
      </c>
      <c r="P247" s="49">
        <v>5</v>
      </c>
      <c r="Q247" s="49">
        <v>4</v>
      </c>
      <c r="R247" s="49">
        <v>0</v>
      </c>
      <c r="S247" s="49">
        <v>0</v>
      </c>
      <c r="T247" s="49">
        <v>2000</v>
      </c>
      <c r="U247" s="49" t="s">
        <v>4608</v>
      </c>
      <c r="V247" s="49">
        <v>180000003</v>
      </c>
      <c r="W247" s="49" t="s">
        <v>4612</v>
      </c>
      <c r="X247" s="49">
        <v>0</v>
      </c>
      <c r="Y247" s="49">
        <v>1004</v>
      </c>
      <c r="Z247" s="49" t="s">
        <v>4445</v>
      </c>
      <c r="AA247" s="49" t="s">
        <v>4446</v>
      </c>
    </row>
    <row r="248" spans="1:27" x14ac:dyDescent="0.2">
      <c r="A248" s="4">
        <v>1</v>
      </c>
      <c r="B248" s="5">
        <v>1</v>
      </c>
      <c r="C248" s="5">
        <v>1</v>
      </c>
      <c r="D248" s="5">
        <v>1</v>
      </c>
      <c r="E248" s="5">
        <v>1</v>
      </c>
      <c r="F248" s="5">
        <v>1</v>
      </c>
      <c r="G248" s="5">
        <v>1</v>
      </c>
      <c r="H248" s="5">
        <v>1</v>
      </c>
      <c r="I248" s="5">
        <v>1</v>
      </c>
      <c r="J248" s="5">
        <v>1</v>
      </c>
      <c r="K248" s="49"/>
      <c r="L248" s="49"/>
      <c r="M248" s="49"/>
      <c r="N248" s="50">
        <f t="shared" si="5"/>
        <v>500202</v>
      </c>
      <c r="O248" s="49" t="s">
        <v>4499</v>
      </c>
      <c r="P248" s="49">
        <v>5</v>
      </c>
      <c r="Q248" s="49">
        <v>4</v>
      </c>
      <c r="R248" s="49">
        <v>0</v>
      </c>
      <c r="S248" s="49">
        <v>0</v>
      </c>
      <c r="T248" s="49">
        <v>2000</v>
      </c>
      <c r="U248" s="49" t="s">
        <v>4609</v>
      </c>
      <c r="V248" s="49">
        <v>180000003</v>
      </c>
      <c r="W248" s="49" t="s">
        <v>4612</v>
      </c>
      <c r="X248" s="49">
        <v>0</v>
      </c>
      <c r="Y248" s="49">
        <v>1004</v>
      </c>
      <c r="Z248" s="49" t="s">
        <v>4445</v>
      </c>
      <c r="AA248" s="49" t="s">
        <v>4446</v>
      </c>
    </row>
    <row r="249" spans="1:27" x14ac:dyDescent="0.2">
      <c r="A249" s="4">
        <v>1</v>
      </c>
      <c r="B249" s="5">
        <v>1</v>
      </c>
      <c r="C249" s="5">
        <v>1</v>
      </c>
      <c r="D249" s="5">
        <v>1</v>
      </c>
      <c r="E249" s="5">
        <v>1</v>
      </c>
      <c r="F249" s="5">
        <v>1</v>
      </c>
      <c r="G249" s="5">
        <v>1</v>
      </c>
      <c r="H249" s="5">
        <v>1</v>
      </c>
      <c r="I249" s="5">
        <v>1</v>
      </c>
      <c r="J249" s="5">
        <v>1</v>
      </c>
      <c r="K249" s="49"/>
      <c r="L249" s="49"/>
      <c r="M249" s="49"/>
      <c r="N249" s="50">
        <f t="shared" si="5"/>
        <v>500203</v>
      </c>
      <c r="O249" s="49" t="s">
        <v>4499</v>
      </c>
      <c r="P249" s="49">
        <v>5</v>
      </c>
      <c r="Q249" s="49">
        <v>4</v>
      </c>
      <c r="R249" s="49">
        <v>0</v>
      </c>
      <c r="S249" s="49">
        <v>0</v>
      </c>
      <c r="T249" s="49">
        <v>2000</v>
      </c>
      <c r="U249" s="49" t="s">
        <v>4610</v>
      </c>
      <c r="V249" s="49">
        <v>180000003</v>
      </c>
      <c r="W249" s="49" t="s">
        <v>4612</v>
      </c>
      <c r="X249" s="49">
        <v>0</v>
      </c>
      <c r="Y249" s="49">
        <v>1004</v>
      </c>
      <c r="Z249" s="49" t="s">
        <v>4445</v>
      </c>
      <c r="AA249" s="49" t="s">
        <v>4446</v>
      </c>
    </row>
    <row r="250" spans="1:27" x14ac:dyDescent="0.2">
      <c r="A250" s="4">
        <v>1</v>
      </c>
      <c r="B250" s="5">
        <v>1</v>
      </c>
      <c r="C250" s="5">
        <v>1</v>
      </c>
      <c r="D250" s="5">
        <v>1</v>
      </c>
      <c r="E250" s="5">
        <v>1</v>
      </c>
      <c r="F250" s="5">
        <v>1</v>
      </c>
      <c r="G250" s="5">
        <v>1</v>
      </c>
      <c r="H250" s="5">
        <v>1</v>
      </c>
      <c r="I250" s="5">
        <v>1</v>
      </c>
      <c r="J250" s="5">
        <v>1</v>
      </c>
      <c r="L250" s="49"/>
      <c r="M250" s="49"/>
      <c r="N250" s="50">
        <f>IF(P203=P250,N203+1,P250*100000)</f>
        <v>600000</v>
      </c>
      <c r="O250" s="49" t="s">
        <v>4613</v>
      </c>
      <c r="P250" s="49">
        <v>6</v>
      </c>
      <c r="Q250" s="49">
        <v>1</v>
      </c>
      <c r="R250" s="49">
        <v>0</v>
      </c>
      <c r="S250" s="49">
        <v>0</v>
      </c>
      <c r="T250" s="49">
        <v>1001</v>
      </c>
      <c r="U250" s="49">
        <v>1</v>
      </c>
      <c r="V250" s="49">
        <v>0</v>
      </c>
      <c r="W250" s="49" t="s">
        <v>4501</v>
      </c>
      <c r="X250" s="49">
        <v>0</v>
      </c>
      <c r="Y250" s="49">
        <v>0</v>
      </c>
      <c r="Z250" s="49" t="s">
        <v>4445</v>
      </c>
      <c r="AA250" s="49" t="s">
        <v>4446</v>
      </c>
    </row>
    <row r="251" spans="1:27" x14ac:dyDescent="0.2">
      <c r="A251" s="4">
        <v>1</v>
      </c>
      <c r="B251" s="5">
        <v>1</v>
      </c>
      <c r="C251" s="5">
        <v>1</v>
      </c>
      <c r="D251" s="5">
        <v>1</v>
      </c>
      <c r="E251" s="5">
        <v>1</v>
      </c>
      <c r="F251" s="5">
        <v>1</v>
      </c>
      <c r="G251" s="5">
        <v>1</v>
      </c>
      <c r="H251" s="5">
        <v>1</v>
      </c>
      <c r="I251" s="5">
        <v>1</v>
      </c>
      <c r="J251" s="5">
        <v>1</v>
      </c>
      <c r="L251" s="49"/>
      <c r="M251" s="49"/>
      <c r="N251" s="50">
        <f t="shared" si="4"/>
        <v>600001</v>
      </c>
      <c r="O251" s="49" t="s">
        <v>4614</v>
      </c>
      <c r="P251" s="49">
        <v>6</v>
      </c>
      <c r="Q251" s="49">
        <v>1</v>
      </c>
      <c r="R251" s="49">
        <v>0</v>
      </c>
      <c r="S251" s="49">
        <v>0</v>
      </c>
      <c r="T251" s="49">
        <v>2002</v>
      </c>
      <c r="U251" s="49">
        <v>25</v>
      </c>
      <c r="V251" s="49">
        <v>0</v>
      </c>
      <c r="W251" s="49" t="s">
        <v>4501</v>
      </c>
      <c r="X251" s="49">
        <v>0</v>
      </c>
      <c r="Y251" s="49">
        <v>1004</v>
      </c>
      <c r="Z251" s="49" t="s">
        <v>4445</v>
      </c>
      <c r="AA251" s="49" t="s">
        <v>4446</v>
      </c>
    </row>
    <row r="252" spans="1:27" x14ac:dyDescent="0.2">
      <c r="A252" s="4">
        <v>1</v>
      </c>
      <c r="B252" s="5">
        <v>1</v>
      </c>
      <c r="C252" s="5">
        <v>1</v>
      </c>
      <c r="D252" s="5">
        <v>1</v>
      </c>
      <c r="E252" s="5">
        <v>1</v>
      </c>
      <c r="F252" s="5">
        <v>1</v>
      </c>
      <c r="G252" s="5">
        <v>1</v>
      </c>
      <c r="H252" s="5">
        <v>1</v>
      </c>
      <c r="I252" s="5">
        <v>1</v>
      </c>
      <c r="J252" s="5">
        <v>1</v>
      </c>
      <c r="L252" s="49"/>
      <c r="M252" s="49"/>
      <c r="N252" s="50">
        <f t="shared" si="4"/>
        <v>600002</v>
      </c>
      <c r="O252" s="49" t="s">
        <v>4614</v>
      </c>
      <c r="P252" s="49">
        <v>6</v>
      </c>
      <c r="Q252" s="49">
        <v>1</v>
      </c>
      <c r="R252" s="49">
        <v>0</v>
      </c>
      <c r="S252" s="49">
        <v>0</v>
      </c>
      <c r="T252" s="49">
        <v>2002</v>
      </c>
      <c r="U252" s="49">
        <v>50</v>
      </c>
      <c r="V252" s="49">
        <v>0</v>
      </c>
      <c r="W252" s="49" t="s">
        <v>4501</v>
      </c>
      <c r="X252" s="49">
        <v>0</v>
      </c>
      <c r="Y252" s="49">
        <v>1004</v>
      </c>
      <c r="Z252" s="49" t="s">
        <v>4445</v>
      </c>
      <c r="AA252" s="49" t="s">
        <v>4446</v>
      </c>
    </row>
    <row r="253" spans="1:27" x14ac:dyDescent="0.2">
      <c r="A253" s="4">
        <v>1</v>
      </c>
      <c r="B253" s="5">
        <v>1</v>
      </c>
      <c r="C253" s="5">
        <v>1</v>
      </c>
      <c r="D253" s="5">
        <v>1</v>
      </c>
      <c r="E253" s="5">
        <v>1</v>
      </c>
      <c r="F253" s="5">
        <v>1</v>
      </c>
      <c r="G253" s="5">
        <v>1</v>
      </c>
      <c r="H253" s="5">
        <v>1</v>
      </c>
      <c r="I253" s="5">
        <v>1</v>
      </c>
      <c r="J253" s="5">
        <v>1</v>
      </c>
      <c r="L253" s="49"/>
      <c r="M253" s="49"/>
      <c r="N253" s="50">
        <f t="shared" si="4"/>
        <v>600003</v>
      </c>
      <c r="O253" s="49" t="s">
        <v>4615</v>
      </c>
      <c r="P253" s="49">
        <v>6</v>
      </c>
      <c r="Q253" s="49">
        <v>1</v>
      </c>
      <c r="R253" s="49">
        <v>0</v>
      </c>
      <c r="S253" s="49">
        <v>0</v>
      </c>
      <c r="T253" s="49">
        <v>2000</v>
      </c>
      <c r="U253" s="49" t="s">
        <v>4616</v>
      </c>
      <c r="V253" s="49">
        <v>0</v>
      </c>
      <c r="W253" s="49" t="s">
        <v>4451</v>
      </c>
      <c r="X253" s="49">
        <v>0</v>
      </c>
      <c r="Y253" s="49">
        <v>1004</v>
      </c>
      <c r="Z253" s="49" t="s">
        <v>4445</v>
      </c>
      <c r="AA253" s="49" t="s">
        <v>4446</v>
      </c>
    </row>
    <row r="254" spans="1:27" x14ac:dyDescent="0.2">
      <c r="A254" s="4">
        <v>1</v>
      </c>
      <c r="B254" s="5">
        <v>1</v>
      </c>
      <c r="C254" s="5">
        <v>1</v>
      </c>
      <c r="D254" s="5">
        <v>1</v>
      </c>
      <c r="E254" s="5">
        <v>1</v>
      </c>
      <c r="F254" s="5">
        <v>1</v>
      </c>
      <c r="G254" s="5">
        <v>1</v>
      </c>
      <c r="H254" s="5">
        <v>1</v>
      </c>
      <c r="I254" s="5">
        <v>1</v>
      </c>
      <c r="J254" s="5">
        <v>1</v>
      </c>
      <c r="L254" s="49"/>
      <c r="M254" s="49"/>
      <c r="N254" s="50">
        <f t="shared" ref="N254:N310" si="6">IF(P253=P254,N253+1,P254*100000)</f>
        <v>600004</v>
      </c>
      <c r="O254" s="49" t="s">
        <v>4615</v>
      </c>
      <c r="P254" s="49">
        <v>6</v>
      </c>
      <c r="Q254" s="49">
        <v>1</v>
      </c>
      <c r="R254" s="49">
        <v>0</v>
      </c>
      <c r="S254" s="49">
        <v>0</v>
      </c>
      <c r="T254" s="49">
        <v>2000</v>
      </c>
      <c r="U254" s="49" t="s">
        <v>4617</v>
      </c>
      <c r="V254" s="49">
        <v>0</v>
      </c>
      <c r="W254" s="49" t="s">
        <v>4501</v>
      </c>
      <c r="X254" s="49">
        <v>0</v>
      </c>
      <c r="Y254" s="49">
        <v>1004</v>
      </c>
      <c r="Z254" s="49" t="s">
        <v>4445</v>
      </c>
      <c r="AA254" s="49" t="s">
        <v>4446</v>
      </c>
    </row>
    <row r="255" spans="1:27" x14ac:dyDescent="0.2">
      <c r="A255" s="4">
        <v>1</v>
      </c>
      <c r="B255" s="5">
        <v>1</v>
      </c>
      <c r="C255" s="5">
        <v>1</v>
      </c>
      <c r="D255" s="5">
        <v>1</v>
      </c>
      <c r="E255" s="5">
        <v>1</v>
      </c>
      <c r="F255" s="5">
        <v>1</v>
      </c>
      <c r="G255" s="5">
        <v>1</v>
      </c>
      <c r="H255" s="5">
        <v>1</v>
      </c>
      <c r="I255" s="5">
        <v>1</v>
      </c>
      <c r="J255" s="5">
        <v>1</v>
      </c>
      <c r="L255" s="49"/>
      <c r="M255" s="49"/>
      <c r="N255" s="50">
        <f t="shared" si="6"/>
        <v>600005</v>
      </c>
      <c r="O255" s="49" t="s">
        <v>4618</v>
      </c>
      <c r="P255" s="49">
        <v>6</v>
      </c>
      <c r="Q255" s="49">
        <v>1</v>
      </c>
      <c r="R255" s="49">
        <v>0</v>
      </c>
      <c r="S255" s="49">
        <v>0</v>
      </c>
      <c r="T255" s="49">
        <v>2003</v>
      </c>
      <c r="U255" s="49">
        <v>5</v>
      </c>
      <c r="V255" s="49">
        <v>0</v>
      </c>
      <c r="W255" s="49" t="s">
        <v>4501</v>
      </c>
      <c r="X255" s="49">
        <v>0</v>
      </c>
      <c r="Y255" s="49">
        <v>1004</v>
      </c>
      <c r="Z255" s="49" t="s">
        <v>4445</v>
      </c>
      <c r="AA255" s="49" t="s">
        <v>4446</v>
      </c>
    </row>
    <row r="256" spans="1:27" x14ac:dyDescent="0.2">
      <c r="A256" s="4">
        <v>1</v>
      </c>
      <c r="B256" s="5">
        <v>1</v>
      </c>
      <c r="C256" s="5">
        <v>1</v>
      </c>
      <c r="D256" s="5">
        <v>1</v>
      </c>
      <c r="E256" s="5">
        <v>1</v>
      </c>
      <c r="F256" s="5">
        <v>1</v>
      </c>
      <c r="G256" s="5">
        <v>1</v>
      </c>
      <c r="H256" s="5">
        <v>1</v>
      </c>
      <c r="I256" s="5">
        <v>1</v>
      </c>
      <c r="J256" s="5">
        <v>1</v>
      </c>
      <c r="L256" s="49"/>
      <c r="M256" s="49"/>
      <c r="N256" s="50">
        <f t="shared" si="6"/>
        <v>600006</v>
      </c>
      <c r="O256" s="49" t="s">
        <v>4618</v>
      </c>
      <c r="P256" s="49">
        <v>6</v>
      </c>
      <c r="Q256" s="49">
        <v>1</v>
      </c>
      <c r="R256" s="49">
        <v>0</v>
      </c>
      <c r="S256" s="49">
        <v>0</v>
      </c>
      <c r="T256" s="49">
        <v>2003</v>
      </c>
      <c r="U256" s="49">
        <v>10</v>
      </c>
      <c r="V256" s="49">
        <v>0</v>
      </c>
      <c r="W256" s="49" t="s">
        <v>4451</v>
      </c>
      <c r="X256" s="49">
        <v>0</v>
      </c>
      <c r="Y256" s="49">
        <v>1004</v>
      </c>
      <c r="Z256" s="49" t="s">
        <v>4445</v>
      </c>
      <c r="AA256" s="49" t="s">
        <v>4446</v>
      </c>
    </row>
    <row r="257" spans="1:27" x14ac:dyDescent="0.2">
      <c r="A257" s="4">
        <v>1</v>
      </c>
      <c r="B257" s="5">
        <v>1</v>
      </c>
      <c r="C257" s="5">
        <v>1</v>
      </c>
      <c r="D257" s="5">
        <v>1</v>
      </c>
      <c r="E257" s="5">
        <v>1</v>
      </c>
      <c r="F257" s="5">
        <v>1</v>
      </c>
      <c r="G257" s="5">
        <v>1</v>
      </c>
      <c r="H257" s="5">
        <v>1</v>
      </c>
      <c r="I257" s="5">
        <v>1</v>
      </c>
      <c r="J257" s="5">
        <v>1</v>
      </c>
      <c r="L257" s="49"/>
      <c r="M257" s="49"/>
      <c r="N257" s="50">
        <f t="shared" si="6"/>
        <v>600007</v>
      </c>
      <c r="O257" s="49" t="s">
        <v>4619</v>
      </c>
      <c r="P257" s="49">
        <v>6</v>
      </c>
      <c r="Q257" s="49">
        <v>1</v>
      </c>
      <c r="R257" s="49">
        <v>0</v>
      </c>
      <c r="S257" s="49">
        <v>0</v>
      </c>
      <c r="T257" s="49">
        <v>2004</v>
      </c>
      <c r="U257" s="49" t="s">
        <v>4620</v>
      </c>
      <c r="V257" s="49">
        <v>0</v>
      </c>
      <c r="W257" s="49" t="s">
        <v>4501</v>
      </c>
      <c r="X257" s="49">
        <v>0</v>
      </c>
      <c r="Y257" s="49">
        <v>1020</v>
      </c>
      <c r="Z257" s="49" t="s">
        <v>4445</v>
      </c>
      <c r="AA257" s="49" t="s">
        <v>4446</v>
      </c>
    </row>
    <row r="258" spans="1:27" x14ac:dyDescent="0.2">
      <c r="A258" s="4">
        <v>1</v>
      </c>
      <c r="B258" s="5">
        <v>1</v>
      </c>
      <c r="C258" s="5">
        <v>1</v>
      </c>
      <c r="D258" s="5">
        <v>1</v>
      </c>
      <c r="E258" s="5">
        <v>1</v>
      </c>
      <c r="F258" s="5">
        <v>1</v>
      </c>
      <c r="G258" s="5">
        <v>1</v>
      </c>
      <c r="H258" s="5">
        <v>1</v>
      </c>
      <c r="I258" s="5">
        <v>1</v>
      </c>
      <c r="J258" s="5">
        <v>1</v>
      </c>
      <c r="L258" s="49"/>
      <c r="M258" s="49"/>
      <c r="N258" s="50">
        <f t="shared" si="6"/>
        <v>600008</v>
      </c>
      <c r="O258" s="49" t="s">
        <v>4621</v>
      </c>
      <c r="P258" s="49">
        <v>6</v>
      </c>
      <c r="Q258" s="49">
        <v>1</v>
      </c>
      <c r="R258" s="49">
        <v>0</v>
      </c>
      <c r="S258" s="49">
        <v>0</v>
      </c>
      <c r="T258" s="49">
        <v>2005</v>
      </c>
      <c r="U258" s="49">
        <v>50</v>
      </c>
      <c r="V258" s="49">
        <v>0</v>
      </c>
      <c r="W258" s="49" t="s">
        <v>4451</v>
      </c>
      <c r="X258" s="49">
        <v>0</v>
      </c>
      <c r="Y258" s="49">
        <v>1017</v>
      </c>
      <c r="Z258" s="49" t="s">
        <v>4445</v>
      </c>
      <c r="AA258" s="49" t="s">
        <v>4446</v>
      </c>
    </row>
    <row r="259" spans="1:27" x14ac:dyDescent="0.2">
      <c r="A259" s="4">
        <v>1</v>
      </c>
      <c r="B259" s="5">
        <v>1</v>
      </c>
      <c r="C259" s="5">
        <v>1</v>
      </c>
      <c r="D259" s="5">
        <v>1</v>
      </c>
      <c r="E259" s="5">
        <v>1</v>
      </c>
      <c r="F259" s="5">
        <v>1</v>
      </c>
      <c r="G259" s="5">
        <v>1</v>
      </c>
      <c r="H259" s="5">
        <v>1</v>
      </c>
      <c r="I259" s="5">
        <v>1</v>
      </c>
      <c r="J259" s="5">
        <v>1</v>
      </c>
      <c r="L259" s="49"/>
      <c r="M259" s="49"/>
      <c r="N259" s="50">
        <f t="shared" si="6"/>
        <v>600009</v>
      </c>
      <c r="O259" s="49" t="s">
        <v>4622</v>
      </c>
      <c r="P259" s="49">
        <v>6</v>
      </c>
      <c r="Q259" s="49">
        <v>1</v>
      </c>
      <c r="R259" s="49">
        <v>0</v>
      </c>
      <c r="S259" s="49">
        <v>0</v>
      </c>
      <c r="T259" s="49">
        <v>2010</v>
      </c>
      <c r="U259" s="49">
        <v>50</v>
      </c>
      <c r="V259" s="49">
        <v>0</v>
      </c>
      <c r="W259" s="49" t="s">
        <v>4501</v>
      </c>
      <c r="X259" s="49">
        <v>0</v>
      </c>
      <c r="Y259" s="49">
        <v>1015</v>
      </c>
      <c r="Z259" s="49" t="s">
        <v>4445</v>
      </c>
      <c r="AA259" s="49" t="s">
        <v>4446</v>
      </c>
    </row>
    <row r="260" spans="1:27" x14ac:dyDescent="0.2">
      <c r="A260" s="4">
        <v>1</v>
      </c>
      <c r="B260" s="5">
        <v>1</v>
      </c>
      <c r="C260" s="5">
        <v>1</v>
      </c>
      <c r="D260" s="5">
        <v>1</v>
      </c>
      <c r="E260" s="5">
        <v>1</v>
      </c>
      <c r="F260" s="5">
        <v>1</v>
      </c>
      <c r="G260" s="5">
        <v>1</v>
      </c>
      <c r="H260" s="5">
        <v>1</v>
      </c>
      <c r="I260" s="5">
        <v>1</v>
      </c>
      <c r="J260" s="5">
        <v>1</v>
      </c>
      <c r="L260" s="49"/>
      <c r="M260" s="49"/>
      <c r="N260" s="50">
        <f t="shared" si="6"/>
        <v>600010</v>
      </c>
      <c r="O260" s="49" t="s">
        <v>4623</v>
      </c>
      <c r="P260" s="49">
        <v>6</v>
      </c>
      <c r="Q260" s="49">
        <v>1</v>
      </c>
      <c r="R260" s="49">
        <v>0</v>
      </c>
      <c r="S260" s="49">
        <v>0</v>
      </c>
      <c r="T260" s="49">
        <v>2009</v>
      </c>
      <c r="U260" s="49">
        <v>2</v>
      </c>
      <c r="V260" s="49">
        <v>0</v>
      </c>
      <c r="W260" s="49" t="s">
        <v>4451</v>
      </c>
      <c r="X260" s="49">
        <v>0</v>
      </c>
      <c r="Y260" s="49">
        <v>1019</v>
      </c>
      <c r="Z260" s="49" t="s">
        <v>4445</v>
      </c>
      <c r="AA260" s="49" t="s">
        <v>4446</v>
      </c>
    </row>
    <row r="261" spans="1:27" x14ac:dyDescent="0.2">
      <c r="A261" s="4">
        <v>1</v>
      </c>
      <c r="B261" s="5">
        <v>1</v>
      </c>
      <c r="C261" s="5">
        <v>1</v>
      </c>
      <c r="D261" s="5">
        <v>1</v>
      </c>
      <c r="E261" s="5">
        <v>1</v>
      </c>
      <c r="F261" s="5">
        <v>1</v>
      </c>
      <c r="G261" s="5">
        <v>1</v>
      </c>
      <c r="H261" s="5">
        <v>1</v>
      </c>
      <c r="I261" s="5">
        <v>1</v>
      </c>
      <c r="J261" s="5">
        <v>1</v>
      </c>
      <c r="L261" s="49"/>
      <c r="M261" s="49"/>
      <c r="N261" s="50">
        <f t="shared" si="6"/>
        <v>600011</v>
      </c>
      <c r="O261" s="49" t="s">
        <v>4624</v>
      </c>
      <c r="P261" s="49">
        <v>6</v>
      </c>
      <c r="Q261" s="49">
        <v>1</v>
      </c>
      <c r="R261" s="49">
        <v>0</v>
      </c>
      <c r="S261" s="49">
        <v>0</v>
      </c>
      <c r="T261" s="49">
        <v>4005</v>
      </c>
      <c r="U261" s="49">
        <v>2</v>
      </c>
      <c r="V261" s="49">
        <v>0</v>
      </c>
      <c r="W261" s="49" t="s">
        <v>4625</v>
      </c>
      <c r="X261" s="49">
        <v>0</v>
      </c>
      <c r="Y261" s="49">
        <v>1021</v>
      </c>
      <c r="Z261" s="49" t="s">
        <v>4445</v>
      </c>
      <c r="AA261" s="49" t="s">
        <v>4446</v>
      </c>
    </row>
    <row r="262" spans="1:27" x14ac:dyDescent="0.2">
      <c r="A262" s="4">
        <v>1</v>
      </c>
      <c r="B262" s="5">
        <v>1</v>
      </c>
      <c r="C262" s="5">
        <v>1</v>
      </c>
      <c r="D262" s="5">
        <v>1</v>
      </c>
      <c r="E262" s="5">
        <v>1</v>
      </c>
      <c r="F262" s="5">
        <v>1</v>
      </c>
      <c r="G262" s="5">
        <v>1</v>
      </c>
      <c r="H262" s="5">
        <v>1</v>
      </c>
      <c r="I262" s="5">
        <v>1</v>
      </c>
      <c r="J262" s="5">
        <v>1</v>
      </c>
      <c r="L262" s="49"/>
      <c r="M262" s="49"/>
      <c r="N262" s="50">
        <f t="shared" si="6"/>
        <v>600012</v>
      </c>
      <c r="O262" s="49" t="s">
        <v>4613</v>
      </c>
      <c r="P262" s="49">
        <v>6</v>
      </c>
      <c r="Q262" s="49">
        <f>Q250+1</f>
        <v>2</v>
      </c>
      <c r="R262" s="49">
        <v>0</v>
      </c>
      <c r="S262" s="49">
        <v>0</v>
      </c>
      <c r="T262" s="49">
        <v>1001</v>
      </c>
      <c r="U262" s="49">
        <v>2</v>
      </c>
      <c r="V262" s="49">
        <v>0</v>
      </c>
      <c r="W262" s="49" t="s">
        <v>4626</v>
      </c>
      <c r="X262" s="49">
        <v>0</v>
      </c>
      <c r="Y262" s="49">
        <v>0</v>
      </c>
      <c r="Z262" s="49" t="s">
        <v>4445</v>
      </c>
      <c r="AA262" s="49" t="s">
        <v>4446</v>
      </c>
    </row>
    <row r="263" spans="1:27" x14ac:dyDescent="0.2">
      <c r="A263" s="4">
        <v>1</v>
      </c>
      <c r="B263" s="5">
        <v>1</v>
      </c>
      <c r="C263" s="5">
        <v>1</v>
      </c>
      <c r="D263" s="5">
        <v>1</v>
      </c>
      <c r="E263" s="5">
        <v>1</v>
      </c>
      <c r="F263" s="5">
        <v>1</v>
      </c>
      <c r="G263" s="5">
        <v>1</v>
      </c>
      <c r="H263" s="5">
        <v>1</v>
      </c>
      <c r="I263" s="5">
        <v>1</v>
      </c>
      <c r="J263" s="5">
        <v>1</v>
      </c>
      <c r="L263" s="49"/>
      <c r="M263" s="49"/>
      <c r="N263" s="50">
        <f t="shared" si="6"/>
        <v>600013</v>
      </c>
      <c r="O263" s="49" t="s">
        <v>4614</v>
      </c>
      <c r="P263" s="49">
        <v>6</v>
      </c>
      <c r="Q263" s="49">
        <f t="shared" ref="Q263:Q273" si="7">Q251+1</f>
        <v>2</v>
      </c>
      <c r="R263" s="49">
        <v>0</v>
      </c>
      <c r="S263" s="49">
        <v>0</v>
      </c>
      <c r="T263" s="49">
        <v>2002</v>
      </c>
      <c r="U263" s="49">
        <v>75</v>
      </c>
      <c r="V263" s="49">
        <v>0</v>
      </c>
      <c r="W263" s="49" t="s">
        <v>4359</v>
      </c>
      <c r="X263" s="49">
        <v>0</v>
      </c>
      <c r="Y263" s="49">
        <v>1004</v>
      </c>
      <c r="Z263" s="49" t="s">
        <v>4445</v>
      </c>
      <c r="AA263" s="49" t="s">
        <v>4446</v>
      </c>
    </row>
    <row r="264" spans="1:27" x14ac:dyDescent="0.2">
      <c r="A264" s="4">
        <v>1</v>
      </c>
      <c r="B264" s="5">
        <v>1</v>
      </c>
      <c r="C264" s="5">
        <v>1</v>
      </c>
      <c r="D264" s="5">
        <v>1</v>
      </c>
      <c r="E264" s="5">
        <v>1</v>
      </c>
      <c r="F264" s="5">
        <v>1</v>
      </c>
      <c r="G264" s="5">
        <v>1</v>
      </c>
      <c r="H264" s="5">
        <v>1</v>
      </c>
      <c r="I264" s="5">
        <v>1</v>
      </c>
      <c r="J264" s="5">
        <v>1</v>
      </c>
      <c r="L264" s="49"/>
      <c r="M264" s="49"/>
      <c r="N264" s="50">
        <f t="shared" si="6"/>
        <v>600014</v>
      </c>
      <c r="O264" s="49" t="s">
        <v>4614</v>
      </c>
      <c r="P264" s="49">
        <v>6</v>
      </c>
      <c r="Q264" s="49">
        <f t="shared" si="7"/>
        <v>2</v>
      </c>
      <c r="R264" s="49">
        <v>0</v>
      </c>
      <c r="S264" s="49">
        <v>0</v>
      </c>
      <c r="T264" s="49">
        <v>2002</v>
      </c>
      <c r="U264" s="49">
        <v>100</v>
      </c>
      <c r="V264" s="49">
        <v>0</v>
      </c>
      <c r="W264" s="49" t="s">
        <v>4627</v>
      </c>
      <c r="X264" s="49">
        <v>0</v>
      </c>
      <c r="Y264" s="49">
        <v>1004</v>
      </c>
      <c r="Z264" s="49" t="s">
        <v>4445</v>
      </c>
      <c r="AA264" s="49" t="s">
        <v>4446</v>
      </c>
    </row>
    <row r="265" spans="1:27" x14ac:dyDescent="0.2">
      <c r="A265" s="4">
        <v>1</v>
      </c>
      <c r="B265" s="5">
        <v>1</v>
      </c>
      <c r="C265" s="5">
        <v>1</v>
      </c>
      <c r="D265" s="5">
        <v>1</v>
      </c>
      <c r="E265" s="5">
        <v>1</v>
      </c>
      <c r="F265" s="5">
        <v>1</v>
      </c>
      <c r="G265" s="5">
        <v>1</v>
      </c>
      <c r="H265" s="5">
        <v>1</v>
      </c>
      <c r="I265" s="5">
        <v>1</v>
      </c>
      <c r="J265" s="5">
        <v>1</v>
      </c>
      <c r="L265" s="49"/>
      <c r="M265" s="49"/>
      <c r="N265" s="50">
        <f t="shared" si="6"/>
        <v>600015</v>
      </c>
      <c r="O265" s="49" t="s">
        <v>4615</v>
      </c>
      <c r="P265" s="49">
        <v>6</v>
      </c>
      <c r="Q265" s="49">
        <f t="shared" si="7"/>
        <v>2</v>
      </c>
      <c r="R265" s="49">
        <v>0</v>
      </c>
      <c r="S265" s="49">
        <v>0</v>
      </c>
      <c r="T265" s="49">
        <v>2000</v>
      </c>
      <c r="U265" s="49" t="s">
        <v>4628</v>
      </c>
      <c r="V265" s="49">
        <v>0</v>
      </c>
      <c r="W265" s="49" t="s">
        <v>4359</v>
      </c>
      <c r="X265" s="49">
        <v>0</v>
      </c>
      <c r="Y265" s="49">
        <v>1004</v>
      </c>
      <c r="Z265" s="49" t="s">
        <v>4445</v>
      </c>
      <c r="AA265" s="49" t="s">
        <v>4446</v>
      </c>
    </row>
    <row r="266" spans="1:27" x14ac:dyDescent="0.2">
      <c r="A266" s="4">
        <v>1</v>
      </c>
      <c r="B266" s="5">
        <v>1</v>
      </c>
      <c r="C266" s="5">
        <v>1</v>
      </c>
      <c r="D266" s="5">
        <v>1</v>
      </c>
      <c r="E266" s="5">
        <v>1</v>
      </c>
      <c r="F266" s="5">
        <v>1</v>
      </c>
      <c r="G266" s="5">
        <v>1</v>
      </c>
      <c r="H266" s="5">
        <v>1</v>
      </c>
      <c r="I266" s="5">
        <v>1</v>
      </c>
      <c r="J266" s="5">
        <v>1</v>
      </c>
      <c r="L266" s="49"/>
      <c r="M266" s="49"/>
      <c r="N266" s="50">
        <f t="shared" si="6"/>
        <v>600016</v>
      </c>
      <c r="O266" s="49" t="s">
        <v>4615</v>
      </c>
      <c r="P266" s="49">
        <v>6</v>
      </c>
      <c r="Q266" s="49">
        <f t="shared" si="7"/>
        <v>2</v>
      </c>
      <c r="R266" s="49">
        <v>0</v>
      </c>
      <c r="S266" s="49">
        <v>0</v>
      </c>
      <c r="T266" s="49">
        <v>2000</v>
      </c>
      <c r="U266" s="49" t="s">
        <v>4629</v>
      </c>
      <c r="V266" s="49">
        <v>0</v>
      </c>
      <c r="W266" s="49" t="s">
        <v>4630</v>
      </c>
      <c r="X266" s="49">
        <v>0</v>
      </c>
      <c r="Y266" s="49">
        <v>1004</v>
      </c>
      <c r="Z266" s="49" t="s">
        <v>4445</v>
      </c>
      <c r="AA266" s="49" t="s">
        <v>4446</v>
      </c>
    </row>
    <row r="267" spans="1:27" x14ac:dyDescent="0.2">
      <c r="A267" s="4">
        <v>1</v>
      </c>
      <c r="B267" s="5">
        <v>1</v>
      </c>
      <c r="C267" s="5">
        <v>1</v>
      </c>
      <c r="D267" s="5">
        <v>1</v>
      </c>
      <c r="E267" s="5">
        <v>1</v>
      </c>
      <c r="F267" s="5">
        <v>1</v>
      </c>
      <c r="G267" s="5">
        <v>1</v>
      </c>
      <c r="H267" s="5">
        <v>1</v>
      </c>
      <c r="I267" s="5">
        <v>1</v>
      </c>
      <c r="J267" s="5">
        <v>1</v>
      </c>
      <c r="L267" s="49"/>
      <c r="M267" s="49"/>
      <c r="N267" s="50">
        <f t="shared" si="6"/>
        <v>600017</v>
      </c>
      <c r="O267" s="49" t="s">
        <v>4618</v>
      </c>
      <c r="P267" s="49">
        <v>6</v>
      </c>
      <c r="Q267" s="49">
        <f t="shared" si="7"/>
        <v>2</v>
      </c>
      <c r="R267" s="49">
        <v>0</v>
      </c>
      <c r="S267" s="49">
        <v>0</v>
      </c>
      <c r="T267" s="49">
        <v>2003</v>
      </c>
      <c r="U267" s="49">
        <v>20</v>
      </c>
      <c r="V267" s="49">
        <v>0</v>
      </c>
      <c r="W267" s="49" t="s">
        <v>4359</v>
      </c>
      <c r="X267" s="49">
        <v>0</v>
      </c>
      <c r="Y267" s="49">
        <v>1004</v>
      </c>
      <c r="Z267" s="49" t="s">
        <v>4445</v>
      </c>
      <c r="AA267" s="49" t="s">
        <v>4446</v>
      </c>
    </row>
    <row r="268" spans="1:27" x14ac:dyDescent="0.2">
      <c r="A268" s="4">
        <v>1</v>
      </c>
      <c r="B268" s="5">
        <v>1</v>
      </c>
      <c r="C268" s="5">
        <v>1</v>
      </c>
      <c r="D268" s="5">
        <v>1</v>
      </c>
      <c r="E268" s="5">
        <v>1</v>
      </c>
      <c r="F268" s="5">
        <v>1</v>
      </c>
      <c r="G268" s="5">
        <v>1</v>
      </c>
      <c r="H268" s="5">
        <v>1</v>
      </c>
      <c r="I268" s="5">
        <v>1</v>
      </c>
      <c r="J268" s="5">
        <v>1</v>
      </c>
      <c r="L268" s="49"/>
      <c r="M268" s="49"/>
      <c r="N268" s="50">
        <f t="shared" si="6"/>
        <v>600018</v>
      </c>
      <c r="O268" s="49" t="s">
        <v>4618</v>
      </c>
      <c r="P268" s="49">
        <v>6</v>
      </c>
      <c r="Q268" s="49">
        <f t="shared" si="7"/>
        <v>2</v>
      </c>
      <c r="R268" s="49">
        <v>0</v>
      </c>
      <c r="S268" s="49">
        <v>0</v>
      </c>
      <c r="T268" s="49">
        <v>2003</v>
      </c>
      <c r="U268" s="49">
        <v>25</v>
      </c>
      <c r="V268" s="49">
        <v>0</v>
      </c>
      <c r="W268" s="49" t="s">
        <v>4359</v>
      </c>
      <c r="X268" s="49">
        <v>0</v>
      </c>
      <c r="Y268" s="49">
        <v>1004</v>
      </c>
      <c r="Z268" s="49" t="s">
        <v>4445</v>
      </c>
      <c r="AA268" s="49" t="s">
        <v>4446</v>
      </c>
    </row>
    <row r="269" spans="1:27" x14ac:dyDescent="0.2">
      <c r="A269" s="4">
        <v>1</v>
      </c>
      <c r="B269" s="5">
        <v>1</v>
      </c>
      <c r="C269" s="5">
        <v>1</v>
      </c>
      <c r="D269" s="5">
        <v>1</v>
      </c>
      <c r="E269" s="5">
        <v>1</v>
      </c>
      <c r="F269" s="5">
        <v>1</v>
      </c>
      <c r="G269" s="5">
        <v>1</v>
      </c>
      <c r="H269" s="5">
        <v>1</v>
      </c>
      <c r="I269" s="5">
        <v>1</v>
      </c>
      <c r="J269" s="5">
        <v>1</v>
      </c>
      <c r="L269" s="49"/>
      <c r="M269" s="49"/>
      <c r="N269" s="50">
        <f t="shared" si="6"/>
        <v>600019</v>
      </c>
      <c r="O269" s="49" t="s">
        <v>4619</v>
      </c>
      <c r="P269" s="49">
        <v>6</v>
      </c>
      <c r="Q269" s="49">
        <f t="shared" si="7"/>
        <v>2</v>
      </c>
      <c r="R269" s="49">
        <v>0</v>
      </c>
      <c r="S269" s="49">
        <v>0</v>
      </c>
      <c r="T269" s="49">
        <v>2004</v>
      </c>
      <c r="U269" s="49" t="s">
        <v>4631</v>
      </c>
      <c r="V269" s="49">
        <v>0</v>
      </c>
      <c r="W269" s="49" t="s">
        <v>4627</v>
      </c>
      <c r="X269" s="49">
        <v>0</v>
      </c>
      <c r="Y269" s="49">
        <v>1020</v>
      </c>
      <c r="Z269" s="49" t="s">
        <v>4445</v>
      </c>
      <c r="AA269" s="49" t="s">
        <v>4446</v>
      </c>
    </row>
    <row r="270" spans="1:27" x14ac:dyDescent="0.2">
      <c r="A270" s="4">
        <v>1</v>
      </c>
      <c r="B270" s="5">
        <v>1</v>
      </c>
      <c r="C270" s="5">
        <v>1</v>
      </c>
      <c r="D270" s="5">
        <v>1</v>
      </c>
      <c r="E270" s="5">
        <v>1</v>
      </c>
      <c r="F270" s="5">
        <v>1</v>
      </c>
      <c r="G270" s="5">
        <v>1</v>
      </c>
      <c r="H270" s="5">
        <v>1</v>
      </c>
      <c r="I270" s="5">
        <v>1</v>
      </c>
      <c r="J270" s="5">
        <v>1</v>
      </c>
      <c r="L270" s="49"/>
      <c r="M270" s="49"/>
      <c r="N270" s="50">
        <f t="shared" si="6"/>
        <v>600020</v>
      </c>
      <c r="O270" s="49" t="s">
        <v>4621</v>
      </c>
      <c r="P270" s="49">
        <v>6</v>
      </c>
      <c r="Q270" s="49">
        <f t="shared" si="7"/>
        <v>2</v>
      </c>
      <c r="R270" s="49">
        <v>0</v>
      </c>
      <c r="S270" s="49">
        <v>0</v>
      </c>
      <c r="T270" s="49">
        <v>2005</v>
      </c>
      <c r="U270" s="49">
        <v>75</v>
      </c>
      <c r="V270" s="49">
        <v>0</v>
      </c>
      <c r="W270" s="49" t="s">
        <v>4630</v>
      </c>
      <c r="X270" s="49">
        <v>0</v>
      </c>
      <c r="Y270" s="49">
        <v>1017</v>
      </c>
      <c r="Z270" s="49" t="s">
        <v>4445</v>
      </c>
      <c r="AA270" s="49" t="s">
        <v>4446</v>
      </c>
    </row>
    <row r="271" spans="1:27" x14ac:dyDescent="0.2">
      <c r="A271" s="4">
        <v>1</v>
      </c>
      <c r="B271" s="5">
        <v>1</v>
      </c>
      <c r="C271" s="5">
        <v>1</v>
      </c>
      <c r="D271" s="5">
        <v>1</v>
      </c>
      <c r="E271" s="5">
        <v>1</v>
      </c>
      <c r="F271" s="5">
        <v>1</v>
      </c>
      <c r="G271" s="5">
        <v>1</v>
      </c>
      <c r="H271" s="5">
        <v>1</v>
      </c>
      <c r="I271" s="5">
        <v>1</v>
      </c>
      <c r="J271" s="5">
        <v>1</v>
      </c>
      <c r="L271" s="49"/>
      <c r="M271" s="49"/>
      <c r="N271" s="50">
        <f t="shared" si="6"/>
        <v>600021</v>
      </c>
      <c r="O271" s="49" t="s">
        <v>4622</v>
      </c>
      <c r="P271" s="49">
        <v>6</v>
      </c>
      <c r="Q271" s="49">
        <f t="shared" si="7"/>
        <v>2</v>
      </c>
      <c r="R271" s="49">
        <v>0</v>
      </c>
      <c r="S271" s="49">
        <v>0</v>
      </c>
      <c r="T271" s="49">
        <v>2010</v>
      </c>
      <c r="U271" s="49">
        <v>100</v>
      </c>
      <c r="V271" s="49">
        <v>0</v>
      </c>
      <c r="W271" s="49" t="s">
        <v>4359</v>
      </c>
      <c r="X271" s="49">
        <v>0</v>
      </c>
      <c r="Y271" s="49">
        <v>1015</v>
      </c>
      <c r="Z271" s="49" t="s">
        <v>4445</v>
      </c>
      <c r="AA271" s="49" t="s">
        <v>4446</v>
      </c>
    </row>
    <row r="272" spans="1:27" x14ac:dyDescent="0.2">
      <c r="A272" s="4">
        <v>1</v>
      </c>
      <c r="B272" s="5">
        <v>1</v>
      </c>
      <c r="C272" s="5">
        <v>1</v>
      </c>
      <c r="D272" s="5">
        <v>1</v>
      </c>
      <c r="E272" s="5">
        <v>1</v>
      </c>
      <c r="F272" s="5">
        <v>1</v>
      </c>
      <c r="G272" s="5">
        <v>1</v>
      </c>
      <c r="H272" s="5">
        <v>1</v>
      </c>
      <c r="I272" s="5">
        <v>1</v>
      </c>
      <c r="J272" s="5">
        <v>1</v>
      </c>
      <c r="L272" s="49"/>
      <c r="M272" s="49"/>
      <c r="N272" s="50">
        <f t="shared" si="6"/>
        <v>600022</v>
      </c>
      <c r="O272" s="49" t="s">
        <v>4623</v>
      </c>
      <c r="P272" s="49">
        <v>6</v>
      </c>
      <c r="Q272" s="49">
        <f t="shared" si="7"/>
        <v>2</v>
      </c>
      <c r="R272" s="49">
        <v>0</v>
      </c>
      <c r="S272" s="49">
        <v>0</v>
      </c>
      <c r="T272" s="49">
        <v>2009</v>
      </c>
      <c r="U272" s="49">
        <v>4</v>
      </c>
      <c r="V272" s="49">
        <v>0</v>
      </c>
      <c r="W272" s="49" t="s">
        <v>4627</v>
      </c>
      <c r="X272" s="49">
        <v>0</v>
      </c>
      <c r="Y272" s="49">
        <v>1019</v>
      </c>
      <c r="Z272" s="49" t="s">
        <v>4445</v>
      </c>
      <c r="AA272" s="49" t="s">
        <v>4446</v>
      </c>
    </row>
    <row r="273" spans="1:27" x14ac:dyDescent="0.2">
      <c r="A273" s="4">
        <v>1</v>
      </c>
      <c r="B273" s="5">
        <v>1</v>
      </c>
      <c r="C273" s="5">
        <v>1</v>
      </c>
      <c r="D273" s="5">
        <v>1</v>
      </c>
      <c r="E273" s="5">
        <v>1</v>
      </c>
      <c r="F273" s="5">
        <v>1</v>
      </c>
      <c r="G273" s="5">
        <v>1</v>
      </c>
      <c r="H273" s="5">
        <v>1</v>
      </c>
      <c r="I273" s="5">
        <v>1</v>
      </c>
      <c r="J273" s="5">
        <v>1</v>
      </c>
      <c r="L273" s="49"/>
      <c r="M273" s="49"/>
      <c r="N273" s="50">
        <f t="shared" si="6"/>
        <v>600023</v>
      </c>
      <c r="O273" s="49" t="s">
        <v>4624</v>
      </c>
      <c r="P273" s="49">
        <v>6</v>
      </c>
      <c r="Q273" s="49">
        <f t="shared" si="7"/>
        <v>2</v>
      </c>
      <c r="R273" s="49">
        <v>0</v>
      </c>
      <c r="S273" s="49">
        <v>0</v>
      </c>
      <c r="T273" s="49">
        <v>4005</v>
      </c>
      <c r="U273" s="49">
        <v>3</v>
      </c>
      <c r="V273" s="49">
        <v>0</v>
      </c>
      <c r="W273" s="49" t="s">
        <v>4359</v>
      </c>
      <c r="X273" s="49">
        <v>0</v>
      </c>
      <c r="Y273" s="49">
        <v>1021</v>
      </c>
      <c r="Z273" s="49" t="s">
        <v>4445</v>
      </c>
      <c r="AA273" s="49" t="s">
        <v>4446</v>
      </c>
    </row>
    <row r="274" spans="1:27" x14ac:dyDescent="0.2">
      <c r="A274" s="4">
        <v>1</v>
      </c>
      <c r="B274" s="5">
        <v>1</v>
      </c>
      <c r="C274" s="5">
        <v>1</v>
      </c>
      <c r="D274" s="5">
        <v>1</v>
      </c>
      <c r="E274" s="5">
        <v>1</v>
      </c>
      <c r="F274" s="5">
        <v>1</v>
      </c>
      <c r="G274" s="5">
        <v>1</v>
      </c>
      <c r="H274" s="5">
        <v>1</v>
      </c>
      <c r="I274" s="5">
        <v>1</v>
      </c>
      <c r="J274" s="5">
        <v>1</v>
      </c>
      <c r="L274" s="49"/>
      <c r="M274" s="49"/>
      <c r="N274" s="50">
        <f t="shared" si="6"/>
        <v>600024</v>
      </c>
      <c r="O274" s="49" t="s">
        <v>4613</v>
      </c>
      <c r="P274" s="49">
        <v>6</v>
      </c>
      <c r="Q274" s="49">
        <f>Q262+1</f>
        <v>3</v>
      </c>
      <c r="R274" s="49">
        <v>0</v>
      </c>
      <c r="S274" s="49">
        <v>0</v>
      </c>
      <c r="T274" s="49">
        <v>1001</v>
      </c>
      <c r="U274" s="49">
        <v>3</v>
      </c>
      <c r="V274" s="49">
        <v>0</v>
      </c>
      <c r="W274" s="49" t="s">
        <v>4632</v>
      </c>
      <c r="X274" s="49">
        <v>0</v>
      </c>
      <c r="Y274" s="49">
        <v>0</v>
      </c>
      <c r="Z274" s="49" t="s">
        <v>4445</v>
      </c>
      <c r="AA274" s="49" t="s">
        <v>4446</v>
      </c>
    </row>
    <row r="275" spans="1:27" x14ac:dyDescent="0.2">
      <c r="A275" s="4">
        <v>1</v>
      </c>
      <c r="B275" s="5">
        <v>1</v>
      </c>
      <c r="C275" s="5">
        <v>1</v>
      </c>
      <c r="D275" s="5">
        <v>1</v>
      </c>
      <c r="E275" s="5">
        <v>1</v>
      </c>
      <c r="F275" s="5">
        <v>1</v>
      </c>
      <c r="G275" s="5">
        <v>1</v>
      </c>
      <c r="H275" s="5">
        <v>1</v>
      </c>
      <c r="I275" s="5">
        <v>1</v>
      </c>
      <c r="J275" s="5">
        <v>1</v>
      </c>
      <c r="L275" s="49"/>
      <c r="M275" s="49"/>
      <c r="N275" s="50">
        <f t="shared" si="6"/>
        <v>600025</v>
      </c>
      <c r="O275" s="49" t="s">
        <v>4614</v>
      </c>
      <c r="P275" s="49">
        <v>6</v>
      </c>
      <c r="Q275" s="49">
        <f t="shared" ref="Q275:Q283" si="8">Q263+1</f>
        <v>3</v>
      </c>
      <c r="R275" s="49">
        <v>0</v>
      </c>
      <c r="S275" s="49">
        <v>0</v>
      </c>
      <c r="T275" s="49">
        <v>2002</v>
      </c>
      <c r="U275" s="49">
        <v>150</v>
      </c>
      <c r="V275" s="49">
        <v>0</v>
      </c>
      <c r="W275" s="49" t="s">
        <v>4444</v>
      </c>
      <c r="X275" s="49">
        <v>0</v>
      </c>
      <c r="Y275" s="49">
        <v>1004</v>
      </c>
      <c r="Z275" s="49" t="s">
        <v>4445</v>
      </c>
      <c r="AA275" s="49" t="s">
        <v>4446</v>
      </c>
    </row>
    <row r="276" spans="1:27" x14ac:dyDescent="0.2">
      <c r="A276" s="4">
        <v>1</v>
      </c>
      <c r="B276" s="5">
        <v>1</v>
      </c>
      <c r="C276" s="5">
        <v>1</v>
      </c>
      <c r="D276" s="5">
        <v>1</v>
      </c>
      <c r="E276" s="5">
        <v>1</v>
      </c>
      <c r="F276" s="5">
        <v>1</v>
      </c>
      <c r="G276" s="5">
        <v>1</v>
      </c>
      <c r="H276" s="5">
        <v>1</v>
      </c>
      <c r="I276" s="5">
        <v>1</v>
      </c>
      <c r="J276" s="5">
        <v>1</v>
      </c>
      <c r="L276" s="49"/>
      <c r="M276" s="49"/>
      <c r="N276" s="50">
        <f t="shared" si="6"/>
        <v>600026</v>
      </c>
      <c r="O276" s="49" t="s">
        <v>4618</v>
      </c>
      <c r="P276" s="49">
        <v>6</v>
      </c>
      <c r="Q276" s="49">
        <f t="shared" si="8"/>
        <v>3</v>
      </c>
      <c r="R276" s="49">
        <v>0</v>
      </c>
      <c r="S276" s="49">
        <v>0</v>
      </c>
      <c r="T276" s="49">
        <v>2003</v>
      </c>
      <c r="U276" s="49">
        <v>45</v>
      </c>
      <c r="V276" s="49">
        <v>0</v>
      </c>
      <c r="W276" s="49" t="s">
        <v>4600</v>
      </c>
      <c r="X276" s="49">
        <v>0</v>
      </c>
      <c r="Y276" s="49">
        <v>1004</v>
      </c>
      <c r="Z276" s="49" t="s">
        <v>4445</v>
      </c>
      <c r="AA276" s="49" t="s">
        <v>4446</v>
      </c>
    </row>
    <row r="277" spans="1:27" x14ac:dyDescent="0.2">
      <c r="A277" s="4">
        <v>1</v>
      </c>
      <c r="B277" s="5">
        <v>1</v>
      </c>
      <c r="C277" s="5">
        <v>1</v>
      </c>
      <c r="D277" s="5">
        <v>1</v>
      </c>
      <c r="E277" s="5">
        <v>1</v>
      </c>
      <c r="F277" s="5">
        <v>1</v>
      </c>
      <c r="G277" s="5">
        <v>1</v>
      </c>
      <c r="H277" s="5">
        <v>1</v>
      </c>
      <c r="I277" s="5">
        <v>1</v>
      </c>
      <c r="J277" s="5">
        <v>1</v>
      </c>
      <c r="L277" s="49"/>
      <c r="M277" s="49"/>
      <c r="N277" s="50">
        <f t="shared" si="6"/>
        <v>600027</v>
      </c>
      <c r="O277" s="49" t="s">
        <v>4619</v>
      </c>
      <c r="P277" s="49">
        <v>6</v>
      </c>
      <c r="Q277" s="49">
        <f t="shared" si="8"/>
        <v>3</v>
      </c>
      <c r="R277" s="49">
        <v>0</v>
      </c>
      <c r="S277" s="49">
        <v>0</v>
      </c>
      <c r="T277" s="49">
        <v>2004</v>
      </c>
      <c r="U277" s="49" t="s">
        <v>4633</v>
      </c>
      <c r="V277" s="49">
        <v>0</v>
      </c>
      <c r="W277" s="49" t="s">
        <v>4444</v>
      </c>
      <c r="X277" s="49">
        <v>0</v>
      </c>
      <c r="Y277" s="49">
        <v>1020</v>
      </c>
      <c r="Z277" s="49" t="s">
        <v>4445</v>
      </c>
      <c r="AA277" s="49" t="s">
        <v>4446</v>
      </c>
    </row>
    <row r="278" spans="1:27" x14ac:dyDescent="0.2">
      <c r="A278" s="4">
        <v>1</v>
      </c>
      <c r="B278" s="5">
        <v>1</v>
      </c>
      <c r="C278" s="5">
        <v>1</v>
      </c>
      <c r="D278" s="5">
        <v>1</v>
      </c>
      <c r="E278" s="5">
        <v>1</v>
      </c>
      <c r="F278" s="5">
        <v>1</v>
      </c>
      <c r="G278" s="5">
        <v>1</v>
      </c>
      <c r="H278" s="5">
        <v>1</v>
      </c>
      <c r="I278" s="5">
        <v>1</v>
      </c>
      <c r="J278" s="5">
        <v>1</v>
      </c>
      <c r="L278" s="49"/>
      <c r="M278" s="49"/>
      <c r="N278" s="50">
        <f t="shared" si="6"/>
        <v>600028</v>
      </c>
      <c r="O278" s="49" t="s">
        <v>4621</v>
      </c>
      <c r="P278" s="49">
        <v>6</v>
      </c>
      <c r="Q278" s="49">
        <f t="shared" si="8"/>
        <v>3</v>
      </c>
      <c r="R278" s="49">
        <v>0</v>
      </c>
      <c r="S278" s="49">
        <v>0</v>
      </c>
      <c r="T278" s="49">
        <v>2005</v>
      </c>
      <c r="U278" s="49">
        <v>100</v>
      </c>
      <c r="V278" s="49">
        <v>0</v>
      </c>
      <c r="W278" s="49" t="s">
        <v>4444</v>
      </c>
      <c r="X278" s="49">
        <v>0</v>
      </c>
      <c r="Y278" s="49">
        <v>1017</v>
      </c>
      <c r="Z278" s="49" t="s">
        <v>4445</v>
      </c>
      <c r="AA278" s="49" t="s">
        <v>4446</v>
      </c>
    </row>
    <row r="279" spans="1:27" x14ac:dyDescent="0.2">
      <c r="A279" s="4">
        <v>1</v>
      </c>
      <c r="B279" s="5">
        <v>1</v>
      </c>
      <c r="C279" s="5">
        <v>1</v>
      </c>
      <c r="D279" s="5">
        <v>1</v>
      </c>
      <c r="E279" s="5">
        <v>1</v>
      </c>
      <c r="F279" s="5">
        <v>1</v>
      </c>
      <c r="G279" s="5">
        <v>1</v>
      </c>
      <c r="H279" s="5">
        <v>1</v>
      </c>
      <c r="I279" s="5">
        <v>1</v>
      </c>
      <c r="J279" s="5">
        <v>1</v>
      </c>
      <c r="L279" s="49"/>
      <c r="M279" s="49"/>
      <c r="N279" s="50">
        <f t="shared" si="6"/>
        <v>600029</v>
      </c>
      <c r="O279" s="49" t="s">
        <v>4622</v>
      </c>
      <c r="P279" s="49">
        <v>6</v>
      </c>
      <c r="Q279" s="49">
        <f t="shared" si="8"/>
        <v>3</v>
      </c>
      <c r="R279" s="49">
        <v>0</v>
      </c>
      <c r="S279" s="49">
        <v>0</v>
      </c>
      <c r="T279" s="49">
        <v>2010</v>
      </c>
      <c r="U279" s="49">
        <v>200</v>
      </c>
      <c r="V279" s="49">
        <v>0</v>
      </c>
      <c r="W279" s="49" t="s">
        <v>4600</v>
      </c>
      <c r="X279" s="49">
        <v>0</v>
      </c>
      <c r="Y279" s="49">
        <v>1015</v>
      </c>
      <c r="Z279" s="49" t="s">
        <v>4445</v>
      </c>
      <c r="AA279" s="49" t="s">
        <v>4446</v>
      </c>
    </row>
    <row r="280" spans="1:27" x14ac:dyDescent="0.2">
      <c r="A280" s="4">
        <v>1</v>
      </c>
      <c r="B280" s="5">
        <v>1</v>
      </c>
      <c r="C280" s="5">
        <v>1</v>
      </c>
      <c r="D280" s="5">
        <v>1</v>
      </c>
      <c r="E280" s="5">
        <v>1</v>
      </c>
      <c r="F280" s="5">
        <v>1</v>
      </c>
      <c r="G280" s="5">
        <v>1</v>
      </c>
      <c r="H280" s="5">
        <v>1</v>
      </c>
      <c r="I280" s="5">
        <v>1</v>
      </c>
      <c r="J280" s="5">
        <v>1</v>
      </c>
      <c r="L280" s="49"/>
      <c r="M280" s="49"/>
      <c r="N280" s="50">
        <f t="shared" si="6"/>
        <v>600030</v>
      </c>
      <c r="O280" s="49" t="s">
        <v>4623</v>
      </c>
      <c r="P280" s="49">
        <v>6</v>
      </c>
      <c r="Q280" s="49">
        <f t="shared" si="8"/>
        <v>3</v>
      </c>
      <c r="R280" s="49">
        <v>0</v>
      </c>
      <c r="S280" s="49">
        <v>0</v>
      </c>
      <c r="T280" s="49">
        <v>2009</v>
      </c>
      <c r="U280" s="49">
        <v>6</v>
      </c>
      <c r="V280" s="49">
        <v>0</v>
      </c>
      <c r="W280" s="49" t="s">
        <v>4630</v>
      </c>
      <c r="X280" s="49">
        <v>0</v>
      </c>
      <c r="Y280" s="49">
        <v>1019</v>
      </c>
      <c r="Z280" s="49" t="s">
        <v>4445</v>
      </c>
      <c r="AA280" s="49" t="s">
        <v>4446</v>
      </c>
    </row>
    <row r="281" spans="1:27" x14ac:dyDescent="0.2">
      <c r="A281" s="4">
        <v>1</v>
      </c>
      <c r="B281" s="5">
        <v>1</v>
      </c>
      <c r="C281" s="5">
        <v>1</v>
      </c>
      <c r="D281" s="5">
        <v>1</v>
      </c>
      <c r="E281" s="5">
        <v>1</v>
      </c>
      <c r="F281" s="5">
        <v>1</v>
      </c>
      <c r="G281" s="5">
        <v>1</v>
      </c>
      <c r="H281" s="5">
        <v>1</v>
      </c>
      <c r="I281" s="5">
        <v>1</v>
      </c>
      <c r="J281" s="5">
        <v>1</v>
      </c>
      <c r="L281" s="49"/>
      <c r="M281" s="49"/>
      <c r="N281" s="50">
        <f t="shared" si="6"/>
        <v>600031</v>
      </c>
      <c r="O281" s="49" t="s">
        <v>4624</v>
      </c>
      <c r="P281" s="49">
        <v>6</v>
      </c>
      <c r="Q281" s="49">
        <f t="shared" si="8"/>
        <v>3</v>
      </c>
      <c r="R281" s="49">
        <v>0</v>
      </c>
      <c r="S281" s="49">
        <v>0</v>
      </c>
      <c r="T281" s="49">
        <v>4005</v>
      </c>
      <c r="U281" s="49">
        <v>3</v>
      </c>
      <c r="V281" s="49">
        <v>0</v>
      </c>
      <c r="W281" s="49" t="s">
        <v>4630</v>
      </c>
      <c r="X281" s="49">
        <v>0</v>
      </c>
      <c r="Y281" s="49">
        <v>1021</v>
      </c>
      <c r="Z281" s="49" t="s">
        <v>4445</v>
      </c>
      <c r="AA281" s="49" t="s">
        <v>4446</v>
      </c>
    </row>
    <row r="282" spans="1:27" x14ac:dyDescent="0.2">
      <c r="A282" s="4">
        <v>1</v>
      </c>
      <c r="B282" s="5">
        <v>1</v>
      </c>
      <c r="C282" s="5">
        <v>1</v>
      </c>
      <c r="D282" s="5">
        <v>1</v>
      </c>
      <c r="E282" s="5">
        <v>1</v>
      </c>
      <c r="F282" s="5">
        <v>1</v>
      </c>
      <c r="G282" s="5">
        <v>1</v>
      </c>
      <c r="H282" s="5">
        <v>1</v>
      </c>
      <c r="I282" s="5">
        <v>1</v>
      </c>
      <c r="J282" s="5">
        <v>1</v>
      </c>
      <c r="L282" s="49"/>
      <c r="M282" s="49"/>
      <c r="N282" s="50">
        <f t="shared" si="6"/>
        <v>600032</v>
      </c>
      <c r="O282" s="49" t="s">
        <v>4615</v>
      </c>
      <c r="P282" s="49">
        <v>6</v>
      </c>
      <c r="Q282" s="49">
        <f>Q270+1</f>
        <v>3</v>
      </c>
      <c r="R282" s="49">
        <v>0</v>
      </c>
      <c r="S282" s="49">
        <v>0</v>
      </c>
      <c r="T282" s="49">
        <v>2000</v>
      </c>
      <c r="U282" s="49" t="s">
        <v>4628</v>
      </c>
      <c r="V282" s="49">
        <v>0</v>
      </c>
      <c r="W282" s="49" t="s">
        <v>4600</v>
      </c>
      <c r="X282" s="49">
        <v>0</v>
      </c>
      <c r="Y282" s="49">
        <v>1004</v>
      </c>
      <c r="Z282" s="49" t="s">
        <v>4445</v>
      </c>
      <c r="AA282" s="49" t="s">
        <v>4446</v>
      </c>
    </row>
    <row r="283" spans="1:27" x14ac:dyDescent="0.2">
      <c r="A283" s="4">
        <v>1</v>
      </c>
      <c r="B283" s="5">
        <v>1</v>
      </c>
      <c r="C283" s="5">
        <v>1</v>
      </c>
      <c r="D283" s="5">
        <v>1</v>
      </c>
      <c r="E283" s="5">
        <v>1</v>
      </c>
      <c r="F283" s="5">
        <v>1</v>
      </c>
      <c r="G283" s="5">
        <v>1</v>
      </c>
      <c r="H283" s="5">
        <v>1</v>
      </c>
      <c r="I283" s="5">
        <v>1</v>
      </c>
      <c r="J283" s="5">
        <v>1</v>
      </c>
      <c r="L283" s="49"/>
      <c r="M283" s="49"/>
      <c r="N283" s="50">
        <f t="shared" si="6"/>
        <v>600033</v>
      </c>
      <c r="O283" s="49" t="s">
        <v>4634</v>
      </c>
      <c r="P283" s="49">
        <v>6</v>
      </c>
      <c r="Q283" s="49">
        <f t="shared" si="8"/>
        <v>3</v>
      </c>
      <c r="R283" s="49">
        <v>0</v>
      </c>
      <c r="S283" s="49">
        <v>0</v>
      </c>
      <c r="T283" s="49">
        <v>4013</v>
      </c>
      <c r="U283" s="49">
        <v>3</v>
      </c>
      <c r="V283" s="49">
        <v>0</v>
      </c>
      <c r="W283" s="49" t="s">
        <v>4635</v>
      </c>
      <c r="X283" s="49">
        <v>0</v>
      </c>
      <c r="Y283" s="49">
        <v>1010</v>
      </c>
      <c r="Z283" s="49" t="s">
        <v>4445</v>
      </c>
      <c r="AA283" s="49" t="s">
        <v>4446</v>
      </c>
    </row>
    <row r="284" spans="1:27" x14ac:dyDescent="0.2">
      <c r="A284" s="4">
        <v>1</v>
      </c>
      <c r="B284" s="5">
        <v>1</v>
      </c>
      <c r="C284" s="5">
        <v>1</v>
      </c>
      <c r="D284" s="5">
        <v>1</v>
      </c>
      <c r="E284" s="5">
        <v>1</v>
      </c>
      <c r="F284" s="5">
        <v>1</v>
      </c>
      <c r="G284" s="5">
        <v>1</v>
      </c>
      <c r="H284" s="5">
        <v>1</v>
      </c>
      <c r="I284" s="5">
        <v>1</v>
      </c>
      <c r="J284" s="5">
        <v>1</v>
      </c>
      <c r="L284" s="49"/>
      <c r="M284" s="49"/>
      <c r="N284" s="50">
        <f t="shared" si="6"/>
        <v>600034</v>
      </c>
      <c r="O284" s="49" t="s">
        <v>4615</v>
      </c>
      <c r="P284" s="49">
        <v>6</v>
      </c>
      <c r="Q284" s="49">
        <f>Q272+1</f>
        <v>3</v>
      </c>
      <c r="R284" s="49">
        <v>0</v>
      </c>
      <c r="S284" s="49">
        <v>0</v>
      </c>
      <c r="T284" s="49">
        <v>2000</v>
      </c>
      <c r="U284" s="49" t="s">
        <v>4628</v>
      </c>
      <c r="V284" s="49">
        <v>0</v>
      </c>
      <c r="W284" s="49" t="s">
        <v>4635</v>
      </c>
      <c r="X284" s="49">
        <v>0</v>
      </c>
      <c r="Y284" s="49">
        <v>1016</v>
      </c>
      <c r="Z284" s="49" t="s">
        <v>4445</v>
      </c>
      <c r="AA284" s="49" t="s">
        <v>4446</v>
      </c>
    </row>
    <row r="285" spans="1:27" x14ac:dyDescent="0.2">
      <c r="A285" s="4">
        <v>1</v>
      </c>
      <c r="B285" s="5">
        <v>1</v>
      </c>
      <c r="C285" s="5">
        <v>1</v>
      </c>
      <c r="D285" s="5">
        <v>1</v>
      </c>
      <c r="E285" s="5">
        <v>1</v>
      </c>
      <c r="F285" s="5">
        <v>1</v>
      </c>
      <c r="G285" s="5">
        <v>1</v>
      </c>
      <c r="H285" s="5">
        <v>1</v>
      </c>
      <c r="I285" s="5">
        <v>1</v>
      </c>
      <c r="J285" s="5">
        <v>1</v>
      </c>
      <c r="L285" s="49"/>
      <c r="M285" s="49"/>
      <c r="N285" s="50">
        <f t="shared" si="6"/>
        <v>600035</v>
      </c>
      <c r="O285" s="49" t="s">
        <v>4615</v>
      </c>
      <c r="P285" s="49">
        <v>6</v>
      </c>
      <c r="Q285" s="49">
        <f>Q273+1</f>
        <v>3</v>
      </c>
      <c r="R285" s="49">
        <v>0</v>
      </c>
      <c r="S285" s="49">
        <v>0</v>
      </c>
      <c r="T285" s="49">
        <v>2000</v>
      </c>
      <c r="U285" s="49" t="s">
        <v>4628</v>
      </c>
      <c r="V285" s="49">
        <v>0</v>
      </c>
      <c r="W285" s="49" t="s">
        <v>4600</v>
      </c>
      <c r="X285" s="49">
        <v>0</v>
      </c>
      <c r="Y285" s="49">
        <v>1012</v>
      </c>
      <c r="Z285" s="49" t="s">
        <v>4445</v>
      </c>
      <c r="AA285" s="49" t="s">
        <v>4446</v>
      </c>
    </row>
    <row r="286" spans="1:27" x14ac:dyDescent="0.2">
      <c r="A286" s="4">
        <v>1</v>
      </c>
      <c r="B286" s="5">
        <v>1</v>
      </c>
      <c r="C286" s="5">
        <v>1</v>
      </c>
      <c r="D286" s="5">
        <v>1</v>
      </c>
      <c r="E286" s="5">
        <v>1</v>
      </c>
      <c r="F286" s="5">
        <v>1</v>
      </c>
      <c r="G286" s="5">
        <v>1</v>
      </c>
      <c r="H286" s="5">
        <v>1</v>
      </c>
      <c r="I286" s="5">
        <v>1</v>
      </c>
      <c r="J286" s="5">
        <v>1</v>
      </c>
      <c r="L286" s="49"/>
      <c r="M286" s="49"/>
      <c r="N286" s="50">
        <f t="shared" si="6"/>
        <v>600036</v>
      </c>
      <c r="O286" s="49" t="s">
        <v>4613</v>
      </c>
      <c r="P286" s="49">
        <v>6</v>
      </c>
      <c r="Q286" s="49">
        <f>Q274+1</f>
        <v>4</v>
      </c>
      <c r="R286" s="49">
        <v>0</v>
      </c>
      <c r="S286" s="49">
        <v>0</v>
      </c>
      <c r="T286" s="49">
        <v>1001</v>
      </c>
      <c r="U286" s="49">
        <v>4</v>
      </c>
      <c r="V286" s="49">
        <v>0</v>
      </c>
      <c r="W286" s="49" t="s">
        <v>4636</v>
      </c>
      <c r="X286" s="49">
        <v>0</v>
      </c>
      <c r="Y286" s="49">
        <v>0</v>
      </c>
      <c r="Z286" s="49" t="s">
        <v>4445</v>
      </c>
      <c r="AA286" s="49" t="s">
        <v>4446</v>
      </c>
    </row>
    <row r="287" spans="1:27" x14ac:dyDescent="0.2">
      <c r="A287" s="4">
        <v>1</v>
      </c>
      <c r="B287" s="5">
        <v>1</v>
      </c>
      <c r="C287" s="5">
        <v>1</v>
      </c>
      <c r="D287" s="5">
        <v>1</v>
      </c>
      <c r="E287" s="5">
        <v>1</v>
      </c>
      <c r="F287" s="5">
        <v>1</v>
      </c>
      <c r="G287" s="5">
        <v>1</v>
      </c>
      <c r="H287" s="5">
        <v>1</v>
      </c>
      <c r="I287" s="5">
        <v>1</v>
      </c>
      <c r="J287" s="5">
        <v>1</v>
      </c>
      <c r="L287" s="49"/>
      <c r="M287" s="49"/>
      <c r="N287" s="50">
        <f t="shared" si="6"/>
        <v>600037</v>
      </c>
      <c r="O287" s="49" t="s">
        <v>4618</v>
      </c>
      <c r="P287" s="49">
        <v>6</v>
      </c>
      <c r="Q287" s="49">
        <f>Q275+1</f>
        <v>4</v>
      </c>
      <c r="R287" s="49">
        <v>0</v>
      </c>
      <c r="S287" s="49">
        <v>0</v>
      </c>
      <c r="T287" s="49">
        <v>2003</v>
      </c>
      <c r="U287" s="49">
        <v>60</v>
      </c>
      <c r="V287" s="49">
        <v>0</v>
      </c>
      <c r="W287" s="49" t="s">
        <v>4637</v>
      </c>
      <c r="X287" s="49">
        <v>0</v>
      </c>
      <c r="Y287" s="49">
        <v>1004</v>
      </c>
      <c r="Z287" s="49" t="s">
        <v>4445</v>
      </c>
      <c r="AA287" s="49" t="s">
        <v>4446</v>
      </c>
    </row>
    <row r="288" spans="1:27" x14ac:dyDescent="0.2">
      <c r="A288" s="4">
        <v>1</v>
      </c>
      <c r="B288" s="5">
        <v>1</v>
      </c>
      <c r="C288" s="5">
        <v>1</v>
      </c>
      <c r="D288" s="5">
        <v>1</v>
      </c>
      <c r="E288" s="5">
        <v>1</v>
      </c>
      <c r="F288" s="5">
        <v>1</v>
      </c>
      <c r="G288" s="5">
        <v>1</v>
      </c>
      <c r="H288" s="5">
        <v>1</v>
      </c>
      <c r="I288" s="5">
        <v>1</v>
      </c>
      <c r="J288" s="5">
        <v>1</v>
      </c>
      <c r="L288" s="49"/>
      <c r="M288" s="49"/>
      <c r="N288" s="50">
        <f t="shared" si="6"/>
        <v>600038</v>
      </c>
      <c r="O288" s="49" t="s">
        <v>4619</v>
      </c>
      <c r="P288" s="49">
        <v>6</v>
      </c>
      <c r="Q288" s="49">
        <f t="shared" ref="Q288:Q289" si="9">Q276+1</f>
        <v>4</v>
      </c>
      <c r="R288" s="49">
        <v>0</v>
      </c>
      <c r="S288" s="49">
        <v>0</v>
      </c>
      <c r="T288" s="49">
        <v>2004</v>
      </c>
      <c r="U288" s="49" t="s">
        <v>4638</v>
      </c>
      <c r="V288" s="49">
        <v>0</v>
      </c>
      <c r="W288" s="49" t="s">
        <v>4637</v>
      </c>
      <c r="X288" s="49">
        <v>0</v>
      </c>
      <c r="Y288" s="49">
        <v>1020</v>
      </c>
      <c r="Z288" s="49" t="s">
        <v>4445</v>
      </c>
      <c r="AA288" s="49" t="s">
        <v>4446</v>
      </c>
    </row>
    <row r="289" spans="1:27" x14ac:dyDescent="0.2">
      <c r="A289" s="4">
        <v>1</v>
      </c>
      <c r="B289" s="5">
        <v>1</v>
      </c>
      <c r="C289" s="5">
        <v>1</v>
      </c>
      <c r="D289" s="5">
        <v>1</v>
      </c>
      <c r="E289" s="5">
        <v>1</v>
      </c>
      <c r="F289" s="5">
        <v>1</v>
      </c>
      <c r="G289" s="5">
        <v>1</v>
      </c>
      <c r="H289" s="5">
        <v>1</v>
      </c>
      <c r="I289" s="5">
        <v>1</v>
      </c>
      <c r="J289" s="5">
        <v>1</v>
      </c>
      <c r="L289" s="49"/>
      <c r="M289" s="49"/>
      <c r="N289" s="50">
        <f t="shared" si="6"/>
        <v>600039</v>
      </c>
      <c r="O289" s="49" t="s">
        <v>4622</v>
      </c>
      <c r="P289" s="49">
        <v>6</v>
      </c>
      <c r="Q289" s="49">
        <f t="shared" si="9"/>
        <v>4</v>
      </c>
      <c r="R289" s="49">
        <v>0</v>
      </c>
      <c r="S289" s="49">
        <v>0</v>
      </c>
      <c r="T289" s="49">
        <v>2010</v>
      </c>
      <c r="U289" s="49">
        <v>500</v>
      </c>
      <c r="V289" s="49">
        <v>0</v>
      </c>
      <c r="W289" s="49" t="s">
        <v>4637</v>
      </c>
      <c r="X289" s="49">
        <v>0</v>
      </c>
      <c r="Y289" s="49">
        <v>1015</v>
      </c>
      <c r="Z289" s="49" t="s">
        <v>4445</v>
      </c>
      <c r="AA289" s="49" t="s">
        <v>4446</v>
      </c>
    </row>
    <row r="290" spans="1:27" x14ac:dyDescent="0.2">
      <c r="A290" s="4">
        <v>1</v>
      </c>
      <c r="B290" s="5">
        <v>1</v>
      </c>
      <c r="C290" s="5">
        <v>1</v>
      </c>
      <c r="D290" s="5">
        <v>1</v>
      </c>
      <c r="E290" s="5">
        <v>1</v>
      </c>
      <c r="F290" s="5">
        <v>1</v>
      </c>
      <c r="G290" s="5">
        <v>1</v>
      </c>
      <c r="H290" s="5">
        <v>1</v>
      </c>
      <c r="I290" s="5">
        <v>1</v>
      </c>
      <c r="J290" s="5">
        <v>1</v>
      </c>
      <c r="L290" s="49"/>
      <c r="M290" s="49"/>
      <c r="N290" s="50">
        <f t="shared" si="6"/>
        <v>600040</v>
      </c>
      <c r="O290" s="49" t="s">
        <v>4623</v>
      </c>
      <c r="P290" s="49">
        <v>6</v>
      </c>
      <c r="Q290" s="49">
        <f>Q278+1</f>
        <v>4</v>
      </c>
      <c r="R290" s="49">
        <v>0</v>
      </c>
      <c r="S290" s="49">
        <v>0</v>
      </c>
      <c r="T290" s="49">
        <v>2009</v>
      </c>
      <c r="U290" s="49">
        <v>9</v>
      </c>
      <c r="V290" s="49">
        <v>0</v>
      </c>
      <c r="W290" s="49" t="s">
        <v>4639</v>
      </c>
      <c r="X290" s="49">
        <v>0</v>
      </c>
      <c r="Y290" s="49">
        <v>1019</v>
      </c>
      <c r="Z290" s="49" t="s">
        <v>4445</v>
      </c>
      <c r="AA290" s="49" t="s">
        <v>4446</v>
      </c>
    </row>
    <row r="291" spans="1:27" x14ac:dyDescent="0.2">
      <c r="A291" s="4">
        <v>1</v>
      </c>
      <c r="B291" s="5">
        <v>1</v>
      </c>
      <c r="C291" s="5">
        <v>1</v>
      </c>
      <c r="D291" s="5">
        <v>1</v>
      </c>
      <c r="E291" s="5">
        <v>1</v>
      </c>
      <c r="F291" s="5">
        <v>1</v>
      </c>
      <c r="G291" s="5">
        <v>1</v>
      </c>
      <c r="H291" s="5">
        <v>1</v>
      </c>
      <c r="I291" s="5">
        <v>1</v>
      </c>
      <c r="J291" s="5">
        <v>1</v>
      </c>
      <c r="L291" s="49"/>
      <c r="M291" s="49"/>
      <c r="N291" s="50">
        <f t="shared" si="6"/>
        <v>600041</v>
      </c>
      <c r="O291" s="49" t="s">
        <v>4624</v>
      </c>
      <c r="P291" s="49">
        <v>6</v>
      </c>
      <c r="Q291" s="49">
        <f>Q279+1</f>
        <v>4</v>
      </c>
      <c r="R291" s="49">
        <v>0</v>
      </c>
      <c r="S291" s="49">
        <v>0</v>
      </c>
      <c r="T291" s="49">
        <v>4005</v>
      </c>
      <c r="U291" s="49">
        <v>3</v>
      </c>
      <c r="V291" s="49">
        <v>0</v>
      </c>
      <c r="W291" s="49" t="s">
        <v>4640</v>
      </c>
      <c r="X291" s="49">
        <v>0</v>
      </c>
      <c r="Y291" s="49">
        <v>1021</v>
      </c>
      <c r="Z291" s="49" t="s">
        <v>4445</v>
      </c>
      <c r="AA291" s="49" t="s">
        <v>4446</v>
      </c>
    </row>
    <row r="292" spans="1:27" x14ac:dyDescent="0.2">
      <c r="A292" s="4">
        <v>1</v>
      </c>
      <c r="B292" s="5">
        <v>1</v>
      </c>
      <c r="C292" s="5">
        <v>1</v>
      </c>
      <c r="D292" s="5">
        <v>1</v>
      </c>
      <c r="E292" s="5">
        <v>1</v>
      </c>
      <c r="F292" s="5">
        <v>1</v>
      </c>
      <c r="G292" s="5">
        <v>1</v>
      </c>
      <c r="H292" s="5">
        <v>1</v>
      </c>
      <c r="I292" s="5">
        <v>1</v>
      </c>
      <c r="J292" s="5">
        <v>1</v>
      </c>
      <c r="L292" s="49"/>
      <c r="M292" s="49"/>
      <c r="N292" s="50">
        <f t="shared" si="6"/>
        <v>600042</v>
      </c>
      <c r="O292" s="49" t="s">
        <v>4621</v>
      </c>
      <c r="P292" s="49">
        <v>6</v>
      </c>
      <c r="Q292" s="49">
        <f>Q280+1</f>
        <v>4</v>
      </c>
      <c r="R292" s="49">
        <v>0</v>
      </c>
      <c r="S292" s="49">
        <v>0</v>
      </c>
      <c r="T292" s="49">
        <v>2005</v>
      </c>
      <c r="U292" s="49">
        <v>125</v>
      </c>
      <c r="V292" s="49">
        <v>0</v>
      </c>
      <c r="W292" s="49" t="s">
        <v>4639</v>
      </c>
      <c r="X292" s="49">
        <v>0</v>
      </c>
      <c r="Y292" s="49">
        <v>1017</v>
      </c>
      <c r="Z292" s="49" t="s">
        <v>4445</v>
      </c>
      <c r="AA292" s="49" t="s">
        <v>4446</v>
      </c>
    </row>
    <row r="293" spans="1:27" x14ac:dyDescent="0.2">
      <c r="A293" s="4">
        <v>1</v>
      </c>
      <c r="B293" s="5">
        <v>1</v>
      </c>
      <c r="C293" s="5">
        <v>1</v>
      </c>
      <c r="D293" s="5">
        <v>1</v>
      </c>
      <c r="E293" s="5">
        <v>1</v>
      </c>
      <c r="F293" s="5">
        <v>1</v>
      </c>
      <c r="G293" s="5">
        <v>1</v>
      </c>
      <c r="H293" s="5">
        <v>1</v>
      </c>
      <c r="I293" s="5">
        <v>1</v>
      </c>
      <c r="J293" s="5">
        <v>1</v>
      </c>
      <c r="L293" s="49"/>
      <c r="M293" s="49"/>
      <c r="N293" s="50">
        <f t="shared" si="6"/>
        <v>600043</v>
      </c>
      <c r="O293" s="49" t="s">
        <v>4634</v>
      </c>
      <c r="P293" s="49">
        <v>6</v>
      </c>
      <c r="Q293" s="49">
        <f t="shared" ref="Q293:Q299" si="10">Q281+1</f>
        <v>4</v>
      </c>
      <c r="R293" s="49">
        <v>0</v>
      </c>
      <c r="S293" s="49">
        <v>0</v>
      </c>
      <c r="T293" s="49">
        <v>4013</v>
      </c>
      <c r="U293" s="49">
        <v>10</v>
      </c>
      <c r="V293" s="49">
        <v>0</v>
      </c>
      <c r="W293" s="49" t="s">
        <v>4637</v>
      </c>
      <c r="X293" s="49">
        <v>0</v>
      </c>
      <c r="Y293" s="49">
        <v>1010</v>
      </c>
      <c r="Z293" s="49" t="s">
        <v>4445</v>
      </c>
      <c r="AA293" s="49" t="s">
        <v>4446</v>
      </c>
    </row>
    <row r="294" spans="1:27" x14ac:dyDescent="0.2">
      <c r="A294" s="4">
        <v>1</v>
      </c>
      <c r="B294" s="5">
        <v>1</v>
      </c>
      <c r="C294" s="5">
        <v>1</v>
      </c>
      <c r="D294" s="5">
        <v>1</v>
      </c>
      <c r="E294" s="5">
        <v>1</v>
      </c>
      <c r="F294" s="5">
        <v>1</v>
      </c>
      <c r="G294" s="5">
        <v>1</v>
      </c>
      <c r="H294" s="5">
        <v>1</v>
      </c>
      <c r="I294" s="5">
        <v>1</v>
      </c>
      <c r="J294" s="5">
        <v>1</v>
      </c>
      <c r="L294" s="49"/>
      <c r="M294" s="49"/>
      <c r="N294" s="50">
        <f t="shared" si="6"/>
        <v>600044</v>
      </c>
      <c r="O294" s="49" t="s">
        <v>4615</v>
      </c>
      <c r="P294" s="49">
        <v>6</v>
      </c>
      <c r="Q294" s="49">
        <f>Q282+1</f>
        <v>4</v>
      </c>
      <c r="R294" s="49">
        <v>0</v>
      </c>
      <c r="S294" s="49">
        <v>0</v>
      </c>
      <c r="T294" s="49">
        <v>2000</v>
      </c>
      <c r="U294" s="49" t="s">
        <v>4628</v>
      </c>
      <c r="V294" s="49">
        <v>0</v>
      </c>
      <c r="W294" s="49" t="s">
        <v>4637</v>
      </c>
      <c r="X294" s="49">
        <v>0</v>
      </c>
      <c r="Y294" s="49">
        <v>1012</v>
      </c>
      <c r="Z294" s="49" t="s">
        <v>4445</v>
      </c>
      <c r="AA294" s="49" t="s">
        <v>4446</v>
      </c>
    </row>
    <row r="295" spans="1:27" x14ac:dyDescent="0.2">
      <c r="A295" s="4">
        <v>1</v>
      </c>
      <c r="B295" s="5">
        <v>1</v>
      </c>
      <c r="C295" s="5">
        <v>1</v>
      </c>
      <c r="D295" s="5">
        <v>1</v>
      </c>
      <c r="E295" s="5">
        <v>1</v>
      </c>
      <c r="F295" s="5">
        <v>1</v>
      </c>
      <c r="G295" s="5">
        <v>1</v>
      </c>
      <c r="H295" s="5">
        <v>1</v>
      </c>
      <c r="I295" s="5">
        <v>1</v>
      </c>
      <c r="J295" s="5">
        <v>1</v>
      </c>
      <c r="L295" s="49"/>
      <c r="M295" s="49"/>
      <c r="N295" s="50">
        <f t="shared" si="6"/>
        <v>600045</v>
      </c>
      <c r="O295" s="49" t="s">
        <v>4641</v>
      </c>
      <c r="P295" s="49">
        <v>6</v>
      </c>
      <c r="Q295" s="49">
        <f t="shared" si="10"/>
        <v>4</v>
      </c>
      <c r="R295" s="49">
        <v>0</v>
      </c>
      <c r="S295" s="49">
        <v>0</v>
      </c>
      <c r="T295" s="49">
        <v>4011</v>
      </c>
      <c r="U295" s="49" t="s">
        <v>4642</v>
      </c>
      <c r="V295" s="49">
        <v>0</v>
      </c>
      <c r="W295" s="49" t="s">
        <v>4640</v>
      </c>
      <c r="X295" s="49">
        <v>0</v>
      </c>
      <c r="Y295" s="49">
        <v>1014</v>
      </c>
      <c r="Z295" s="49" t="s">
        <v>4445</v>
      </c>
      <c r="AA295" s="49" t="s">
        <v>4446</v>
      </c>
    </row>
    <row r="296" spans="1:27" x14ac:dyDescent="0.2">
      <c r="A296" s="4">
        <v>1</v>
      </c>
      <c r="B296" s="5">
        <v>1</v>
      </c>
      <c r="C296" s="5">
        <v>1</v>
      </c>
      <c r="D296" s="5">
        <v>1</v>
      </c>
      <c r="E296" s="5">
        <v>1</v>
      </c>
      <c r="F296" s="5">
        <v>1</v>
      </c>
      <c r="G296" s="5">
        <v>1</v>
      </c>
      <c r="H296" s="5">
        <v>1</v>
      </c>
      <c r="I296" s="5">
        <v>1</v>
      </c>
      <c r="J296" s="5">
        <v>1</v>
      </c>
      <c r="L296" s="49"/>
      <c r="M296" s="49"/>
      <c r="N296" s="50">
        <f t="shared" si="6"/>
        <v>600046</v>
      </c>
      <c r="O296" s="49" t="s">
        <v>4615</v>
      </c>
      <c r="P296" s="49">
        <v>6</v>
      </c>
      <c r="Q296" s="49">
        <f>Q284+1</f>
        <v>4</v>
      </c>
      <c r="R296" s="49">
        <v>0</v>
      </c>
      <c r="S296" s="49">
        <v>0</v>
      </c>
      <c r="T296" s="49">
        <v>2000</v>
      </c>
      <c r="U296" s="49" t="s">
        <v>4628</v>
      </c>
      <c r="V296" s="49">
        <v>0</v>
      </c>
      <c r="W296" s="49" t="s">
        <v>4639</v>
      </c>
      <c r="X296" s="49">
        <v>0</v>
      </c>
      <c r="Y296" s="49">
        <v>1010</v>
      </c>
      <c r="Z296" s="49" t="s">
        <v>4445</v>
      </c>
      <c r="AA296" s="49" t="s">
        <v>4446</v>
      </c>
    </row>
    <row r="297" spans="1:27" x14ac:dyDescent="0.2">
      <c r="A297" s="4">
        <v>1</v>
      </c>
      <c r="B297" s="5">
        <v>1</v>
      </c>
      <c r="C297" s="5">
        <v>1</v>
      </c>
      <c r="D297" s="5">
        <v>1</v>
      </c>
      <c r="E297" s="5">
        <v>1</v>
      </c>
      <c r="F297" s="5">
        <v>1</v>
      </c>
      <c r="G297" s="5">
        <v>1</v>
      </c>
      <c r="H297" s="5">
        <v>1</v>
      </c>
      <c r="I297" s="5">
        <v>1</v>
      </c>
      <c r="J297" s="5">
        <v>1</v>
      </c>
      <c r="L297" s="49"/>
      <c r="M297" s="49"/>
      <c r="N297" s="50">
        <f t="shared" si="6"/>
        <v>600047</v>
      </c>
      <c r="O297" s="49" t="s">
        <v>4615</v>
      </c>
      <c r="P297" s="49">
        <v>6</v>
      </c>
      <c r="Q297" s="49">
        <f>Q285+1</f>
        <v>4</v>
      </c>
      <c r="R297" s="49">
        <v>0</v>
      </c>
      <c r="S297" s="49">
        <v>0</v>
      </c>
      <c r="T297" s="49">
        <v>2000</v>
      </c>
      <c r="U297" s="49" t="s">
        <v>4628</v>
      </c>
      <c r="V297" s="49">
        <v>0</v>
      </c>
      <c r="W297" s="49" t="s">
        <v>4643</v>
      </c>
      <c r="X297" s="49">
        <v>0</v>
      </c>
      <c r="Y297" s="49">
        <v>1004</v>
      </c>
      <c r="Z297" s="49" t="s">
        <v>4445</v>
      </c>
      <c r="AA297" s="49" t="s">
        <v>4446</v>
      </c>
    </row>
    <row r="298" spans="1:27" x14ac:dyDescent="0.2">
      <c r="A298" s="4">
        <v>1</v>
      </c>
      <c r="B298" s="5">
        <v>1</v>
      </c>
      <c r="C298" s="5">
        <v>1</v>
      </c>
      <c r="D298" s="5">
        <v>1</v>
      </c>
      <c r="E298" s="5">
        <v>1</v>
      </c>
      <c r="F298" s="5">
        <v>1</v>
      </c>
      <c r="G298" s="5">
        <v>1</v>
      </c>
      <c r="H298" s="5">
        <v>1</v>
      </c>
      <c r="I298" s="5">
        <v>1</v>
      </c>
      <c r="J298" s="5">
        <v>1</v>
      </c>
      <c r="L298" s="49"/>
      <c r="M298" s="49"/>
      <c r="N298" s="50">
        <f t="shared" si="6"/>
        <v>600048</v>
      </c>
      <c r="O298" s="49" t="s">
        <v>4613</v>
      </c>
      <c r="P298" s="49">
        <v>6</v>
      </c>
      <c r="Q298" s="49">
        <f t="shared" si="10"/>
        <v>5</v>
      </c>
      <c r="R298" s="49">
        <v>0</v>
      </c>
      <c r="S298" s="49">
        <v>0</v>
      </c>
      <c r="T298" s="49">
        <v>1001</v>
      </c>
      <c r="U298" s="49">
        <v>5</v>
      </c>
      <c r="V298" s="49">
        <v>0</v>
      </c>
      <c r="W298" s="49" t="s">
        <v>4644</v>
      </c>
      <c r="X298" s="49">
        <v>0</v>
      </c>
      <c r="Y298" s="49">
        <v>0</v>
      </c>
      <c r="Z298" s="49" t="s">
        <v>4445</v>
      </c>
      <c r="AA298" s="49" t="s">
        <v>4446</v>
      </c>
    </row>
    <row r="299" spans="1:27" x14ac:dyDescent="0.2">
      <c r="A299" s="4">
        <v>1</v>
      </c>
      <c r="B299" s="5">
        <v>1</v>
      </c>
      <c r="C299" s="5">
        <v>1</v>
      </c>
      <c r="D299" s="5">
        <v>1</v>
      </c>
      <c r="E299" s="5">
        <v>1</v>
      </c>
      <c r="F299" s="5">
        <v>1</v>
      </c>
      <c r="G299" s="5">
        <v>1</v>
      </c>
      <c r="H299" s="5">
        <v>1</v>
      </c>
      <c r="I299" s="5">
        <v>1</v>
      </c>
      <c r="J299" s="5">
        <v>1</v>
      </c>
      <c r="L299" s="49"/>
      <c r="M299" s="49"/>
      <c r="N299" s="50">
        <f t="shared" si="6"/>
        <v>600049</v>
      </c>
      <c r="O299" s="49" t="s">
        <v>4618</v>
      </c>
      <c r="P299" s="49">
        <v>6</v>
      </c>
      <c r="Q299" s="49">
        <f t="shared" si="10"/>
        <v>5</v>
      </c>
      <c r="R299" s="49">
        <v>0</v>
      </c>
      <c r="S299" s="49">
        <v>0</v>
      </c>
      <c r="T299" s="49">
        <v>2003</v>
      </c>
      <c r="U299" s="49">
        <v>70</v>
      </c>
      <c r="V299" s="49">
        <v>0</v>
      </c>
      <c r="W299" s="49" t="s">
        <v>4606</v>
      </c>
      <c r="X299" s="49">
        <v>0</v>
      </c>
      <c r="Y299" s="49">
        <v>1004</v>
      </c>
      <c r="Z299" s="49" t="s">
        <v>4445</v>
      </c>
      <c r="AA299" s="49" t="s">
        <v>4446</v>
      </c>
    </row>
    <row r="300" spans="1:27" x14ac:dyDescent="0.2">
      <c r="A300" s="4">
        <v>1</v>
      </c>
      <c r="B300" s="5">
        <v>1</v>
      </c>
      <c r="C300" s="5">
        <v>1</v>
      </c>
      <c r="D300" s="5">
        <v>1</v>
      </c>
      <c r="E300" s="5">
        <v>1</v>
      </c>
      <c r="F300" s="5">
        <v>1</v>
      </c>
      <c r="G300" s="5">
        <v>1</v>
      </c>
      <c r="H300" s="5">
        <v>1</v>
      </c>
      <c r="I300" s="5">
        <v>1</v>
      </c>
      <c r="J300" s="5">
        <v>1</v>
      </c>
      <c r="L300" s="49"/>
      <c r="M300" s="49"/>
      <c r="N300" s="50">
        <f t="shared" si="6"/>
        <v>600050</v>
      </c>
      <c r="O300" s="49" t="s">
        <v>4619</v>
      </c>
      <c r="P300" s="49">
        <v>6</v>
      </c>
      <c r="Q300" s="49">
        <f t="shared" ref="Q300:Q302" si="11">Q288+1</f>
        <v>5</v>
      </c>
      <c r="R300" s="49">
        <v>0</v>
      </c>
      <c r="S300" s="49">
        <v>0</v>
      </c>
      <c r="T300" s="49">
        <v>2004</v>
      </c>
      <c r="U300" s="49" t="s">
        <v>4645</v>
      </c>
      <c r="V300" s="49">
        <v>0</v>
      </c>
      <c r="W300" s="49" t="s">
        <v>4606</v>
      </c>
      <c r="X300" s="49">
        <v>0</v>
      </c>
      <c r="Y300" s="49">
        <v>1020</v>
      </c>
      <c r="Z300" s="49" t="s">
        <v>4445</v>
      </c>
      <c r="AA300" s="49" t="s">
        <v>4446</v>
      </c>
    </row>
    <row r="301" spans="1:27" x14ac:dyDescent="0.2">
      <c r="A301" s="4">
        <v>1</v>
      </c>
      <c r="B301" s="5">
        <v>1</v>
      </c>
      <c r="C301" s="5">
        <v>1</v>
      </c>
      <c r="D301" s="5">
        <v>1</v>
      </c>
      <c r="E301" s="5">
        <v>1</v>
      </c>
      <c r="F301" s="5">
        <v>1</v>
      </c>
      <c r="G301" s="5">
        <v>1</v>
      </c>
      <c r="H301" s="5">
        <v>1</v>
      </c>
      <c r="I301" s="5">
        <v>1</v>
      </c>
      <c r="J301" s="5">
        <v>1</v>
      </c>
      <c r="L301" s="49"/>
      <c r="M301" s="49"/>
      <c r="N301" s="50">
        <f t="shared" si="6"/>
        <v>600051</v>
      </c>
      <c r="O301" s="49" t="s">
        <v>4622</v>
      </c>
      <c r="P301" s="49">
        <v>6</v>
      </c>
      <c r="Q301" s="49">
        <f t="shared" si="11"/>
        <v>5</v>
      </c>
      <c r="R301" s="49">
        <v>0</v>
      </c>
      <c r="S301" s="49">
        <v>0</v>
      </c>
      <c r="T301" s="49">
        <v>2010</v>
      </c>
      <c r="U301" s="49">
        <v>800</v>
      </c>
      <c r="V301" s="49">
        <v>0</v>
      </c>
      <c r="W301" s="49" t="s">
        <v>4606</v>
      </c>
      <c r="X301" s="49">
        <v>0</v>
      </c>
      <c r="Y301" s="49">
        <v>1015</v>
      </c>
      <c r="Z301" s="49" t="s">
        <v>4445</v>
      </c>
      <c r="AA301" s="49" t="s">
        <v>4446</v>
      </c>
    </row>
    <row r="302" spans="1:27" x14ac:dyDescent="0.2">
      <c r="A302" s="4">
        <v>1</v>
      </c>
      <c r="B302" s="5">
        <v>1</v>
      </c>
      <c r="C302" s="5">
        <v>1</v>
      </c>
      <c r="D302" s="5">
        <v>1</v>
      </c>
      <c r="E302" s="5">
        <v>1</v>
      </c>
      <c r="F302" s="5">
        <v>1</v>
      </c>
      <c r="G302" s="5">
        <v>1</v>
      </c>
      <c r="H302" s="5">
        <v>1</v>
      </c>
      <c r="I302" s="5">
        <v>1</v>
      </c>
      <c r="J302" s="5">
        <v>1</v>
      </c>
      <c r="L302" s="49"/>
      <c r="M302" s="49"/>
      <c r="N302" s="50">
        <f t="shared" si="6"/>
        <v>600052</v>
      </c>
      <c r="O302" s="49" t="s">
        <v>4623</v>
      </c>
      <c r="P302" s="49">
        <v>6</v>
      </c>
      <c r="Q302" s="49">
        <f t="shared" si="11"/>
        <v>5</v>
      </c>
      <c r="R302" s="49">
        <v>0</v>
      </c>
      <c r="S302" s="49">
        <v>0</v>
      </c>
      <c r="T302" s="49">
        <v>2009</v>
      </c>
      <c r="U302" s="49">
        <v>12</v>
      </c>
      <c r="V302" s="49">
        <v>0</v>
      </c>
      <c r="W302" s="49" t="s">
        <v>4606</v>
      </c>
      <c r="X302" s="49">
        <v>0</v>
      </c>
      <c r="Y302" s="49">
        <v>1019</v>
      </c>
      <c r="Z302" s="49" t="s">
        <v>4445</v>
      </c>
      <c r="AA302" s="49" t="s">
        <v>4446</v>
      </c>
    </row>
    <row r="303" spans="1:27" x14ac:dyDescent="0.2">
      <c r="A303" s="4">
        <v>1</v>
      </c>
      <c r="B303" s="5">
        <v>1</v>
      </c>
      <c r="C303" s="5">
        <v>1</v>
      </c>
      <c r="D303" s="5">
        <v>1</v>
      </c>
      <c r="E303" s="5">
        <v>1</v>
      </c>
      <c r="F303" s="5">
        <v>1</v>
      </c>
      <c r="G303" s="5">
        <v>1</v>
      </c>
      <c r="H303" s="5">
        <v>1</v>
      </c>
      <c r="I303" s="5">
        <v>1</v>
      </c>
      <c r="J303" s="5">
        <v>1</v>
      </c>
      <c r="L303" s="49"/>
      <c r="M303" s="49"/>
      <c r="N303" s="50">
        <f t="shared" si="6"/>
        <v>600053</v>
      </c>
      <c r="O303" s="49" t="s">
        <v>4624</v>
      </c>
      <c r="P303" s="49">
        <v>6</v>
      </c>
      <c r="Q303" s="49">
        <f t="shared" ref="Q303:Q307" si="12">Q291+1</f>
        <v>5</v>
      </c>
      <c r="R303" s="49">
        <v>0</v>
      </c>
      <c r="S303" s="49">
        <v>0</v>
      </c>
      <c r="T303" s="49">
        <v>4005</v>
      </c>
      <c r="U303" s="49">
        <v>3</v>
      </c>
      <c r="V303" s="49">
        <v>0</v>
      </c>
      <c r="W303" s="49" t="s">
        <v>4606</v>
      </c>
      <c r="X303" s="49">
        <v>0</v>
      </c>
      <c r="Y303" s="49">
        <v>1021</v>
      </c>
      <c r="Z303" s="49" t="s">
        <v>4445</v>
      </c>
      <c r="AA303" s="49" t="s">
        <v>4446</v>
      </c>
    </row>
    <row r="304" spans="1:27" x14ac:dyDescent="0.2">
      <c r="A304" s="4">
        <v>1</v>
      </c>
      <c r="B304" s="5">
        <v>1</v>
      </c>
      <c r="C304" s="5">
        <v>1</v>
      </c>
      <c r="D304" s="5">
        <v>1</v>
      </c>
      <c r="E304" s="5">
        <v>1</v>
      </c>
      <c r="F304" s="5">
        <v>1</v>
      </c>
      <c r="G304" s="5">
        <v>1</v>
      </c>
      <c r="H304" s="5">
        <v>1</v>
      </c>
      <c r="I304" s="5">
        <v>1</v>
      </c>
      <c r="J304" s="5">
        <v>1</v>
      </c>
      <c r="L304" s="49"/>
      <c r="M304" s="49"/>
      <c r="N304" s="50">
        <f t="shared" si="6"/>
        <v>600054</v>
      </c>
      <c r="O304" s="49" t="s">
        <v>4615</v>
      </c>
      <c r="P304" s="49">
        <v>6</v>
      </c>
      <c r="Q304" s="49">
        <f>Q292+1</f>
        <v>5</v>
      </c>
      <c r="R304" s="49">
        <v>0</v>
      </c>
      <c r="S304" s="49">
        <v>0</v>
      </c>
      <c r="T304" s="49">
        <v>2000</v>
      </c>
      <c r="U304" s="49" t="s">
        <v>4628</v>
      </c>
      <c r="V304" s="49">
        <v>0</v>
      </c>
      <c r="W304" s="49" t="s">
        <v>4637</v>
      </c>
      <c r="X304" s="49">
        <v>0</v>
      </c>
      <c r="Y304" s="49">
        <v>1004</v>
      </c>
      <c r="Z304" s="49" t="s">
        <v>4445</v>
      </c>
      <c r="AA304" s="49" t="s">
        <v>4446</v>
      </c>
    </row>
    <row r="305" spans="1:27" x14ac:dyDescent="0.2">
      <c r="A305" s="4">
        <v>1</v>
      </c>
      <c r="B305" s="5">
        <v>1</v>
      </c>
      <c r="C305" s="5">
        <v>1</v>
      </c>
      <c r="D305" s="5">
        <v>1</v>
      </c>
      <c r="E305" s="5">
        <v>1</v>
      </c>
      <c r="F305" s="5">
        <v>1</v>
      </c>
      <c r="G305" s="5">
        <v>1</v>
      </c>
      <c r="H305" s="5">
        <v>1</v>
      </c>
      <c r="I305" s="5">
        <v>1</v>
      </c>
      <c r="J305" s="5">
        <v>1</v>
      </c>
      <c r="L305" s="49"/>
      <c r="M305" s="49"/>
      <c r="N305" s="50">
        <f t="shared" si="6"/>
        <v>600055</v>
      </c>
      <c r="O305" s="49" t="s">
        <v>4634</v>
      </c>
      <c r="P305" s="49">
        <v>6</v>
      </c>
      <c r="Q305" s="49">
        <f t="shared" si="12"/>
        <v>5</v>
      </c>
      <c r="R305" s="49">
        <v>0</v>
      </c>
      <c r="S305" s="49">
        <v>0</v>
      </c>
      <c r="T305" s="49">
        <v>4013</v>
      </c>
      <c r="U305" s="49">
        <v>10</v>
      </c>
      <c r="V305" s="49">
        <v>0</v>
      </c>
      <c r="W305" s="49" t="s">
        <v>4637</v>
      </c>
      <c r="X305" s="49">
        <v>0</v>
      </c>
      <c r="Y305" s="49">
        <v>1010</v>
      </c>
      <c r="Z305" s="49" t="s">
        <v>4445</v>
      </c>
      <c r="AA305" s="49" t="s">
        <v>4446</v>
      </c>
    </row>
    <row r="306" spans="1:27" x14ac:dyDescent="0.2">
      <c r="A306" s="4">
        <v>1</v>
      </c>
      <c r="B306" s="5">
        <v>1</v>
      </c>
      <c r="C306" s="5">
        <v>1</v>
      </c>
      <c r="D306" s="5">
        <v>1</v>
      </c>
      <c r="E306" s="5">
        <v>1</v>
      </c>
      <c r="F306" s="5">
        <v>1</v>
      </c>
      <c r="G306" s="5">
        <v>1</v>
      </c>
      <c r="H306" s="5">
        <v>1</v>
      </c>
      <c r="I306" s="5">
        <v>1</v>
      </c>
      <c r="J306" s="5">
        <v>1</v>
      </c>
      <c r="L306" s="49"/>
      <c r="M306" s="49"/>
      <c r="N306" s="50">
        <f t="shared" si="6"/>
        <v>600056</v>
      </c>
      <c r="O306" s="49" t="s">
        <v>4615</v>
      </c>
      <c r="P306" s="49">
        <v>6</v>
      </c>
      <c r="Q306" s="49">
        <f>Q294+1</f>
        <v>5</v>
      </c>
      <c r="R306" s="49">
        <v>0</v>
      </c>
      <c r="S306" s="49">
        <v>0</v>
      </c>
      <c r="T306" s="49">
        <v>2000</v>
      </c>
      <c r="U306" s="49" t="s">
        <v>4628</v>
      </c>
      <c r="V306" s="49">
        <v>0</v>
      </c>
      <c r="W306" s="49" t="s">
        <v>4637</v>
      </c>
      <c r="X306" s="49">
        <v>0</v>
      </c>
      <c r="Y306" s="49">
        <v>1012</v>
      </c>
      <c r="Z306" s="49" t="s">
        <v>4445</v>
      </c>
      <c r="AA306" s="49" t="s">
        <v>4446</v>
      </c>
    </row>
    <row r="307" spans="1:27" x14ac:dyDescent="0.2">
      <c r="A307" s="4">
        <v>1</v>
      </c>
      <c r="B307" s="5">
        <v>1</v>
      </c>
      <c r="C307" s="5">
        <v>1</v>
      </c>
      <c r="D307" s="5">
        <v>1</v>
      </c>
      <c r="E307" s="5">
        <v>1</v>
      </c>
      <c r="F307" s="5">
        <v>1</v>
      </c>
      <c r="G307" s="5">
        <v>1</v>
      </c>
      <c r="H307" s="5">
        <v>1</v>
      </c>
      <c r="I307" s="5">
        <v>1</v>
      </c>
      <c r="J307" s="5">
        <v>1</v>
      </c>
      <c r="L307" s="49"/>
      <c r="M307" s="49"/>
      <c r="N307" s="50">
        <f t="shared" si="6"/>
        <v>600057</v>
      </c>
      <c r="O307" s="49" t="s">
        <v>4641</v>
      </c>
      <c r="P307" s="49">
        <v>6</v>
      </c>
      <c r="Q307" s="49">
        <f t="shared" si="12"/>
        <v>5</v>
      </c>
      <c r="R307" s="49">
        <v>0</v>
      </c>
      <c r="S307" s="49">
        <v>0</v>
      </c>
      <c r="T307" s="49">
        <v>4011</v>
      </c>
      <c r="U307" s="49" t="s">
        <v>4646</v>
      </c>
      <c r="V307" s="49">
        <v>0</v>
      </c>
      <c r="W307" s="49" t="s">
        <v>4637</v>
      </c>
      <c r="X307" s="49">
        <v>0</v>
      </c>
      <c r="Y307" s="49">
        <v>1014</v>
      </c>
      <c r="Z307" s="49" t="s">
        <v>4445</v>
      </c>
      <c r="AA307" s="49" t="s">
        <v>4446</v>
      </c>
    </row>
    <row r="308" spans="1:27" x14ac:dyDescent="0.2">
      <c r="A308" s="4">
        <v>1</v>
      </c>
      <c r="B308" s="5">
        <v>1</v>
      </c>
      <c r="C308" s="5">
        <v>1</v>
      </c>
      <c r="D308" s="5">
        <v>1</v>
      </c>
      <c r="E308" s="5">
        <v>1</v>
      </c>
      <c r="F308" s="5">
        <v>1</v>
      </c>
      <c r="G308" s="5">
        <v>1</v>
      </c>
      <c r="H308" s="5">
        <v>1</v>
      </c>
      <c r="I308" s="5">
        <v>1</v>
      </c>
      <c r="J308" s="5">
        <v>1</v>
      </c>
      <c r="L308" s="49"/>
      <c r="M308" s="49"/>
      <c r="N308" s="50">
        <f t="shared" si="6"/>
        <v>600058</v>
      </c>
      <c r="O308" s="49" t="s">
        <v>4615</v>
      </c>
      <c r="P308" s="49">
        <v>6</v>
      </c>
      <c r="Q308" s="49">
        <f>Q296+1</f>
        <v>5</v>
      </c>
      <c r="R308" s="49">
        <v>0</v>
      </c>
      <c r="S308" s="49">
        <v>0</v>
      </c>
      <c r="T308" s="49">
        <v>2000</v>
      </c>
      <c r="U308" s="49" t="s">
        <v>4628</v>
      </c>
      <c r="V308" s="49">
        <v>0</v>
      </c>
      <c r="W308" s="49" t="s">
        <v>4637</v>
      </c>
      <c r="X308" s="49">
        <v>0</v>
      </c>
      <c r="Y308" s="49">
        <v>1010</v>
      </c>
      <c r="Z308" s="49" t="s">
        <v>4445</v>
      </c>
      <c r="AA308" s="49" t="s">
        <v>4446</v>
      </c>
    </row>
    <row r="309" spans="1:27" x14ac:dyDescent="0.2">
      <c r="A309" s="4">
        <v>1</v>
      </c>
      <c r="B309" s="5">
        <v>1</v>
      </c>
      <c r="C309" s="5">
        <v>1</v>
      </c>
      <c r="D309" s="5">
        <v>1</v>
      </c>
      <c r="E309" s="5">
        <v>1</v>
      </c>
      <c r="F309" s="5">
        <v>1</v>
      </c>
      <c r="G309" s="5">
        <v>1</v>
      </c>
      <c r="H309" s="5">
        <v>1</v>
      </c>
      <c r="I309" s="5">
        <v>1</v>
      </c>
      <c r="J309" s="5">
        <v>1</v>
      </c>
      <c r="L309" s="49"/>
      <c r="M309" s="49"/>
      <c r="N309" s="50">
        <f t="shared" si="6"/>
        <v>600059</v>
      </c>
      <c r="O309" s="49" t="s">
        <v>4615</v>
      </c>
      <c r="P309" s="49">
        <v>6</v>
      </c>
      <c r="Q309" s="49">
        <f>Q297+1</f>
        <v>5</v>
      </c>
      <c r="R309" s="49">
        <v>0</v>
      </c>
      <c r="S309" s="49">
        <v>0</v>
      </c>
      <c r="T309" s="49">
        <v>2000</v>
      </c>
      <c r="U309" s="49" t="s">
        <v>4628</v>
      </c>
      <c r="V309" s="49">
        <v>0</v>
      </c>
      <c r="W309" s="49" t="s">
        <v>4637</v>
      </c>
      <c r="X309" s="49">
        <v>0</v>
      </c>
      <c r="Y309" s="49">
        <v>1012</v>
      </c>
      <c r="Z309" s="49" t="s">
        <v>4445</v>
      </c>
      <c r="AA309" s="49" t="s">
        <v>4446</v>
      </c>
    </row>
    <row r="310" spans="1:27" x14ac:dyDescent="0.2">
      <c r="A310" s="4">
        <v>1</v>
      </c>
      <c r="B310" s="5">
        <v>1</v>
      </c>
      <c r="C310" s="5">
        <v>1</v>
      </c>
      <c r="D310" s="5">
        <v>1</v>
      </c>
      <c r="E310" s="5">
        <v>1</v>
      </c>
      <c r="F310" s="5">
        <v>1</v>
      </c>
      <c r="G310" s="5">
        <v>1</v>
      </c>
      <c r="H310" s="5">
        <v>1</v>
      </c>
      <c r="I310" s="5">
        <v>1</v>
      </c>
      <c r="J310" s="5">
        <v>1</v>
      </c>
      <c r="L310" s="49"/>
      <c r="M310" s="49"/>
      <c r="N310" s="50">
        <f t="shared" si="6"/>
        <v>600060</v>
      </c>
      <c r="O310" s="49" t="s">
        <v>4613</v>
      </c>
      <c r="P310" s="49">
        <v>6</v>
      </c>
      <c r="Q310" s="49">
        <f>Q303+1</f>
        <v>6</v>
      </c>
      <c r="R310" s="49">
        <v>0</v>
      </c>
      <c r="S310" s="49">
        <v>0</v>
      </c>
      <c r="T310" s="49">
        <v>1001</v>
      </c>
      <c r="U310" s="49">
        <v>7</v>
      </c>
      <c r="V310" s="49">
        <v>0</v>
      </c>
      <c r="W310" s="49" t="s">
        <v>4647</v>
      </c>
      <c r="X310" s="49">
        <v>0</v>
      </c>
      <c r="Y310" s="49">
        <v>0</v>
      </c>
      <c r="Z310" s="49" t="s">
        <v>4445</v>
      </c>
      <c r="AA310" s="49" t="s">
        <v>4446</v>
      </c>
    </row>
    <row r="311" spans="1:27" x14ac:dyDescent="0.2">
      <c r="A311" s="4">
        <v>1</v>
      </c>
      <c r="B311" s="5">
        <v>1</v>
      </c>
      <c r="C311" s="5">
        <v>1</v>
      </c>
      <c r="D311" s="5">
        <v>1</v>
      </c>
      <c r="E311" s="5">
        <v>1</v>
      </c>
      <c r="F311" s="5">
        <v>1</v>
      </c>
      <c r="G311" s="5">
        <v>1</v>
      </c>
      <c r="H311" s="5">
        <v>1</v>
      </c>
      <c r="I311" s="5">
        <v>1</v>
      </c>
      <c r="J311" s="5">
        <v>1</v>
      </c>
      <c r="L311" s="49"/>
      <c r="M311" s="49"/>
      <c r="N311" s="50">
        <f>IF(P310=P311,N310+1,P311*100000)</f>
        <v>600061</v>
      </c>
      <c r="O311" s="49" t="s">
        <v>4624</v>
      </c>
      <c r="P311" s="49">
        <v>6</v>
      </c>
      <c r="Q311" s="49">
        <f>Q304+1</f>
        <v>6</v>
      </c>
      <c r="R311" s="49">
        <v>0</v>
      </c>
      <c r="S311" s="49">
        <v>0</v>
      </c>
      <c r="T311" s="49">
        <v>4005</v>
      </c>
      <c r="U311" s="49">
        <v>3</v>
      </c>
      <c r="V311" s="49">
        <v>0</v>
      </c>
      <c r="W311" s="49" t="s">
        <v>4648</v>
      </c>
      <c r="X311" s="49">
        <v>0</v>
      </c>
      <c r="Y311" s="49">
        <v>1021</v>
      </c>
      <c r="Z311" s="49" t="s">
        <v>4445</v>
      </c>
      <c r="AA311" s="49" t="s">
        <v>4446</v>
      </c>
    </row>
    <row r="312" spans="1:27" x14ac:dyDescent="0.2">
      <c r="A312" s="4">
        <v>1</v>
      </c>
      <c r="B312" s="5">
        <v>1</v>
      </c>
      <c r="C312" s="5">
        <v>1</v>
      </c>
      <c r="D312" s="5">
        <v>1</v>
      </c>
      <c r="E312" s="5">
        <v>1</v>
      </c>
      <c r="F312" s="5">
        <v>1</v>
      </c>
      <c r="G312" s="5">
        <v>1</v>
      </c>
      <c r="H312" s="5">
        <v>1</v>
      </c>
      <c r="I312" s="5">
        <v>1</v>
      </c>
      <c r="J312" s="5">
        <v>1</v>
      </c>
      <c r="L312" s="49"/>
      <c r="M312" s="49"/>
      <c r="N312" s="50">
        <f t="shared" ref="N312:N325" si="13">IF(P311=P312,N311+1,P312*100000)</f>
        <v>600062</v>
      </c>
      <c r="O312" s="49" t="s">
        <v>4615</v>
      </c>
      <c r="P312" s="49">
        <v>6</v>
      </c>
      <c r="Q312" s="49">
        <f>Q300+1</f>
        <v>6</v>
      </c>
      <c r="R312" s="49">
        <v>0</v>
      </c>
      <c r="S312" s="49">
        <v>0</v>
      </c>
      <c r="T312" s="49">
        <v>2000</v>
      </c>
      <c r="U312" s="49" t="s">
        <v>4628</v>
      </c>
      <c r="V312" s="49">
        <v>0</v>
      </c>
      <c r="W312" s="49" t="s">
        <v>4513</v>
      </c>
      <c r="X312" s="49">
        <v>0</v>
      </c>
      <c r="Y312" s="49">
        <v>1012</v>
      </c>
      <c r="Z312" s="49" t="s">
        <v>4445</v>
      </c>
      <c r="AA312" s="49" t="s">
        <v>4446</v>
      </c>
    </row>
    <row r="313" spans="1:27" x14ac:dyDescent="0.2">
      <c r="A313" s="4">
        <v>1</v>
      </c>
      <c r="B313" s="5">
        <v>1</v>
      </c>
      <c r="C313" s="5">
        <v>1</v>
      </c>
      <c r="D313" s="5">
        <v>1</v>
      </c>
      <c r="E313" s="5">
        <v>1</v>
      </c>
      <c r="F313" s="5">
        <v>1</v>
      </c>
      <c r="G313" s="5">
        <v>1</v>
      </c>
      <c r="H313" s="5">
        <v>1</v>
      </c>
      <c r="I313" s="5">
        <v>1</v>
      </c>
      <c r="J313" s="5">
        <v>1</v>
      </c>
      <c r="L313" s="49"/>
      <c r="M313" s="49"/>
      <c r="N313" s="50">
        <f t="shared" si="13"/>
        <v>600063</v>
      </c>
      <c r="O313" s="49" t="s">
        <v>4634</v>
      </c>
      <c r="P313" s="49">
        <v>6</v>
      </c>
      <c r="Q313" s="49">
        <f>Q309+1</f>
        <v>6</v>
      </c>
      <c r="R313" s="49">
        <v>0</v>
      </c>
      <c r="S313" s="49">
        <v>0</v>
      </c>
      <c r="T313" s="49">
        <v>4013</v>
      </c>
      <c r="U313" s="49">
        <v>10</v>
      </c>
      <c r="V313" s="49">
        <v>0</v>
      </c>
      <c r="W313" s="49" t="s">
        <v>4513</v>
      </c>
      <c r="X313" s="49">
        <v>0</v>
      </c>
      <c r="Y313" s="49">
        <v>1010</v>
      </c>
      <c r="Z313" s="49" t="s">
        <v>4445</v>
      </c>
      <c r="AA313" s="49" t="s">
        <v>4446</v>
      </c>
    </row>
    <row r="314" spans="1:27" x14ac:dyDescent="0.2">
      <c r="A314" s="4">
        <v>1</v>
      </c>
      <c r="B314" s="5">
        <v>1</v>
      </c>
      <c r="C314" s="5">
        <v>1</v>
      </c>
      <c r="D314" s="5">
        <v>1</v>
      </c>
      <c r="E314" s="5">
        <v>1</v>
      </c>
      <c r="F314" s="5">
        <v>1</v>
      </c>
      <c r="G314" s="5">
        <v>1</v>
      </c>
      <c r="H314" s="5">
        <v>1</v>
      </c>
      <c r="I314" s="5">
        <v>1</v>
      </c>
      <c r="J314" s="5">
        <v>1</v>
      </c>
      <c r="L314" s="49"/>
      <c r="M314" s="49"/>
      <c r="N314" s="50">
        <f t="shared" si="13"/>
        <v>600064</v>
      </c>
      <c r="O314" s="49" t="s">
        <v>4615</v>
      </c>
      <c r="P314" s="49">
        <v>6</v>
      </c>
      <c r="Q314" s="49">
        <f>Q302+1</f>
        <v>6</v>
      </c>
      <c r="R314" s="49">
        <v>0</v>
      </c>
      <c r="S314" s="49">
        <v>0</v>
      </c>
      <c r="T314" s="49">
        <v>2000</v>
      </c>
      <c r="U314" s="49" t="s">
        <v>4628</v>
      </c>
      <c r="V314" s="49">
        <v>0</v>
      </c>
      <c r="W314" s="49" t="s">
        <v>4649</v>
      </c>
      <c r="X314" s="49">
        <v>0</v>
      </c>
      <c r="Y314" s="49">
        <v>1010</v>
      </c>
      <c r="Z314" s="49" t="s">
        <v>4445</v>
      </c>
      <c r="AA314" s="49" t="s">
        <v>4446</v>
      </c>
    </row>
    <row r="315" spans="1:27" x14ac:dyDescent="0.2">
      <c r="A315" s="4">
        <v>1</v>
      </c>
      <c r="B315" s="5">
        <v>1</v>
      </c>
      <c r="C315" s="5">
        <v>1</v>
      </c>
      <c r="D315" s="5">
        <v>1</v>
      </c>
      <c r="E315" s="5">
        <v>1</v>
      </c>
      <c r="F315" s="5">
        <v>1</v>
      </c>
      <c r="G315" s="5">
        <v>1</v>
      </c>
      <c r="H315" s="5">
        <v>1</v>
      </c>
      <c r="I315" s="5">
        <v>1</v>
      </c>
      <c r="J315" s="5">
        <v>1</v>
      </c>
      <c r="L315" s="49"/>
      <c r="M315" s="49"/>
      <c r="N315" s="50">
        <f t="shared" si="13"/>
        <v>600065</v>
      </c>
      <c r="O315" s="49" t="s">
        <v>4615</v>
      </c>
      <c r="P315" s="49">
        <v>6</v>
      </c>
      <c r="Q315" s="49">
        <f>Q303+1</f>
        <v>6</v>
      </c>
      <c r="R315" s="49">
        <v>0</v>
      </c>
      <c r="S315" s="49">
        <v>0</v>
      </c>
      <c r="T315" s="49">
        <v>2000</v>
      </c>
      <c r="U315" s="49" t="s">
        <v>4628</v>
      </c>
      <c r="V315" s="49">
        <v>0</v>
      </c>
      <c r="W315" s="49" t="s">
        <v>4648</v>
      </c>
      <c r="X315" s="49">
        <v>0</v>
      </c>
      <c r="Y315" s="49">
        <v>1012</v>
      </c>
      <c r="Z315" s="49" t="s">
        <v>4445</v>
      </c>
      <c r="AA315" s="49" t="s">
        <v>4446</v>
      </c>
    </row>
    <row r="316" spans="1:27" x14ac:dyDescent="0.2">
      <c r="A316" s="4">
        <v>1</v>
      </c>
      <c r="B316" s="5">
        <v>1</v>
      </c>
      <c r="C316" s="5">
        <v>1</v>
      </c>
      <c r="D316" s="5">
        <v>1</v>
      </c>
      <c r="E316" s="5">
        <v>1</v>
      </c>
      <c r="F316" s="5">
        <v>1</v>
      </c>
      <c r="G316" s="5">
        <v>1</v>
      </c>
      <c r="H316" s="5">
        <v>1</v>
      </c>
      <c r="I316" s="5">
        <v>1</v>
      </c>
      <c r="J316" s="5">
        <v>1</v>
      </c>
      <c r="L316" s="49"/>
      <c r="M316" s="49"/>
      <c r="N316" s="50">
        <f t="shared" si="13"/>
        <v>600066</v>
      </c>
      <c r="O316" s="49" t="s">
        <v>4641</v>
      </c>
      <c r="P316" s="49">
        <v>6</v>
      </c>
      <c r="Q316" s="49">
        <v>6</v>
      </c>
      <c r="R316" s="49">
        <v>0</v>
      </c>
      <c r="S316" s="49">
        <v>0</v>
      </c>
      <c r="T316" s="49">
        <v>4011</v>
      </c>
      <c r="U316" s="49" t="s">
        <v>4650</v>
      </c>
      <c r="V316" s="49">
        <v>0</v>
      </c>
      <c r="W316" s="49" t="s">
        <v>4649</v>
      </c>
      <c r="X316" s="49">
        <v>0</v>
      </c>
      <c r="Y316" s="49">
        <v>1014</v>
      </c>
      <c r="Z316" s="49" t="s">
        <v>4445</v>
      </c>
      <c r="AA316" s="49" t="s">
        <v>4446</v>
      </c>
    </row>
    <row r="317" spans="1:27" x14ac:dyDescent="0.2">
      <c r="A317" s="4">
        <v>1</v>
      </c>
      <c r="B317" s="5">
        <v>1</v>
      </c>
      <c r="C317" s="5">
        <v>1</v>
      </c>
      <c r="D317" s="5">
        <v>1</v>
      </c>
      <c r="E317" s="5">
        <v>1</v>
      </c>
      <c r="F317" s="5">
        <v>1</v>
      </c>
      <c r="G317" s="5">
        <v>1</v>
      </c>
      <c r="H317" s="5">
        <v>1</v>
      </c>
      <c r="I317" s="5">
        <v>1</v>
      </c>
      <c r="J317" s="5">
        <v>1</v>
      </c>
      <c r="N317" s="50">
        <f t="shared" si="13"/>
        <v>700000</v>
      </c>
      <c r="O317" s="49" t="s">
        <v>4651</v>
      </c>
      <c r="P317" s="49">
        <v>7</v>
      </c>
      <c r="Q317" s="49">
        <v>1</v>
      </c>
      <c r="R317" s="49">
        <v>0</v>
      </c>
      <c r="S317" s="49">
        <v>0</v>
      </c>
      <c r="T317" s="49">
        <v>1001</v>
      </c>
      <c r="U317" s="49">
        <v>1</v>
      </c>
      <c r="V317" s="49">
        <v>0</v>
      </c>
      <c r="W317" s="49" t="s">
        <v>4652</v>
      </c>
      <c r="X317" s="49">
        <v>0</v>
      </c>
      <c r="Y317" s="49">
        <v>0</v>
      </c>
      <c r="Z317" s="49" t="s">
        <v>4445</v>
      </c>
      <c r="AA317" s="49" t="s">
        <v>4446</v>
      </c>
    </row>
    <row r="318" spans="1:27" x14ac:dyDescent="0.2">
      <c r="A318" s="4">
        <v>1</v>
      </c>
      <c r="B318" s="5">
        <v>1</v>
      </c>
      <c r="C318" s="5">
        <v>1</v>
      </c>
      <c r="D318" s="5">
        <v>1</v>
      </c>
      <c r="E318" s="5">
        <v>1</v>
      </c>
      <c r="F318" s="5">
        <v>1</v>
      </c>
      <c r="G318" s="5">
        <v>1</v>
      </c>
      <c r="H318" s="5">
        <v>1</v>
      </c>
      <c r="I318" s="5">
        <v>1</v>
      </c>
      <c r="J318" s="5">
        <v>1</v>
      </c>
      <c r="N318" s="50">
        <f t="shared" si="13"/>
        <v>700001</v>
      </c>
      <c r="O318" s="49" t="s">
        <v>4653</v>
      </c>
      <c r="P318" s="49">
        <v>7</v>
      </c>
      <c r="Q318" s="49">
        <v>1</v>
      </c>
      <c r="R318" s="49">
        <v>0</v>
      </c>
      <c r="S318" s="49">
        <v>0</v>
      </c>
      <c r="T318" s="49">
        <v>4002</v>
      </c>
      <c r="U318" s="49">
        <v>3</v>
      </c>
      <c r="V318" s="49">
        <v>0</v>
      </c>
      <c r="W318" s="49" t="s">
        <v>4652</v>
      </c>
      <c r="X318" s="49">
        <v>0</v>
      </c>
      <c r="Y318" s="49">
        <v>0</v>
      </c>
      <c r="Z318" s="49" t="s">
        <v>4445</v>
      </c>
      <c r="AA318" s="49" t="s">
        <v>4446</v>
      </c>
    </row>
    <row r="319" spans="1:27" x14ac:dyDescent="0.2">
      <c r="A319" s="4">
        <v>1</v>
      </c>
      <c r="B319" s="5">
        <v>1</v>
      </c>
      <c r="C319" s="5">
        <v>1</v>
      </c>
      <c r="D319" s="5">
        <v>1</v>
      </c>
      <c r="E319" s="5">
        <v>1</v>
      </c>
      <c r="F319" s="5">
        <v>1</v>
      </c>
      <c r="G319" s="5">
        <v>1</v>
      </c>
      <c r="H319" s="5">
        <v>1</v>
      </c>
      <c r="I319" s="5">
        <v>1</v>
      </c>
      <c r="J319" s="5">
        <v>1</v>
      </c>
      <c r="N319" s="50">
        <f t="shared" si="13"/>
        <v>700002</v>
      </c>
      <c r="O319" s="49" t="s">
        <v>4653</v>
      </c>
      <c r="P319" s="49">
        <v>7</v>
      </c>
      <c r="Q319" s="49">
        <v>1</v>
      </c>
      <c r="R319" s="49">
        <v>0</v>
      </c>
      <c r="S319" s="49">
        <v>0</v>
      </c>
      <c r="T319" s="49">
        <v>4002</v>
      </c>
      <c r="U319" s="49">
        <v>6</v>
      </c>
      <c r="V319" s="49">
        <v>0</v>
      </c>
      <c r="W319" s="49" t="s">
        <v>4652</v>
      </c>
      <c r="X319" s="49">
        <v>0</v>
      </c>
      <c r="Y319" s="49">
        <v>0</v>
      </c>
      <c r="Z319" s="49" t="s">
        <v>4445</v>
      </c>
      <c r="AA319" s="49" t="s">
        <v>4446</v>
      </c>
    </row>
    <row r="320" spans="1:27" x14ac:dyDescent="0.2">
      <c r="A320" s="4">
        <v>1</v>
      </c>
      <c r="B320" s="5">
        <v>1</v>
      </c>
      <c r="C320" s="5">
        <v>1</v>
      </c>
      <c r="D320" s="5">
        <v>1</v>
      </c>
      <c r="E320" s="5">
        <v>1</v>
      </c>
      <c r="F320" s="5">
        <v>1</v>
      </c>
      <c r="G320" s="5">
        <v>1</v>
      </c>
      <c r="H320" s="5">
        <v>1</v>
      </c>
      <c r="I320" s="5">
        <v>1</v>
      </c>
      <c r="J320" s="5">
        <v>1</v>
      </c>
      <c r="N320" s="50">
        <f t="shared" si="13"/>
        <v>700003</v>
      </c>
      <c r="O320" s="49" t="s">
        <v>4653</v>
      </c>
      <c r="P320" s="49">
        <v>7</v>
      </c>
      <c r="Q320" s="49">
        <v>1</v>
      </c>
      <c r="R320" s="49">
        <v>0</v>
      </c>
      <c r="S320" s="49">
        <v>0</v>
      </c>
      <c r="T320" s="49">
        <v>4002</v>
      </c>
      <c r="U320" s="49">
        <v>9</v>
      </c>
      <c r="V320" s="49">
        <v>0</v>
      </c>
      <c r="W320" s="49" t="s">
        <v>4652</v>
      </c>
      <c r="X320" s="49">
        <v>0</v>
      </c>
      <c r="Y320" s="49">
        <v>0</v>
      </c>
      <c r="Z320" s="49" t="s">
        <v>4445</v>
      </c>
      <c r="AA320" s="49" t="s">
        <v>4446</v>
      </c>
    </row>
    <row r="321" spans="1:27" x14ac:dyDescent="0.2">
      <c r="A321" s="4">
        <v>1</v>
      </c>
      <c r="B321" s="5">
        <v>1</v>
      </c>
      <c r="C321" s="5">
        <v>1</v>
      </c>
      <c r="D321" s="5">
        <v>1</v>
      </c>
      <c r="E321" s="5">
        <v>1</v>
      </c>
      <c r="F321" s="5">
        <v>1</v>
      </c>
      <c r="G321" s="5">
        <v>1</v>
      </c>
      <c r="H321" s="5">
        <v>1</v>
      </c>
      <c r="I321" s="5">
        <v>1</v>
      </c>
      <c r="J321" s="5">
        <v>1</v>
      </c>
      <c r="N321" s="50">
        <f t="shared" si="13"/>
        <v>700004</v>
      </c>
      <c r="O321" s="49" t="s">
        <v>4653</v>
      </c>
      <c r="P321" s="49">
        <v>7</v>
      </c>
      <c r="Q321" s="49">
        <v>1</v>
      </c>
      <c r="R321" s="49">
        <v>0</v>
      </c>
      <c r="S321" s="49">
        <v>0</v>
      </c>
      <c r="T321" s="49">
        <v>4002</v>
      </c>
      <c r="U321" s="49">
        <v>12</v>
      </c>
      <c r="V321" s="49">
        <v>0</v>
      </c>
      <c r="W321" s="49" t="s">
        <v>4652</v>
      </c>
      <c r="X321" s="49">
        <v>0</v>
      </c>
      <c r="Y321" s="49">
        <v>0</v>
      </c>
      <c r="Z321" s="49" t="s">
        <v>4445</v>
      </c>
      <c r="AA321" s="49" t="s">
        <v>4446</v>
      </c>
    </row>
    <row r="322" spans="1:27" x14ac:dyDescent="0.2">
      <c r="A322" s="4">
        <v>1</v>
      </c>
      <c r="B322" s="5">
        <v>1</v>
      </c>
      <c r="C322" s="5">
        <v>1</v>
      </c>
      <c r="D322" s="5">
        <v>1</v>
      </c>
      <c r="E322" s="5">
        <v>1</v>
      </c>
      <c r="F322" s="5">
        <v>1</v>
      </c>
      <c r="G322" s="5">
        <v>1</v>
      </c>
      <c r="H322" s="5">
        <v>1</v>
      </c>
      <c r="I322" s="5">
        <v>1</v>
      </c>
      <c r="J322" s="5">
        <v>1</v>
      </c>
      <c r="N322" s="50">
        <f t="shared" si="13"/>
        <v>700005</v>
      </c>
      <c r="O322" s="49" t="s">
        <v>4653</v>
      </c>
      <c r="P322" s="49">
        <v>7</v>
      </c>
      <c r="Q322" s="49">
        <v>1</v>
      </c>
      <c r="R322" s="49">
        <v>0</v>
      </c>
      <c r="S322" s="49">
        <v>0</v>
      </c>
      <c r="T322" s="49">
        <v>4002</v>
      </c>
      <c r="U322" s="49">
        <v>15</v>
      </c>
      <c r="V322" s="49">
        <v>0</v>
      </c>
      <c r="W322" s="49" t="s">
        <v>4652</v>
      </c>
      <c r="X322" s="49">
        <v>0</v>
      </c>
      <c r="Y322" s="49">
        <v>0</v>
      </c>
      <c r="Z322" s="49" t="s">
        <v>4445</v>
      </c>
      <c r="AA322" s="49" t="s">
        <v>4446</v>
      </c>
    </row>
    <row r="323" spans="1:27" x14ac:dyDescent="0.2">
      <c r="A323" s="4">
        <v>1</v>
      </c>
      <c r="B323" s="5">
        <v>1</v>
      </c>
      <c r="C323" s="5">
        <v>1</v>
      </c>
      <c r="D323" s="5">
        <v>1</v>
      </c>
      <c r="E323" s="5">
        <v>1</v>
      </c>
      <c r="F323" s="5">
        <v>1</v>
      </c>
      <c r="G323" s="5">
        <v>1</v>
      </c>
      <c r="H323" s="5">
        <v>1</v>
      </c>
      <c r="I323" s="5">
        <v>1</v>
      </c>
      <c r="J323" s="5">
        <v>1</v>
      </c>
      <c r="N323" s="50">
        <f t="shared" si="13"/>
        <v>700006</v>
      </c>
      <c r="O323" s="49" t="s">
        <v>4653</v>
      </c>
      <c r="P323" s="49">
        <v>7</v>
      </c>
      <c r="Q323" s="49">
        <v>1</v>
      </c>
      <c r="R323" s="49">
        <v>0</v>
      </c>
      <c r="S323" s="49">
        <v>0</v>
      </c>
      <c r="T323" s="49">
        <v>4002</v>
      </c>
      <c r="U323" s="49">
        <v>18</v>
      </c>
      <c r="V323" s="49">
        <v>0</v>
      </c>
      <c r="W323" s="49" t="s">
        <v>4652</v>
      </c>
      <c r="X323" s="49">
        <v>0</v>
      </c>
      <c r="Y323" s="49">
        <v>0</v>
      </c>
      <c r="Z323" s="49" t="s">
        <v>4445</v>
      </c>
      <c r="AA323" s="49" t="s">
        <v>4446</v>
      </c>
    </row>
    <row r="324" spans="1:27" x14ac:dyDescent="0.2">
      <c r="A324" s="4">
        <v>1</v>
      </c>
      <c r="B324" s="5">
        <v>1</v>
      </c>
      <c r="C324" s="5">
        <v>1</v>
      </c>
      <c r="D324" s="5">
        <v>1</v>
      </c>
      <c r="E324" s="5">
        <v>1</v>
      </c>
      <c r="F324" s="5">
        <v>1</v>
      </c>
      <c r="G324" s="5">
        <v>1</v>
      </c>
      <c r="H324" s="5">
        <v>1</v>
      </c>
      <c r="I324" s="5">
        <v>1</v>
      </c>
      <c r="J324" s="5">
        <v>1</v>
      </c>
      <c r="N324" s="50">
        <f t="shared" si="13"/>
        <v>700007</v>
      </c>
      <c r="O324" s="49" t="s">
        <v>4653</v>
      </c>
      <c r="P324" s="49">
        <v>7</v>
      </c>
      <c r="Q324" s="49">
        <v>1</v>
      </c>
      <c r="R324" s="49">
        <v>0</v>
      </c>
      <c r="S324" s="49">
        <v>0</v>
      </c>
      <c r="T324" s="49">
        <v>4002</v>
      </c>
      <c r="U324" s="49">
        <v>21</v>
      </c>
      <c r="V324" s="49">
        <v>0</v>
      </c>
      <c r="W324" s="49" t="s">
        <v>4652</v>
      </c>
      <c r="X324" s="49">
        <v>0</v>
      </c>
      <c r="Y324" s="49">
        <v>0</v>
      </c>
      <c r="Z324" s="49" t="s">
        <v>4445</v>
      </c>
      <c r="AA324" s="49" t="s">
        <v>4446</v>
      </c>
    </row>
    <row r="325" spans="1:27" x14ac:dyDescent="0.2">
      <c r="A325" s="4">
        <v>1</v>
      </c>
      <c r="B325" s="5">
        <v>1</v>
      </c>
      <c r="C325" s="5">
        <v>1</v>
      </c>
      <c r="D325" s="5">
        <v>1</v>
      </c>
      <c r="E325" s="5">
        <v>1</v>
      </c>
      <c r="F325" s="5">
        <v>1</v>
      </c>
      <c r="G325" s="5">
        <v>1</v>
      </c>
      <c r="H325" s="5">
        <v>1</v>
      </c>
      <c r="I325" s="5">
        <v>1</v>
      </c>
      <c r="J325" s="5">
        <v>1</v>
      </c>
      <c r="N325" s="50">
        <f t="shared" si="13"/>
        <v>700008</v>
      </c>
      <c r="O325" s="49" t="s">
        <v>4653</v>
      </c>
      <c r="P325" s="49">
        <v>7</v>
      </c>
      <c r="Q325" s="49">
        <v>1</v>
      </c>
      <c r="R325" s="49">
        <v>0</v>
      </c>
      <c r="S325" s="49">
        <v>0</v>
      </c>
      <c r="T325" s="49">
        <v>4002</v>
      </c>
      <c r="U325" s="49">
        <v>24</v>
      </c>
      <c r="V325" s="49">
        <v>0</v>
      </c>
      <c r="W325" s="49" t="s">
        <v>4652</v>
      </c>
      <c r="X325" s="49">
        <v>0</v>
      </c>
      <c r="Y325" s="49">
        <v>0</v>
      </c>
      <c r="Z325" s="49" t="s">
        <v>4445</v>
      </c>
      <c r="AA325" s="49" t="s">
        <v>4446</v>
      </c>
    </row>
    <row r="326" spans="1:27" x14ac:dyDescent="0.2">
      <c r="A326" s="4">
        <v>1</v>
      </c>
      <c r="B326" s="5">
        <v>1</v>
      </c>
      <c r="C326" s="5">
        <v>1</v>
      </c>
      <c r="D326" s="5">
        <v>1</v>
      </c>
      <c r="E326" s="5">
        <v>1</v>
      </c>
      <c r="F326" s="5">
        <v>1</v>
      </c>
      <c r="G326" s="5">
        <v>1</v>
      </c>
      <c r="H326" s="5">
        <v>1</v>
      </c>
      <c r="I326" s="5">
        <v>1</v>
      </c>
      <c r="J326" s="5">
        <v>1</v>
      </c>
      <c r="N326" s="50">
        <v>800000</v>
      </c>
      <c r="O326" s="49" t="s">
        <v>4618</v>
      </c>
      <c r="P326" s="49">
        <v>8</v>
      </c>
      <c r="Q326" s="49">
        <v>1</v>
      </c>
      <c r="R326" s="49">
        <v>0</v>
      </c>
      <c r="S326" s="49">
        <v>0</v>
      </c>
      <c r="T326" s="49">
        <v>1004</v>
      </c>
      <c r="U326" s="49">
        <v>10</v>
      </c>
      <c r="V326" s="49">
        <v>0</v>
      </c>
      <c r="W326" s="49" t="s">
        <v>2831</v>
      </c>
      <c r="X326" s="49">
        <v>0</v>
      </c>
      <c r="Y326" s="49">
        <v>1004</v>
      </c>
      <c r="Z326" s="49" t="s">
        <v>4445</v>
      </c>
      <c r="AA326" s="49" t="s">
        <v>4446</v>
      </c>
    </row>
    <row r="327" spans="1:27" x14ac:dyDescent="0.2">
      <c r="A327" s="4">
        <v>1</v>
      </c>
      <c r="B327" s="5">
        <v>1</v>
      </c>
      <c r="C327" s="5">
        <v>1</v>
      </c>
      <c r="D327" s="5">
        <v>1</v>
      </c>
      <c r="E327" s="5">
        <v>1</v>
      </c>
      <c r="F327" s="5">
        <v>1</v>
      </c>
      <c r="G327" s="5">
        <v>1</v>
      </c>
      <c r="H327" s="5">
        <v>1</v>
      </c>
      <c r="I327" s="5">
        <v>1</v>
      </c>
      <c r="J327" s="5">
        <v>1</v>
      </c>
      <c r="N327" s="50">
        <v>800001</v>
      </c>
      <c r="O327" s="49" t="s">
        <v>4618</v>
      </c>
      <c r="P327" s="49">
        <v>8</v>
      </c>
      <c r="Q327" s="49">
        <v>1</v>
      </c>
      <c r="R327" s="49">
        <v>0</v>
      </c>
      <c r="S327" s="49">
        <v>0</v>
      </c>
      <c r="T327" s="49">
        <v>1004</v>
      </c>
      <c r="U327" s="49">
        <v>30</v>
      </c>
      <c r="V327" s="49">
        <v>0</v>
      </c>
      <c r="W327" s="49" t="s">
        <v>2831</v>
      </c>
      <c r="X327" s="49">
        <v>0</v>
      </c>
      <c r="Y327" s="49">
        <v>1004</v>
      </c>
      <c r="Z327" s="49" t="s">
        <v>4445</v>
      </c>
      <c r="AA327" s="49" t="s">
        <v>4446</v>
      </c>
    </row>
    <row r="328" spans="1:27" x14ac:dyDescent="0.2">
      <c r="A328" s="4">
        <v>1</v>
      </c>
      <c r="B328" s="5">
        <v>1</v>
      </c>
      <c r="C328" s="5">
        <v>1</v>
      </c>
      <c r="D328" s="5">
        <v>1</v>
      </c>
      <c r="E328" s="5">
        <v>1</v>
      </c>
      <c r="F328" s="5">
        <v>1</v>
      </c>
      <c r="G328" s="5">
        <v>1</v>
      </c>
      <c r="H328" s="5">
        <v>1</v>
      </c>
      <c r="I328" s="5">
        <v>1</v>
      </c>
      <c r="J328" s="5">
        <v>1</v>
      </c>
      <c r="N328" s="50">
        <v>800002</v>
      </c>
      <c r="O328" s="49" t="s">
        <v>4618</v>
      </c>
      <c r="P328" s="49">
        <v>8</v>
      </c>
      <c r="Q328" s="49">
        <v>1</v>
      </c>
      <c r="R328" s="49">
        <v>0</v>
      </c>
      <c r="S328" s="49">
        <v>0</v>
      </c>
      <c r="T328" s="49">
        <v>1004</v>
      </c>
      <c r="U328" s="49">
        <v>50</v>
      </c>
      <c r="V328" s="49">
        <v>0</v>
      </c>
      <c r="W328" s="49" t="s">
        <v>2831</v>
      </c>
      <c r="X328" s="49">
        <v>0</v>
      </c>
      <c r="Y328" s="49">
        <v>1004</v>
      </c>
      <c r="Z328" s="49" t="s">
        <v>4445</v>
      </c>
      <c r="AA328" s="49" t="s">
        <v>4446</v>
      </c>
    </row>
    <row r="329" spans="1:27" x14ac:dyDescent="0.2">
      <c r="A329" s="4">
        <v>1</v>
      </c>
      <c r="B329" s="5">
        <v>1</v>
      </c>
      <c r="C329" s="5">
        <v>1</v>
      </c>
      <c r="D329" s="5">
        <v>1</v>
      </c>
      <c r="E329" s="5">
        <v>1</v>
      </c>
      <c r="F329" s="5">
        <v>1</v>
      </c>
      <c r="G329" s="5">
        <v>1</v>
      </c>
      <c r="H329" s="5">
        <v>1</v>
      </c>
      <c r="I329" s="5">
        <v>1</v>
      </c>
      <c r="J329" s="5">
        <v>1</v>
      </c>
      <c r="N329" s="50">
        <v>800003</v>
      </c>
      <c r="O329" s="49" t="s">
        <v>4618</v>
      </c>
      <c r="P329" s="49">
        <v>8</v>
      </c>
      <c r="Q329" s="49">
        <v>1</v>
      </c>
      <c r="R329" s="49">
        <v>0</v>
      </c>
      <c r="S329" s="49">
        <v>0</v>
      </c>
      <c r="T329" s="49">
        <v>1004</v>
      </c>
      <c r="U329" s="49">
        <v>70</v>
      </c>
      <c r="V329" s="49">
        <v>0</v>
      </c>
      <c r="W329" s="49" t="s">
        <v>2831</v>
      </c>
      <c r="X329" s="49">
        <v>0</v>
      </c>
      <c r="Y329" s="49">
        <v>1004</v>
      </c>
      <c r="Z329" s="49" t="s">
        <v>4445</v>
      </c>
      <c r="AA329" s="49" t="s">
        <v>4446</v>
      </c>
    </row>
    <row r="330" spans="1:27" x14ac:dyDescent="0.2">
      <c r="A330" s="4">
        <v>1</v>
      </c>
      <c r="B330" s="5">
        <v>1</v>
      </c>
      <c r="C330" s="5">
        <v>1</v>
      </c>
      <c r="D330" s="5">
        <v>1</v>
      </c>
      <c r="E330" s="5">
        <v>1</v>
      </c>
      <c r="F330" s="5">
        <v>1</v>
      </c>
      <c r="G330" s="5">
        <v>1</v>
      </c>
      <c r="H330" s="5">
        <v>1</v>
      </c>
      <c r="I330" s="5">
        <v>1</v>
      </c>
      <c r="J330" s="5">
        <v>1</v>
      </c>
      <c r="N330" s="50">
        <v>800004</v>
      </c>
      <c r="O330" s="49" t="s">
        <v>4618</v>
      </c>
      <c r="P330" s="49">
        <v>8</v>
      </c>
      <c r="Q330" s="49">
        <v>1</v>
      </c>
      <c r="R330" s="49">
        <v>0</v>
      </c>
      <c r="S330" s="49">
        <v>0</v>
      </c>
      <c r="T330" s="49">
        <v>1004</v>
      </c>
      <c r="U330" s="49">
        <v>90</v>
      </c>
      <c r="V330" s="49">
        <v>0</v>
      </c>
      <c r="W330" s="49" t="s">
        <v>4491</v>
      </c>
      <c r="X330" s="49">
        <v>0</v>
      </c>
      <c r="Y330" s="49">
        <v>1004</v>
      </c>
      <c r="Z330" s="49" t="s">
        <v>4445</v>
      </c>
      <c r="AA330" s="49" t="s">
        <v>4446</v>
      </c>
    </row>
    <row r="331" spans="1:27" x14ac:dyDescent="0.2">
      <c r="A331" s="4">
        <v>1</v>
      </c>
      <c r="B331" s="5">
        <v>1</v>
      </c>
      <c r="C331" s="5">
        <v>1</v>
      </c>
      <c r="D331" s="5">
        <v>1</v>
      </c>
      <c r="E331" s="5">
        <v>1</v>
      </c>
      <c r="F331" s="5">
        <v>1</v>
      </c>
      <c r="G331" s="5">
        <v>1</v>
      </c>
      <c r="H331" s="5">
        <v>1</v>
      </c>
      <c r="I331" s="5">
        <v>1</v>
      </c>
      <c r="J331" s="5">
        <v>1</v>
      </c>
      <c r="N331" s="50">
        <v>800005</v>
      </c>
      <c r="O331" s="49" t="s">
        <v>4618</v>
      </c>
      <c r="P331" s="49">
        <v>8</v>
      </c>
      <c r="Q331" s="49">
        <v>1</v>
      </c>
      <c r="R331" s="49">
        <v>0</v>
      </c>
      <c r="S331" s="49">
        <v>0</v>
      </c>
      <c r="T331" s="49">
        <v>1004</v>
      </c>
      <c r="U331" s="49">
        <v>110</v>
      </c>
      <c r="V331" s="49">
        <v>0</v>
      </c>
      <c r="W331" s="49" t="s">
        <v>4491</v>
      </c>
      <c r="X331" s="49">
        <v>0</v>
      </c>
      <c r="Y331" s="49">
        <v>1004</v>
      </c>
      <c r="Z331" s="49" t="s">
        <v>4445</v>
      </c>
      <c r="AA331" s="49" t="s">
        <v>4446</v>
      </c>
    </row>
    <row r="332" spans="1:27" x14ac:dyDescent="0.2">
      <c r="A332" s="4">
        <v>1</v>
      </c>
      <c r="B332" s="5">
        <v>1</v>
      </c>
      <c r="C332" s="5">
        <v>1</v>
      </c>
      <c r="D332" s="5">
        <v>1</v>
      </c>
      <c r="E332" s="5">
        <v>1</v>
      </c>
      <c r="F332" s="5">
        <v>1</v>
      </c>
      <c r="G332" s="5">
        <v>1</v>
      </c>
      <c r="H332" s="5">
        <v>1</v>
      </c>
      <c r="I332" s="5">
        <v>1</v>
      </c>
      <c r="J332" s="5">
        <v>1</v>
      </c>
      <c r="N332" s="50">
        <v>800006</v>
      </c>
      <c r="O332" s="49" t="s">
        <v>4618</v>
      </c>
      <c r="P332" s="49">
        <v>8</v>
      </c>
      <c r="Q332" s="49">
        <v>1</v>
      </c>
      <c r="R332" s="49">
        <v>0</v>
      </c>
      <c r="S332" s="49">
        <v>0</v>
      </c>
      <c r="T332" s="49">
        <v>1004</v>
      </c>
      <c r="U332" s="49">
        <v>120</v>
      </c>
      <c r="V332" s="49">
        <v>0</v>
      </c>
      <c r="W332" s="49" t="s">
        <v>4491</v>
      </c>
      <c r="X332" s="49">
        <v>0</v>
      </c>
      <c r="Y332" s="49">
        <v>1004</v>
      </c>
      <c r="Z332" s="49" t="s">
        <v>4445</v>
      </c>
      <c r="AA332" s="49" t="s">
        <v>4446</v>
      </c>
    </row>
    <row r="333" spans="1:27" x14ac:dyDescent="0.2">
      <c r="A333" s="4">
        <v>1</v>
      </c>
      <c r="B333" s="5">
        <v>1</v>
      </c>
      <c r="C333" s="5">
        <v>1</v>
      </c>
      <c r="D333" s="5">
        <v>1</v>
      </c>
      <c r="E333" s="5">
        <v>1</v>
      </c>
      <c r="F333" s="5">
        <v>1</v>
      </c>
      <c r="G333" s="5">
        <v>1</v>
      </c>
      <c r="H333" s="5">
        <v>1</v>
      </c>
      <c r="I333" s="5">
        <v>1</v>
      </c>
      <c r="J333" s="5">
        <v>1</v>
      </c>
      <c r="N333" s="50">
        <v>800007</v>
      </c>
      <c r="O333" s="49" t="s">
        <v>4618</v>
      </c>
      <c r="P333" s="49">
        <v>8</v>
      </c>
      <c r="Q333" s="49">
        <v>1</v>
      </c>
      <c r="R333" s="49">
        <v>0</v>
      </c>
      <c r="S333" s="49">
        <v>0</v>
      </c>
      <c r="T333" s="49">
        <v>1004</v>
      </c>
      <c r="U333" s="49">
        <v>135</v>
      </c>
      <c r="V333" s="49">
        <v>0</v>
      </c>
      <c r="W333" s="49" t="s">
        <v>4654</v>
      </c>
      <c r="X333" s="49">
        <v>0</v>
      </c>
      <c r="Y333" s="49">
        <v>1004</v>
      </c>
      <c r="Z333" s="49" t="s">
        <v>4445</v>
      </c>
      <c r="AA333" s="49" t="s">
        <v>4446</v>
      </c>
    </row>
    <row r="334" spans="1:27" x14ac:dyDescent="0.2">
      <c r="A334" s="4">
        <v>1</v>
      </c>
      <c r="B334" s="5">
        <v>1</v>
      </c>
      <c r="C334" s="5">
        <v>1</v>
      </c>
      <c r="D334" s="5">
        <v>1</v>
      </c>
      <c r="E334" s="5">
        <v>1</v>
      </c>
      <c r="F334" s="5">
        <v>1</v>
      </c>
      <c r="G334" s="5">
        <v>1</v>
      </c>
      <c r="H334" s="5">
        <v>1</v>
      </c>
      <c r="I334" s="5">
        <v>1</v>
      </c>
      <c r="J334" s="5">
        <v>1</v>
      </c>
      <c r="N334" s="50">
        <v>800008</v>
      </c>
      <c r="O334" s="49" t="s">
        <v>4618</v>
      </c>
      <c r="P334" s="49">
        <v>8</v>
      </c>
      <c r="Q334" s="49">
        <v>1</v>
      </c>
      <c r="R334" s="49">
        <v>0</v>
      </c>
      <c r="S334" s="49">
        <v>0</v>
      </c>
      <c r="T334" s="49">
        <v>1004</v>
      </c>
      <c r="U334" s="49">
        <v>140</v>
      </c>
      <c r="V334" s="49">
        <v>0</v>
      </c>
      <c r="W334" s="49" t="s">
        <v>4497</v>
      </c>
      <c r="X334" s="49">
        <v>0</v>
      </c>
      <c r="Y334" s="49">
        <v>1004</v>
      </c>
      <c r="Z334" s="49" t="s">
        <v>4445</v>
      </c>
      <c r="AA334" s="49" t="s">
        <v>4446</v>
      </c>
    </row>
    <row r="335" spans="1:27" x14ac:dyDescent="0.2">
      <c r="A335" s="4">
        <v>1</v>
      </c>
      <c r="B335" s="5">
        <v>1</v>
      </c>
      <c r="C335" s="5">
        <v>1</v>
      </c>
      <c r="D335" s="5">
        <v>1</v>
      </c>
      <c r="E335" s="5">
        <v>1</v>
      </c>
      <c r="F335" s="5">
        <v>1</v>
      </c>
      <c r="G335" s="5">
        <v>1</v>
      </c>
      <c r="H335" s="5">
        <v>1</v>
      </c>
      <c r="I335" s="5">
        <v>1</v>
      </c>
      <c r="J335" s="5">
        <v>1</v>
      </c>
      <c r="N335" s="50">
        <v>800009</v>
      </c>
      <c r="O335" s="49" t="s">
        <v>4618</v>
      </c>
      <c r="P335" s="49">
        <v>8</v>
      </c>
      <c r="Q335" s="49">
        <v>1</v>
      </c>
      <c r="R335" s="49">
        <v>0</v>
      </c>
      <c r="S335" s="49">
        <v>0</v>
      </c>
      <c r="T335" s="49">
        <v>1004</v>
      </c>
      <c r="U335" s="49">
        <v>165</v>
      </c>
      <c r="V335" s="49">
        <v>0</v>
      </c>
      <c r="W335" s="49" t="s">
        <v>4497</v>
      </c>
      <c r="X335" s="49">
        <v>0</v>
      </c>
      <c r="Y335" s="49">
        <v>1004</v>
      </c>
      <c r="Z335" s="49" t="s">
        <v>4445</v>
      </c>
      <c r="AA335" s="49" t="s">
        <v>4446</v>
      </c>
    </row>
    <row r="336" spans="1:27" x14ac:dyDescent="0.2">
      <c r="A336" s="4">
        <v>1</v>
      </c>
      <c r="B336" s="5">
        <v>1</v>
      </c>
      <c r="C336" s="5">
        <v>1</v>
      </c>
      <c r="D336" s="5">
        <v>1</v>
      </c>
      <c r="E336" s="5">
        <v>1</v>
      </c>
      <c r="F336" s="5">
        <v>1</v>
      </c>
      <c r="G336" s="5">
        <v>1</v>
      </c>
      <c r="H336" s="5">
        <v>1</v>
      </c>
      <c r="I336" s="5">
        <v>1</v>
      </c>
      <c r="J336" s="5">
        <v>1</v>
      </c>
      <c r="N336" s="49">
        <v>1200100</v>
      </c>
      <c r="O336" s="49" t="s">
        <v>4615</v>
      </c>
      <c r="P336" s="49">
        <v>12</v>
      </c>
      <c r="Q336" s="49">
        <v>1</v>
      </c>
      <c r="R336" s="49">
        <v>0</v>
      </c>
      <c r="S336" s="49">
        <v>0</v>
      </c>
      <c r="T336" s="49">
        <v>2000</v>
      </c>
      <c r="U336" s="49" t="s">
        <v>4655</v>
      </c>
      <c r="V336" s="49">
        <v>0</v>
      </c>
      <c r="W336" s="49" t="s">
        <v>4513</v>
      </c>
      <c r="X336" s="49">
        <v>0</v>
      </c>
      <c r="Y336" s="49">
        <v>1004</v>
      </c>
      <c r="Z336" s="49" t="s">
        <v>4445</v>
      </c>
      <c r="AA336" s="49" t="s">
        <v>4446</v>
      </c>
    </row>
    <row r="337" spans="1:27" x14ac:dyDescent="0.2">
      <c r="A337" s="4">
        <v>1</v>
      </c>
      <c r="B337" s="5">
        <v>1</v>
      </c>
      <c r="C337" s="5">
        <v>1</v>
      </c>
      <c r="D337" s="5">
        <v>1</v>
      </c>
      <c r="E337" s="5">
        <v>1</v>
      </c>
      <c r="F337" s="5">
        <v>1</v>
      </c>
      <c r="G337" s="5">
        <v>1</v>
      </c>
      <c r="H337" s="5">
        <v>1</v>
      </c>
      <c r="I337" s="5">
        <v>1</v>
      </c>
      <c r="J337" s="5">
        <v>1</v>
      </c>
      <c r="N337" s="49">
        <v>1200101</v>
      </c>
      <c r="O337" s="49" t="s">
        <v>4656</v>
      </c>
      <c r="P337" s="49">
        <v>12</v>
      </c>
      <c r="Q337" s="49">
        <v>1</v>
      </c>
      <c r="R337" s="49">
        <v>0</v>
      </c>
      <c r="S337" s="49">
        <v>0</v>
      </c>
      <c r="T337" s="49">
        <v>4001</v>
      </c>
      <c r="U337" s="49" t="s">
        <v>4657</v>
      </c>
      <c r="V337" s="49">
        <v>0</v>
      </c>
      <c r="W337" s="49" t="s">
        <v>4513</v>
      </c>
      <c r="X337" s="49">
        <v>0</v>
      </c>
      <c r="Y337" s="49">
        <v>1022</v>
      </c>
      <c r="Z337" s="49" t="s">
        <v>4445</v>
      </c>
      <c r="AA337" s="49" t="s">
        <v>4446</v>
      </c>
    </row>
    <row r="338" spans="1:27" x14ac:dyDescent="0.2">
      <c r="A338" s="4">
        <v>1</v>
      </c>
      <c r="B338" s="5">
        <v>1</v>
      </c>
      <c r="C338" s="5">
        <v>1</v>
      </c>
      <c r="D338" s="5">
        <v>1</v>
      </c>
      <c r="E338" s="5">
        <v>1</v>
      </c>
      <c r="F338" s="5">
        <v>1</v>
      </c>
      <c r="G338" s="5">
        <v>1</v>
      </c>
      <c r="H338" s="5">
        <v>1</v>
      </c>
      <c r="I338" s="5">
        <v>1</v>
      </c>
      <c r="J338" s="5">
        <v>1</v>
      </c>
      <c r="N338" s="49">
        <v>1200102</v>
      </c>
      <c r="O338" s="49" t="s">
        <v>4618</v>
      </c>
      <c r="P338" s="49">
        <v>12</v>
      </c>
      <c r="Q338" s="49">
        <v>1</v>
      </c>
      <c r="R338" s="49">
        <v>0</v>
      </c>
      <c r="S338" s="49">
        <v>0</v>
      </c>
      <c r="T338" s="49">
        <v>2003</v>
      </c>
      <c r="U338" s="49">
        <v>3</v>
      </c>
      <c r="V338" s="49">
        <v>0</v>
      </c>
      <c r="W338" s="49" t="s">
        <v>4513</v>
      </c>
      <c r="X338" s="49">
        <v>0</v>
      </c>
      <c r="Y338" s="49">
        <v>1004</v>
      </c>
      <c r="Z338" s="49" t="s">
        <v>4445</v>
      </c>
      <c r="AA338" s="49" t="s">
        <v>4446</v>
      </c>
    </row>
    <row r="339" spans="1:27" x14ac:dyDescent="0.2">
      <c r="A339" s="4">
        <v>1</v>
      </c>
      <c r="B339" s="5">
        <v>1</v>
      </c>
      <c r="C339" s="5">
        <v>1</v>
      </c>
      <c r="D339" s="5">
        <v>1</v>
      </c>
      <c r="E339" s="5">
        <v>1</v>
      </c>
      <c r="F339" s="5">
        <v>1</v>
      </c>
      <c r="G339" s="5">
        <v>1</v>
      </c>
      <c r="H339" s="5">
        <v>1</v>
      </c>
      <c r="I339" s="5">
        <v>1</v>
      </c>
      <c r="J339" s="5">
        <v>1</v>
      </c>
      <c r="N339" s="49">
        <v>1200200</v>
      </c>
      <c r="O339" s="49" t="s">
        <v>4658</v>
      </c>
      <c r="P339" s="49">
        <v>12</v>
      </c>
      <c r="Q339" s="49">
        <v>2</v>
      </c>
      <c r="R339" s="49">
        <v>0</v>
      </c>
      <c r="S339" s="49">
        <v>0</v>
      </c>
      <c r="T339" s="49">
        <v>2000</v>
      </c>
      <c r="U339" s="49" t="s">
        <v>4659</v>
      </c>
      <c r="V339" s="49">
        <v>0</v>
      </c>
      <c r="W339" s="49" t="s">
        <v>4513</v>
      </c>
      <c r="X339" s="49">
        <v>0</v>
      </c>
      <c r="Y339" s="49">
        <v>1004</v>
      </c>
      <c r="Z339" s="49" t="s">
        <v>4445</v>
      </c>
      <c r="AA339" s="49" t="s">
        <v>4446</v>
      </c>
    </row>
    <row r="340" spans="1:27" x14ac:dyDescent="0.2">
      <c r="A340" s="4">
        <v>1</v>
      </c>
      <c r="B340" s="5">
        <v>1</v>
      </c>
      <c r="C340" s="5">
        <v>1</v>
      </c>
      <c r="D340" s="5">
        <v>1</v>
      </c>
      <c r="E340" s="5">
        <v>1</v>
      </c>
      <c r="F340" s="5">
        <v>1</v>
      </c>
      <c r="G340" s="5">
        <v>1</v>
      </c>
      <c r="H340" s="5">
        <v>1</v>
      </c>
      <c r="I340" s="5">
        <v>1</v>
      </c>
      <c r="J340" s="5">
        <v>1</v>
      </c>
      <c r="N340" s="49">
        <v>1200201</v>
      </c>
      <c r="O340" s="49" t="s">
        <v>4660</v>
      </c>
      <c r="P340" s="49">
        <v>12</v>
      </c>
      <c r="Q340" s="49">
        <v>2</v>
      </c>
      <c r="R340" s="49">
        <v>0</v>
      </c>
      <c r="S340" s="49">
        <v>0</v>
      </c>
      <c r="T340" s="49">
        <v>4001</v>
      </c>
      <c r="U340" s="49" t="s">
        <v>4661</v>
      </c>
      <c r="V340" s="49">
        <v>0</v>
      </c>
      <c r="W340" s="49" t="s">
        <v>4513</v>
      </c>
      <c r="X340" s="49">
        <v>0</v>
      </c>
      <c r="Y340" s="49">
        <v>1023</v>
      </c>
      <c r="Z340" s="49" t="s">
        <v>4445</v>
      </c>
      <c r="AA340" s="49" t="s">
        <v>4446</v>
      </c>
    </row>
    <row r="341" spans="1:27" x14ac:dyDescent="0.2">
      <c r="A341" s="4">
        <v>1</v>
      </c>
      <c r="B341" s="5">
        <v>1</v>
      </c>
      <c r="C341" s="5">
        <v>1</v>
      </c>
      <c r="D341" s="5">
        <v>1</v>
      </c>
      <c r="E341" s="5">
        <v>1</v>
      </c>
      <c r="F341" s="5">
        <v>1</v>
      </c>
      <c r="G341" s="5">
        <v>1</v>
      </c>
      <c r="H341" s="5">
        <v>1</v>
      </c>
      <c r="I341" s="5">
        <v>1</v>
      </c>
      <c r="J341" s="5">
        <v>1</v>
      </c>
      <c r="N341" s="49">
        <v>1200202</v>
      </c>
      <c r="O341" s="49" t="s">
        <v>4662</v>
      </c>
      <c r="P341" s="49">
        <v>12</v>
      </c>
      <c r="Q341" s="49">
        <v>2</v>
      </c>
      <c r="R341" s="49">
        <v>0</v>
      </c>
      <c r="S341" s="49">
        <v>0</v>
      </c>
      <c r="T341" s="49">
        <v>2003</v>
      </c>
      <c r="U341" s="49">
        <v>7</v>
      </c>
      <c r="V341" s="49">
        <v>0</v>
      </c>
      <c r="W341" s="49" t="s">
        <v>4513</v>
      </c>
      <c r="X341" s="49">
        <v>0</v>
      </c>
      <c r="Y341" s="49">
        <v>1004</v>
      </c>
      <c r="Z341" s="49" t="s">
        <v>4445</v>
      </c>
      <c r="AA341" s="49" t="s">
        <v>4446</v>
      </c>
    </row>
    <row r="342" spans="1:27" x14ac:dyDescent="0.2">
      <c r="A342" s="4">
        <v>1</v>
      </c>
      <c r="B342" s="5">
        <v>1</v>
      </c>
      <c r="C342" s="5">
        <v>1</v>
      </c>
      <c r="D342" s="5">
        <v>1</v>
      </c>
      <c r="E342" s="5">
        <v>1</v>
      </c>
      <c r="F342" s="5">
        <v>1</v>
      </c>
      <c r="G342" s="5">
        <v>1</v>
      </c>
      <c r="H342" s="5">
        <v>1</v>
      </c>
      <c r="I342" s="5">
        <v>1</v>
      </c>
      <c r="J342" s="5">
        <v>1</v>
      </c>
      <c r="N342" s="49">
        <f>N339+100</f>
        <v>1200300</v>
      </c>
      <c r="O342" s="49" t="s">
        <v>4658</v>
      </c>
      <c r="P342" s="49">
        <v>12</v>
      </c>
      <c r="Q342" s="49">
        <v>3</v>
      </c>
      <c r="R342" s="49">
        <v>0</v>
      </c>
      <c r="S342" s="49">
        <v>0</v>
      </c>
      <c r="T342" s="49">
        <v>2000</v>
      </c>
      <c r="U342" s="49" t="s">
        <v>4663</v>
      </c>
      <c r="V342" s="49">
        <v>0</v>
      </c>
      <c r="W342" s="49" t="s">
        <v>4513</v>
      </c>
      <c r="X342" s="49">
        <v>0</v>
      </c>
      <c r="Y342" s="49">
        <v>1004</v>
      </c>
      <c r="Z342" s="49" t="s">
        <v>4445</v>
      </c>
      <c r="AA342" s="49" t="s">
        <v>4446</v>
      </c>
    </row>
    <row r="343" spans="1:27" x14ac:dyDescent="0.2">
      <c r="A343" s="4">
        <v>1</v>
      </c>
      <c r="B343" s="5">
        <v>1</v>
      </c>
      <c r="C343" s="5">
        <v>1</v>
      </c>
      <c r="D343" s="5">
        <v>1</v>
      </c>
      <c r="E343" s="5">
        <v>1</v>
      </c>
      <c r="F343" s="5">
        <v>1</v>
      </c>
      <c r="G343" s="5">
        <v>1</v>
      </c>
      <c r="H343" s="5">
        <v>1</v>
      </c>
      <c r="I343" s="5">
        <v>1</v>
      </c>
      <c r="J343" s="5">
        <v>1</v>
      </c>
      <c r="N343" s="49">
        <f t="shared" ref="N343:N365" si="14">N340+100</f>
        <v>1200301</v>
      </c>
      <c r="O343" s="49" t="s">
        <v>4660</v>
      </c>
      <c r="P343" s="49">
        <v>12</v>
      </c>
      <c r="Q343" s="49">
        <v>3</v>
      </c>
      <c r="R343" s="49">
        <v>0</v>
      </c>
      <c r="S343" s="49">
        <v>0</v>
      </c>
      <c r="T343" s="49">
        <v>4001</v>
      </c>
      <c r="U343" s="49" t="s">
        <v>4664</v>
      </c>
      <c r="V343" s="49">
        <v>0</v>
      </c>
      <c r="W343" s="49" t="s">
        <v>4513</v>
      </c>
      <c r="X343" s="49">
        <v>0</v>
      </c>
      <c r="Y343" s="49">
        <v>1024</v>
      </c>
      <c r="Z343" s="49" t="s">
        <v>4445</v>
      </c>
      <c r="AA343" s="49" t="s">
        <v>4446</v>
      </c>
    </row>
    <row r="344" spans="1:27" x14ac:dyDescent="0.2">
      <c r="A344" s="4">
        <v>1</v>
      </c>
      <c r="B344" s="5">
        <v>1</v>
      </c>
      <c r="C344" s="5">
        <v>1</v>
      </c>
      <c r="D344" s="5">
        <v>1</v>
      </c>
      <c r="E344" s="5">
        <v>1</v>
      </c>
      <c r="F344" s="5">
        <v>1</v>
      </c>
      <c r="G344" s="5">
        <v>1</v>
      </c>
      <c r="H344" s="5">
        <v>1</v>
      </c>
      <c r="I344" s="5">
        <v>1</v>
      </c>
      <c r="J344" s="5">
        <v>1</v>
      </c>
      <c r="N344" s="49">
        <f t="shared" si="14"/>
        <v>1200302</v>
      </c>
      <c r="O344" s="49" t="s">
        <v>4662</v>
      </c>
      <c r="P344" s="49">
        <v>12</v>
      </c>
      <c r="Q344" s="49">
        <v>3</v>
      </c>
      <c r="R344" s="49">
        <v>0</v>
      </c>
      <c r="S344" s="49">
        <v>0</v>
      </c>
      <c r="T344" s="49">
        <v>2003</v>
      </c>
      <c r="U344" s="49">
        <v>16</v>
      </c>
      <c r="V344" s="49">
        <v>0</v>
      </c>
      <c r="W344" s="49" t="s">
        <v>4513</v>
      </c>
      <c r="X344" s="49">
        <v>0</v>
      </c>
      <c r="Y344" s="49">
        <v>1004</v>
      </c>
      <c r="Z344" s="49" t="s">
        <v>4445</v>
      </c>
      <c r="AA344" s="49" t="s">
        <v>4446</v>
      </c>
    </row>
    <row r="345" spans="1:27" x14ac:dyDescent="0.2">
      <c r="A345" s="4">
        <v>1</v>
      </c>
      <c r="B345" s="5">
        <v>1</v>
      </c>
      <c r="C345" s="5">
        <v>1</v>
      </c>
      <c r="D345" s="5">
        <v>1</v>
      </c>
      <c r="E345" s="5">
        <v>1</v>
      </c>
      <c r="F345" s="5">
        <v>1</v>
      </c>
      <c r="G345" s="5">
        <v>1</v>
      </c>
      <c r="H345" s="5">
        <v>1</v>
      </c>
      <c r="I345" s="5">
        <v>1</v>
      </c>
      <c r="J345" s="5">
        <v>1</v>
      </c>
      <c r="N345" s="49">
        <f t="shared" si="14"/>
        <v>1200400</v>
      </c>
      <c r="O345" s="49" t="s">
        <v>4658</v>
      </c>
      <c r="P345" s="49">
        <v>12</v>
      </c>
      <c r="Q345" s="49">
        <f>Q342+1</f>
        <v>4</v>
      </c>
      <c r="R345" s="49">
        <v>0</v>
      </c>
      <c r="S345" s="49">
        <v>0</v>
      </c>
      <c r="T345" s="49">
        <v>2000</v>
      </c>
      <c r="U345" s="49" t="s">
        <v>4665</v>
      </c>
      <c r="V345" s="49">
        <v>0</v>
      </c>
      <c r="W345" s="49" t="s">
        <v>4513</v>
      </c>
      <c r="X345" s="49">
        <v>0</v>
      </c>
      <c r="Y345" s="49">
        <v>1004</v>
      </c>
      <c r="Z345" s="49" t="s">
        <v>4445</v>
      </c>
      <c r="AA345" s="49" t="s">
        <v>4446</v>
      </c>
    </row>
    <row r="346" spans="1:27" x14ac:dyDescent="0.2">
      <c r="A346" s="4">
        <v>1</v>
      </c>
      <c r="B346" s="5">
        <v>1</v>
      </c>
      <c r="C346" s="5">
        <v>1</v>
      </c>
      <c r="D346" s="5">
        <v>1</v>
      </c>
      <c r="E346" s="5">
        <v>1</v>
      </c>
      <c r="F346" s="5">
        <v>1</v>
      </c>
      <c r="G346" s="5">
        <v>1</v>
      </c>
      <c r="H346" s="5">
        <v>1</v>
      </c>
      <c r="I346" s="5">
        <v>1</v>
      </c>
      <c r="J346" s="5">
        <v>1</v>
      </c>
      <c r="N346" s="49">
        <f t="shared" si="14"/>
        <v>1200401</v>
      </c>
      <c r="O346" s="49" t="s">
        <v>4660</v>
      </c>
      <c r="P346" s="49">
        <v>12</v>
      </c>
      <c r="Q346" s="49">
        <f t="shared" ref="Q346:Q365" si="15">Q343+1</f>
        <v>4</v>
      </c>
      <c r="R346" s="49">
        <v>0</v>
      </c>
      <c r="S346" s="49">
        <v>0</v>
      </c>
      <c r="T346" s="49">
        <v>4001</v>
      </c>
      <c r="U346" s="49" t="s">
        <v>4666</v>
      </c>
      <c r="V346" s="49">
        <v>0</v>
      </c>
      <c r="W346" s="49" t="s">
        <v>4513</v>
      </c>
      <c r="X346" s="49">
        <v>0</v>
      </c>
      <c r="Y346" s="49">
        <v>1025</v>
      </c>
      <c r="Z346" s="49" t="s">
        <v>4445</v>
      </c>
      <c r="AA346" s="49" t="s">
        <v>4446</v>
      </c>
    </row>
    <row r="347" spans="1:27" x14ac:dyDescent="0.2">
      <c r="A347" s="4">
        <v>1</v>
      </c>
      <c r="B347" s="5">
        <v>1</v>
      </c>
      <c r="C347" s="5">
        <v>1</v>
      </c>
      <c r="D347" s="5">
        <v>1</v>
      </c>
      <c r="E347" s="5">
        <v>1</v>
      </c>
      <c r="F347" s="5">
        <v>1</v>
      </c>
      <c r="G347" s="5">
        <v>1</v>
      </c>
      <c r="H347" s="5">
        <v>1</v>
      </c>
      <c r="I347" s="5">
        <v>1</v>
      </c>
      <c r="J347" s="5">
        <v>1</v>
      </c>
      <c r="N347" s="49">
        <f t="shared" si="14"/>
        <v>1200402</v>
      </c>
      <c r="O347" s="49" t="s">
        <v>4662</v>
      </c>
      <c r="P347" s="49">
        <v>12</v>
      </c>
      <c r="Q347" s="49">
        <f t="shared" si="15"/>
        <v>4</v>
      </c>
      <c r="R347" s="49">
        <v>0</v>
      </c>
      <c r="S347" s="49">
        <v>0</v>
      </c>
      <c r="T347" s="49">
        <v>2003</v>
      </c>
      <c r="U347" s="49">
        <v>25</v>
      </c>
      <c r="V347" s="49">
        <v>0</v>
      </c>
      <c r="W347" s="49" t="s">
        <v>4513</v>
      </c>
      <c r="X347" s="49">
        <v>0</v>
      </c>
      <c r="Y347" s="49">
        <v>1004</v>
      </c>
      <c r="Z347" s="49" t="s">
        <v>4445</v>
      </c>
      <c r="AA347" s="49" t="s">
        <v>4446</v>
      </c>
    </row>
    <row r="348" spans="1:27" x14ac:dyDescent="0.2">
      <c r="A348" s="4">
        <v>1</v>
      </c>
      <c r="B348" s="5">
        <v>1</v>
      </c>
      <c r="C348" s="5">
        <v>1</v>
      </c>
      <c r="D348" s="5">
        <v>1</v>
      </c>
      <c r="E348" s="5">
        <v>1</v>
      </c>
      <c r="F348" s="5">
        <v>1</v>
      </c>
      <c r="G348" s="5">
        <v>1</v>
      </c>
      <c r="H348" s="5">
        <v>1</v>
      </c>
      <c r="I348" s="5">
        <v>1</v>
      </c>
      <c r="J348" s="5">
        <v>1</v>
      </c>
      <c r="N348" s="49">
        <f t="shared" si="14"/>
        <v>1200500</v>
      </c>
      <c r="O348" s="49" t="s">
        <v>4658</v>
      </c>
      <c r="P348" s="49">
        <v>12</v>
      </c>
      <c r="Q348" s="49">
        <f>Q345+1</f>
        <v>5</v>
      </c>
      <c r="R348" s="49">
        <v>0</v>
      </c>
      <c r="S348" s="49">
        <v>0</v>
      </c>
      <c r="T348" s="49">
        <v>2000</v>
      </c>
      <c r="U348" s="49" t="s">
        <v>4667</v>
      </c>
      <c r="V348" s="49">
        <v>0</v>
      </c>
      <c r="W348" s="49" t="s">
        <v>4513</v>
      </c>
      <c r="X348" s="49">
        <v>0</v>
      </c>
      <c r="Y348" s="49">
        <v>1004</v>
      </c>
      <c r="Z348" s="49" t="s">
        <v>4445</v>
      </c>
      <c r="AA348" s="49" t="s">
        <v>4446</v>
      </c>
    </row>
    <row r="349" spans="1:27" x14ac:dyDescent="0.2">
      <c r="A349" s="4">
        <v>1</v>
      </c>
      <c r="B349" s="5">
        <v>1</v>
      </c>
      <c r="C349" s="5">
        <v>1</v>
      </c>
      <c r="D349" s="5">
        <v>1</v>
      </c>
      <c r="E349" s="5">
        <v>1</v>
      </c>
      <c r="F349" s="5">
        <v>1</v>
      </c>
      <c r="G349" s="5">
        <v>1</v>
      </c>
      <c r="H349" s="5">
        <v>1</v>
      </c>
      <c r="I349" s="5">
        <v>1</v>
      </c>
      <c r="J349" s="5">
        <v>1</v>
      </c>
      <c r="N349" s="49">
        <f t="shared" si="14"/>
        <v>1200501</v>
      </c>
      <c r="O349" s="49" t="s">
        <v>4660</v>
      </c>
      <c r="P349" s="49">
        <v>12</v>
      </c>
      <c r="Q349" s="49">
        <f t="shared" si="15"/>
        <v>5</v>
      </c>
      <c r="R349" s="49">
        <v>0</v>
      </c>
      <c r="S349" s="49">
        <v>0</v>
      </c>
      <c r="T349" s="49">
        <v>4001</v>
      </c>
      <c r="U349" s="49" t="s">
        <v>4668</v>
      </c>
      <c r="V349" s="49">
        <v>0</v>
      </c>
      <c r="W349" s="49" t="s">
        <v>4513</v>
      </c>
      <c r="X349" s="49">
        <v>0</v>
      </c>
      <c r="Y349" s="49">
        <v>1026</v>
      </c>
      <c r="Z349" s="49" t="s">
        <v>4445</v>
      </c>
      <c r="AA349" s="49" t="s">
        <v>4446</v>
      </c>
    </row>
    <row r="350" spans="1:27" x14ac:dyDescent="0.2">
      <c r="A350" s="4">
        <v>1</v>
      </c>
      <c r="B350" s="5">
        <v>1</v>
      </c>
      <c r="C350" s="5">
        <v>1</v>
      </c>
      <c r="D350" s="5">
        <v>1</v>
      </c>
      <c r="E350" s="5">
        <v>1</v>
      </c>
      <c r="F350" s="5">
        <v>1</v>
      </c>
      <c r="G350" s="5">
        <v>1</v>
      </c>
      <c r="H350" s="5">
        <v>1</v>
      </c>
      <c r="I350" s="5">
        <v>1</v>
      </c>
      <c r="J350" s="5">
        <v>1</v>
      </c>
      <c r="N350" s="49">
        <f t="shared" si="14"/>
        <v>1200502</v>
      </c>
      <c r="O350" s="49" t="s">
        <v>4662</v>
      </c>
      <c r="P350" s="49">
        <v>12</v>
      </c>
      <c r="Q350" s="49">
        <f t="shared" si="15"/>
        <v>5</v>
      </c>
      <c r="R350" s="49">
        <v>0</v>
      </c>
      <c r="S350" s="49">
        <v>0</v>
      </c>
      <c r="T350" s="49">
        <v>2003</v>
      </c>
      <c r="U350" s="49">
        <v>39</v>
      </c>
      <c r="V350" s="49">
        <v>0</v>
      </c>
      <c r="W350" s="49" t="s">
        <v>4513</v>
      </c>
      <c r="X350" s="49">
        <v>0</v>
      </c>
      <c r="Y350" s="49">
        <v>1004</v>
      </c>
      <c r="Z350" s="49" t="s">
        <v>4445</v>
      </c>
      <c r="AA350" s="49" t="s">
        <v>4446</v>
      </c>
    </row>
    <row r="351" spans="1:27" x14ac:dyDescent="0.2">
      <c r="A351" s="4">
        <v>1</v>
      </c>
      <c r="B351" s="5">
        <v>1</v>
      </c>
      <c r="C351" s="5">
        <v>1</v>
      </c>
      <c r="D351" s="5">
        <v>1</v>
      </c>
      <c r="E351" s="5">
        <v>1</v>
      </c>
      <c r="F351" s="5">
        <v>1</v>
      </c>
      <c r="G351" s="5">
        <v>1</v>
      </c>
      <c r="H351" s="5">
        <v>1</v>
      </c>
      <c r="I351" s="5">
        <v>1</v>
      </c>
      <c r="J351" s="5">
        <v>1</v>
      </c>
      <c r="N351" s="49">
        <f t="shared" si="14"/>
        <v>1200600</v>
      </c>
      <c r="O351" s="49" t="s">
        <v>4658</v>
      </c>
      <c r="P351" s="49">
        <v>12</v>
      </c>
      <c r="Q351" s="49">
        <f>Q348+1</f>
        <v>6</v>
      </c>
      <c r="R351" s="49">
        <v>0</v>
      </c>
      <c r="S351" s="49">
        <v>0</v>
      </c>
      <c r="T351" s="49">
        <v>2000</v>
      </c>
      <c r="U351" s="49" t="s">
        <v>4669</v>
      </c>
      <c r="V351" s="49">
        <v>0</v>
      </c>
      <c r="W351" s="49" t="s">
        <v>4513</v>
      </c>
      <c r="X351" s="49">
        <v>0</v>
      </c>
      <c r="Y351" s="49">
        <v>1004</v>
      </c>
      <c r="Z351" s="49" t="s">
        <v>4445</v>
      </c>
      <c r="AA351" s="49" t="s">
        <v>4446</v>
      </c>
    </row>
    <row r="352" spans="1:27" x14ac:dyDescent="0.2">
      <c r="A352" s="4">
        <v>1</v>
      </c>
      <c r="B352" s="5">
        <v>1</v>
      </c>
      <c r="C352" s="5">
        <v>1</v>
      </c>
      <c r="D352" s="5">
        <v>1</v>
      </c>
      <c r="E352" s="5">
        <v>1</v>
      </c>
      <c r="F352" s="5">
        <v>1</v>
      </c>
      <c r="G352" s="5">
        <v>1</v>
      </c>
      <c r="H352" s="5">
        <v>1</v>
      </c>
      <c r="I352" s="5">
        <v>1</v>
      </c>
      <c r="J352" s="5">
        <v>1</v>
      </c>
      <c r="N352" s="49">
        <f t="shared" si="14"/>
        <v>1200601</v>
      </c>
      <c r="O352" s="49" t="s">
        <v>4660</v>
      </c>
      <c r="P352" s="49">
        <v>12</v>
      </c>
      <c r="Q352" s="49">
        <f t="shared" si="15"/>
        <v>6</v>
      </c>
      <c r="R352" s="49">
        <v>0</v>
      </c>
      <c r="S352" s="49">
        <v>0</v>
      </c>
      <c r="T352" s="49">
        <v>4001</v>
      </c>
      <c r="U352" s="49" t="s">
        <v>4670</v>
      </c>
      <c r="V352" s="49">
        <v>0</v>
      </c>
      <c r="W352" s="49" t="s">
        <v>4513</v>
      </c>
      <c r="X352" s="49">
        <v>0</v>
      </c>
      <c r="Y352" s="49">
        <v>1027</v>
      </c>
      <c r="Z352" s="49" t="s">
        <v>4445</v>
      </c>
      <c r="AA352" s="49" t="s">
        <v>4446</v>
      </c>
    </row>
    <row r="353" spans="1:27" x14ac:dyDescent="0.2">
      <c r="A353" s="4">
        <v>1</v>
      </c>
      <c r="B353" s="5">
        <v>1</v>
      </c>
      <c r="C353" s="5">
        <v>1</v>
      </c>
      <c r="D353" s="5">
        <v>1</v>
      </c>
      <c r="E353" s="5">
        <v>1</v>
      </c>
      <c r="F353" s="5">
        <v>1</v>
      </c>
      <c r="G353" s="5">
        <v>1</v>
      </c>
      <c r="H353" s="5">
        <v>1</v>
      </c>
      <c r="I353" s="5">
        <v>1</v>
      </c>
      <c r="J353" s="5">
        <v>1</v>
      </c>
      <c r="N353" s="49">
        <f t="shared" si="14"/>
        <v>1200602</v>
      </c>
      <c r="O353" s="49" t="s">
        <v>4662</v>
      </c>
      <c r="P353" s="49">
        <v>12</v>
      </c>
      <c r="Q353" s="49">
        <f t="shared" si="15"/>
        <v>6</v>
      </c>
      <c r="R353" s="49">
        <v>0</v>
      </c>
      <c r="S353" s="49">
        <v>0</v>
      </c>
      <c r="T353" s="49">
        <v>2003</v>
      </c>
      <c r="U353" s="49">
        <v>55</v>
      </c>
      <c r="V353" s="49">
        <v>0</v>
      </c>
      <c r="W353" s="49" t="s">
        <v>4513</v>
      </c>
      <c r="X353" s="49">
        <v>0</v>
      </c>
      <c r="Y353" s="49">
        <v>1004</v>
      </c>
      <c r="Z353" s="49" t="s">
        <v>4445</v>
      </c>
      <c r="AA353" s="49" t="s">
        <v>4446</v>
      </c>
    </row>
    <row r="354" spans="1:27" x14ac:dyDescent="0.2">
      <c r="A354" s="4">
        <v>1</v>
      </c>
      <c r="B354" s="5">
        <v>1</v>
      </c>
      <c r="C354" s="5">
        <v>1</v>
      </c>
      <c r="D354" s="5">
        <v>1</v>
      </c>
      <c r="E354" s="5">
        <v>1</v>
      </c>
      <c r="F354" s="5">
        <v>1</v>
      </c>
      <c r="G354" s="5">
        <v>1</v>
      </c>
      <c r="H354" s="5">
        <v>1</v>
      </c>
      <c r="I354" s="5">
        <v>1</v>
      </c>
      <c r="J354" s="5">
        <v>1</v>
      </c>
      <c r="N354" s="49">
        <f t="shared" si="14"/>
        <v>1200700</v>
      </c>
      <c r="O354" s="49" t="s">
        <v>4658</v>
      </c>
      <c r="P354" s="49">
        <v>12</v>
      </c>
      <c r="Q354" s="49">
        <f>Q351+1</f>
        <v>7</v>
      </c>
      <c r="R354" s="49">
        <v>0</v>
      </c>
      <c r="S354" s="49">
        <v>0</v>
      </c>
      <c r="T354" s="49">
        <v>2000</v>
      </c>
      <c r="U354" s="49" t="s">
        <v>4629</v>
      </c>
      <c r="V354" s="49">
        <v>0</v>
      </c>
      <c r="W354" s="49" t="s">
        <v>4513</v>
      </c>
      <c r="X354" s="49">
        <v>0</v>
      </c>
      <c r="Y354" s="49">
        <v>1004</v>
      </c>
      <c r="Z354" s="49" t="s">
        <v>4445</v>
      </c>
      <c r="AA354" s="49" t="s">
        <v>4446</v>
      </c>
    </row>
    <row r="355" spans="1:27" x14ac:dyDescent="0.2">
      <c r="A355" s="4">
        <v>1</v>
      </c>
      <c r="B355" s="5">
        <v>1</v>
      </c>
      <c r="C355" s="5">
        <v>1</v>
      </c>
      <c r="D355" s="5">
        <v>1</v>
      </c>
      <c r="E355" s="5">
        <v>1</v>
      </c>
      <c r="F355" s="5">
        <v>1</v>
      </c>
      <c r="G355" s="5">
        <v>1</v>
      </c>
      <c r="H355" s="5">
        <v>1</v>
      </c>
      <c r="I355" s="5">
        <v>1</v>
      </c>
      <c r="J355" s="5">
        <v>1</v>
      </c>
      <c r="N355" s="49">
        <f t="shared" si="14"/>
        <v>1200701</v>
      </c>
      <c r="O355" s="49" t="s">
        <v>4660</v>
      </c>
      <c r="P355" s="49">
        <v>12</v>
      </c>
      <c r="Q355" s="49">
        <f t="shared" si="15"/>
        <v>7</v>
      </c>
      <c r="R355" s="49">
        <v>0</v>
      </c>
      <c r="S355" s="49">
        <v>0</v>
      </c>
      <c r="T355" s="49">
        <v>4001</v>
      </c>
      <c r="U355" s="49" t="s">
        <v>4671</v>
      </c>
      <c r="V355" s="49">
        <v>0</v>
      </c>
      <c r="W355" s="49" t="s">
        <v>4513</v>
      </c>
      <c r="X355" s="49">
        <v>0</v>
      </c>
      <c r="Y355" s="49">
        <v>1028</v>
      </c>
      <c r="Z355" s="49" t="s">
        <v>4445</v>
      </c>
      <c r="AA355" s="49" t="s">
        <v>4446</v>
      </c>
    </row>
    <row r="356" spans="1:27" x14ac:dyDescent="0.2">
      <c r="A356" s="4">
        <v>1</v>
      </c>
      <c r="B356" s="5">
        <v>1</v>
      </c>
      <c r="C356" s="5">
        <v>1</v>
      </c>
      <c r="D356" s="5">
        <v>1</v>
      </c>
      <c r="E356" s="5">
        <v>1</v>
      </c>
      <c r="F356" s="5">
        <v>1</v>
      </c>
      <c r="G356" s="5">
        <v>1</v>
      </c>
      <c r="H356" s="5">
        <v>1</v>
      </c>
      <c r="I356" s="5">
        <v>1</v>
      </c>
      <c r="J356" s="5">
        <v>1</v>
      </c>
      <c r="N356" s="49">
        <f t="shared" si="14"/>
        <v>1200702</v>
      </c>
      <c r="O356" s="49" t="s">
        <v>4662</v>
      </c>
      <c r="P356" s="49">
        <v>12</v>
      </c>
      <c r="Q356" s="49">
        <f t="shared" si="15"/>
        <v>7</v>
      </c>
      <c r="R356" s="49">
        <v>0</v>
      </c>
      <c r="S356" s="49">
        <v>0</v>
      </c>
      <c r="T356" s="49">
        <v>2003</v>
      </c>
      <c r="U356" s="49">
        <v>71</v>
      </c>
      <c r="V356" s="49">
        <v>0</v>
      </c>
      <c r="W356" s="49" t="s">
        <v>4513</v>
      </c>
      <c r="X356" s="49">
        <v>0</v>
      </c>
      <c r="Y356" s="49">
        <v>1004</v>
      </c>
      <c r="Z356" s="49" t="s">
        <v>4445</v>
      </c>
      <c r="AA356" s="49" t="s">
        <v>4446</v>
      </c>
    </row>
    <row r="357" spans="1:27" x14ac:dyDescent="0.2">
      <c r="A357" s="4">
        <v>1</v>
      </c>
      <c r="B357" s="5">
        <v>1</v>
      </c>
      <c r="C357" s="5">
        <v>1</v>
      </c>
      <c r="D357" s="5">
        <v>1</v>
      </c>
      <c r="E357" s="5">
        <v>1</v>
      </c>
      <c r="F357" s="5">
        <v>1</v>
      </c>
      <c r="G357" s="5">
        <v>1</v>
      </c>
      <c r="H357" s="5">
        <v>1</v>
      </c>
      <c r="I357" s="5">
        <v>1</v>
      </c>
      <c r="J357" s="5">
        <v>1</v>
      </c>
      <c r="N357" s="49">
        <f t="shared" si="14"/>
        <v>1200800</v>
      </c>
      <c r="O357" s="49" t="s">
        <v>4658</v>
      </c>
      <c r="P357" s="49">
        <v>12</v>
      </c>
      <c r="Q357" s="49">
        <f>Q354+1</f>
        <v>8</v>
      </c>
      <c r="R357" s="49">
        <v>0</v>
      </c>
      <c r="S357" s="49">
        <v>0</v>
      </c>
      <c r="T357" s="49">
        <v>2000</v>
      </c>
      <c r="U357" s="49" t="s">
        <v>4672</v>
      </c>
      <c r="V357" s="49">
        <v>0</v>
      </c>
      <c r="W357" s="49" t="s">
        <v>4513</v>
      </c>
      <c r="X357" s="49">
        <v>0</v>
      </c>
      <c r="Y357" s="49">
        <v>1004</v>
      </c>
      <c r="Z357" s="49" t="s">
        <v>4445</v>
      </c>
      <c r="AA357" s="49" t="s">
        <v>4446</v>
      </c>
    </row>
    <row r="358" spans="1:27" x14ac:dyDescent="0.2">
      <c r="A358" s="4">
        <v>1</v>
      </c>
      <c r="B358" s="5">
        <v>1</v>
      </c>
      <c r="C358" s="5">
        <v>1</v>
      </c>
      <c r="D358" s="5">
        <v>1</v>
      </c>
      <c r="E358" s="5">
        <v>1</v>
      </c>
      <c r="F358" s="5">
        <v>1</v>
      </c>
      <c r="G358" s="5">
        <v>1</v>
      </c>
      <c r="H358" s="5">
        <v>1</v>
      </c>
      <c r="I358" s="5">
        <v>1</v>
      </c>
      <c r="J358" s="5">
        <v>1</v>
      </c>
      <c r="N358" s="49">
        <f t="shared" si="14"/>
        <v>1200801</v>
      </c>
      <c r="O358" s="49" t="s">
        <v>4660</v>
      </c>
      <c r="P358" s="49">
        <v>12</v>
      </c>
      <c r="Q358" s="49">
        <f t="shared" si="15"/>
        <v>8</v>
      </c>
      <c r="R358" s="49">
        <v>0</v>
      </c>
      <c r="S358" s="49">
        <v>0</v>
      </c>
      <c r="T358" s="49">
        <v>4001</v>
      </c>
      <c r="U358" s="49" t="s">
        <v>4673</v>
      </c>
      <c r="V358" s="49">
        <v>0</v>
      </c>
      <c r="W358" s="49" t="s">
        <v>4513</v>
      </c>
      <c r="X358" s="49">
        <v>0</v>
      </c>
      <c r="Y358" s="49">
        <v>1029</v>
      </c>
      <c r="Z358" s="49" t="s">
        <v>4445</v>
      </c>
      <c r="AA358" s="49" t="s">
        <v>4446</v>
      </c>
    </row>
    <row r="359" spans="1:27" x14ac:dyDescent="0.2">
      <c r="A359" s="4">
        <v>1</v>
      </c>
      <c r="B359" s="5">
        <v>1</v>
      </c>
      <c r="C359" s="5">
        <v>1</v>
      </c>
      <c r="D359" s="5">
        <v>1</v>
      </c>
      <c r="E359" s="5">
        <v>1</v>
      </c>
      <c r="F359" s="5">
        <v>1</v>
      </c>
      <c r="G359" s="5">
        <v>1</v>
      </c>
      <c r="H359" s="5">
        <v>1</v>
      </c>
      <c r="I359" s="5">
        <v>1</v>
      </c>
      <c r="J359" s="5">
        <v>1</v>
      </c>
      <c r="N359" s="49">
        <f t="shared" si="14"/>
        <v>1200802</v>
      </c>
      <c r="O359" s="49" t="s">
        <v>4662</v>
      </c>
      <c r="P359" s="49">
        <v>12</v>
      </c>
      <c r="Q359" s="49">
        <f t="shared" si="15"/>
        <v>8</v>
      </c>
      <c r="R359" s="49">
        <v>0</v>
      </c>
      <c r="S359" s="49">
        <v>0</v>
      </c>
      <c r="T359" s="49">
        <v>2003</v>
      </c>
      <c r="U359" s="49">
        <v>87</v>
      </c>
      <c r="V359" s="49">
        <v>0</v>
      </c>
      <c r="W359" s="49" t="s">
        <v>4513</v>
      </c>
      <c r="X359" s="49">
        <v>0</v>
      </c>
      <c r="Y359" s="49">
        <v>1004</v>
      </c>
      <c r="Z359" s="49" t="s">
        <v>4445</v>
      </c>
      <c r="AA359" s="49" t="s">
        <v>4446</v>
      </c>
    </row>
    <row r="360" spans="1:27" x14ac:dyDescent="0.2">
      <c r="A360" s="4">
        <v>1</v>
      </c>
      <c r="B360" s="5">
        <v>1</v>
      </c>
      <c r="C360" s="5">
        <v>1</v>
      </c>
      <c r="D360" s="5">
        <v>1</v>
      </c>
      <c r="E360" s="5">
        <v>1</v>
      </c>
      <c r="F360" s="5">
        <v>1</v>
      </c>
      <c r="G360" s="5">
        <v>1</v>
      </c>
      <c r="H360" s="5">
        <v>1</v>
      </c>
      <c r="I360" s="5">
        <v>1</v>
      </c>
      <c r="J360" s="5">
        <v>1</v>
      </c>
      <c r="N360" s="49">
        <f t="shared" si="14"/>
        <v>1200900</v>
      </c>
      <c r="O360" s="49" t="s">
        <v>4658</v>
      </c>
      <c r="P360" s="49">
        <v>12</v>
      </c>
      <c r="Q360" s="49">
        <f>Q357+1</f>
        <v>9</v>
      </c>
      <c r="R360" s="49">
        <v>0</v>
      </c>
      <c r="S360" s="49">
        <v>0</v>
      </c>
      <c r="T360" s="49">
        <v>2000</v>
      </c>
      <c r="U360" s="49" t="s">
        <v>4674</v>
      </c>
      <c r="V360" s="49">
        <v>0</v>
      </c>
      <c r="W360" s="49" t="s">
        <v>4513</v>
      </c>
      <c r="X360" s="49">
        <v>0</v>
      </c>
      <c r="Y360" s="49">
        <v>1004</v>
      </c>
      <c r="Z360" s="49" t="s">
        <v>4445</v>
      </c>
      <c r="AA360" s="49" t="s">
        <v>4446</v>
      </c>
    </row>
    <row r="361" spans="1:27" x14ac:dyDescent="0.2">
      <c r="A361" s="4">
        <v>1</v>
      </c>
      <c r="B361" s="5">
        <v>1</v>
      </c>
      <c r="C361" s="5">
        <v>1</v>
      </c>
      <c r="D361" s="5">
        <v>1</v>
      </c>
      <c r="E361" s="5">
        <v>1</v>
      </c>
      <c r="F361" s="5">
        <v>1</v>
      </c>
      <c r="G361" s="5">
        <v>1</v>
      </c>
      <c r="H361" s="5">
        <v>1</v>
      </c>
      <c r="I361" s="5">
        <v>1</v>
      </c>
      <c r="J361" s="5">
        <v>1</v>
      </c>
      <c r="N361" s="49">
        <f t="shared" si="14"/>
        <v>1200901</v>
      </c>
      <c r="O361" s="49" t="s">
        <v>4660</v>
      </c>
      <c r="P361" s="49">
        <v>12</v>
      </c>
      <c r="Q361" s="49">
        <f t="shared" si="15"/>
        <v>9</v>
      </c>
      <c r="R361" s="49">
        <v>0</v>
      </c>
      <c r="S361" s="49">
        <v>0</v>
      </c>
      <c r="T361" s="49">
        <v>4001</v>
      </c>
      <c r="U361" s="49" t="s">
        <v>4675</v>
      </c>
      <c r="V361" s="49">
        <v>0</v>
      </c>
      <c r="W361" s="49" t="s">
        <v>4513</v>
      </c>
      <c r="X361" s="49">
        <v>0</v>
      </c>
      <c r="Y361" s="49">
        <v>1030</v>
      </c>
      <c r="Z361" s="49" t="s">
        <v>4445</v>
      </c>
      <c r="AA361" s="49" t="s">
        <v>4446</v>
      </c>
    </row>
    <row r="362" spans="1:27" x14ac:dyDescent="0.2">
      <c r="A362" s="4">
        <v>1</v>
      </c>
      <c r="B362" s="5">
        <v>1</v>
      </c>
      <c r="C362" s="5">
        <v>1</v>
      </c>
      <c r="D362" s="5">
        <v>1</v>
      </c>
      <c r="E362" s="5">
        <v>1</v>
      </c>
      <c r="F362" s="5">
        <v>1</v>
      </c>
      <c r="G362" s="5">
        <v>1</v>
      </c>
      <c r="H362" s="5">
        <v>1</v>
      </c>
      <c r="I362" s="5">
        <v>1</v>
      </c>
      <c r="J362" s="5">
        <v>1</v>
      </c>
      <c r="N362" s="49">
        <f t="shared" si="14"/>
        <v>1200902</v>
      </c>
      <c r="O362" s="49" t="s">
        <v>4662</v>
      </c>
      <c r="P362" s="49">
        <v>12</v>
      </c>
      <c r="Q362" s="49">
        <f t="shared" si="15"/>
        <v>9</v>
      </c>
      <c r="R362" s="49">
        <v>0</v>
      </c>
      <c r="S362" s="49">
        <v>0</v>
      </c>
      <c r="T362" s="49">
        <v>2003</v>
      </c>
      <c r="U362" s="49">
        <v>104</v>
      </c>
      <c r="V362" s="49">
        <v>0</v>
      </c>
      <c r="W362" s="49" t="s">
        <v>4513</v>
      </c>
      <c r="X362" s="49">
        <v>0</v>
      </c>
      <c r="Y362" s="49">
        <v>1004</v>
      </c>
      <c r="Z362" s="49" t="s">
        <v>4445</v>
      </c>
      <c r="AA362" s="49" t="s">
        <v>4446</v>
      </c>
    </row>
    <row r="363" spans="1:27" x14ac:dyDescent="0.2">
      <c r="A363" s="4">
        <v>1</v>
      </c>
      <c r="B363" s="5">
        <v>1</v>
      </c>
      <c r="C363" s="5">
        <v>1</v>
      </c>
      <c r="D363" s="5">
        <v>1</v>
      </c>
      <c r="E363" s="5">
        <v>1</v>
      </c>
      <c r="F363" s="5">
        <v>1</v>
      </c>
      <c r="G363" s="5">
        <v>1</v>
      </c>
      <c r="H363" s="5">
        <v>1</v>
      </c>
      <c r="I363" s="5">
        <v>1</v>
      </c>
      <c r="J363" s="5">
        <v>1</v>
      </c>
      <c r="N363" s="49">
        <f t="shared" si="14"/>
        <v>1201000</v>
      </c>
      <c r="O363" s="49" t="s">
        <v>4658</v>
      </c>
      <c r="P363" s="49">
        <v>12</v>
      </c>
      <c r="Q363" s="49">
        <f>Q360+1</f>
        <v>10</v>
      </c>
      <c r="R363" s="49">
        <v>0</v>
      </c>
      <c r="S363" s="49">
        <v>0</v>
      </c>
      <c r="T363" s="49">
        <v>2000</v>
      </c>
      <c r="U363" s="49" t="s">
        <v>4676</v>
      </c>
      <c r="V363" s="49">
        <v>0</v>
      </c>
      <c r="W363" s="49" t="s">
        <v>4513</v>
      </c>
      <c r="X363" s="49">
        <v>0</v>
      </c>
      <c r="Y363" s="49">
        <v>1004</v>
      </c>
      <c r="Z363" s="49" t="s">
        <v>4445</v>
      </c>
      <c r="AA363" s="49" t="s">
        <v>4446</v>
      </c>
    </row>
    <row r="364" spans="1:27" x14ac:dyDescent="0.2">
      <c r="A364" s="4">
        <v>1</v>
      </c>
      <c r="B364" s="5">
        <v>1</v>
      </c>
      <c r="C364" s="5">
        <v>1</v>
      </c>
      <c r="D364" s="5">
        <v>1</v>
      </c>
      <c r="E364" s="5">
        <v>1</v>
      </c>
      <c r="F364" s="5">
        <v>1</v>
      </c>
      <c r="G364" s="5">
        <v>1</v>
      </c>
      <c r="H364" s="5">
        <v>1</v>
      </c>
      <c r="I364" s="5">
        <v>1</v>
      </c>
      <c r="J364" s="5">
        <v>1</v>
      </c>
      <c r="N364" s="49">
        <f t="shared" si="14"/>
        <v>1201001</v>
      </c>
      <c r="O364" s="49" t="s">
        <v>4660</v>
      </c>
      <c r="P364" s="49">
        <v>12</v>
      </c>
      <c r="Q364" s="49">
        <f t="shared" si="15"/>
        <v>10</v>
      </c>
      <c r="R364" s="49">
        <v>0</v>
      </c>
      <c r="S364" s="49">
        <v>0</v>
      </c>
      <c r="T364" s="49">
        <v>4001</v>
      </c>
      <c r="U364" s="49" t="s">
        <v>4677</v>
      </c>
      <c r="V364" s="49">
        <v>0</v>
      </c>
      <c r="W364" s="49" t="s">
        <v>4513</v>
      </c>
      <c r="X364" s="49">
        <v>0</v>
      </c>
      <c r="Y364" s="49">
        <v>1031</v>
      </c>
      <c r="Z364" s="49" t="s">
        <v>4445</v>
      </c>
      <c r="AA364" s="49" t="s">
        <v>4446</v>
      </c>
    </row>
    <row r="365" spans="1:27" x14ac:dyDescent="0.2">
      <c r="A365" s="4">
        <v>1</v>
      </c>
      <c r="B365" s="5">
        <v>1</v>
      </c>
      <c r="C365" s="5">
        <v>1</v>
      </c>
      <c r="D365" s="5">
        <v>1</v>
      </c>
      <c r="E365" s="5">
        <v>1</v>
      </c>
      <c r="F365" s="5">
        <v>1</v>
      </c>
      <c r="G365" s="5">
        <v>1</v>
      </c>
      <c r="H365" s="5">
        <v>1</v>
      </c>
      <c r="I365" s="5">
        <v>1</v>
      </c>
      <c r="J365" s="5">
        <v>1</v>
      </c>
      <c r="N365" s="49">
        <f t="shared" si="14"/>
        <v>1201002</v>
      </c>
      <c r="O365" s="49" t="s">
        <v>4662</v>
      </c>
      <c r="P365" s="49">
        <v>12</v>
      </c>
      <c r="Q365" s="49">
        <f t="shared" si="15"/>
        <v>10</v>
      </c>
      <c r="R365" s="49">
        <v>0</v>
      </c>
      <c r="S365" s="49">
        <v>0</v>
      </c>
      <c r="T365" s="49">
        <v>2003</v>
      </c>
      <c r="U365" s="49">
        <v>124</v>
      </c>
      <c r="V365" s="49">
        <v>0</v>
      </c>
      <c r="W365" s="49" t="s">
        <v>4513</v>
      </c>
      <c r="X365" s="49">
        <v>0</v>
      </c>
      <c r="Y365" s="49">
        <v>1004</v>
      </c>
      <c r="Z365" s="49" t="s">
        <v>4445</v>
      </c>
      <c r="AA365" s="49" t="s">
        <v>4446</v>
      </c>
    </row>
  </sheetData>
  <autoFilter ref="M1:AA308" xr:uid="{B086AA3E-169A-416E-AE6A-C252EA97B1CA}"/>
  <phoneticPr fontId="2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E9DDF-5DC1-460C-9567-DCDD92990701}">
  <sheetPr>
    <tabColor rgb="FF92D050"/>
  </sheetPr>
  <dimension ref="A1:W42"/>
  <sheetViews>
    <sheetView topLeftCell="H1" workbookViewId="0">
      <selection activeCell="U22" sqref="U22:U23"/>
    </sheetView>
  </sheetViews>
  <sheetFormatPr defaultRowHeight="14.25" x14ac:dyDescent="0.2"/>
  <cols>
    <col min="1" max="13" width="9" style="50"/>
    <col min="14" max="14" width="11.375" style="50" bestFit="1" customWidth="1"/>
    <col min="15" max="15" width="7" style="50" bestFit="1" customWidth="1"/>
    <col min="16" max="16" width="10.375" style="50" bestFit="1" customWidth="1"/>
    <col min="17" max="17" width="11.5" style="50" bestFit="1" customWidth="1"/>
    <col min="18" max="18" width="13" style="50" bestFit="1" customWidth="1"/>
    <col min="19" max="19" width="10.875" style="50" bestFit="1" customWidth="1"/>
    <col min="20" max="20" width="10.25" style="50" bestFit="1" customWidth="1"/>
    <col min="21" max="21" width="12" style="50" bestFit="1" customWidth="1"/>
    <col min="22" max="22" width="19" style="50" bestFit="1" customWidth="1"/>
    <col min="23" max="23" width="19.5" style="50" bestFit="1" customWidth="1"/>
    <col min="24" max="16384" width="9" style="50"/>
  </cols>
  <sheetData>
    <row r="1" spans="1:23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N1" s="52" t="s">
        <v>250</v>
      </c>
      <c r="O1" s="52" t="s">
        <v>2456</v>
      </c>
      <c r="P1" s="52" t="s">
        <v>4678</v>
      </c>
      <c r="Q1" s="50" t="s">
        <v>4679</v>
      </c>
      <c r="R1" s="50" t="s">
        <v>4680</v>
      </c>
      <c r="S1" s="50" t="s">
        <v>3469</v>
      </c>
      <c r="T1" s="50" t="s">
        <v>4681</v>
      </c>
      <c r="U1" s="50" t="s">
        <v>4682</v>
      </c>
      <c r="V1" s="50" t="s">
        <v>4683</v>
      </c>
      <c r="W1" s="50" t="s">
        <v>4684</v>
      </c>
    </row>
    <row r="2" spans="1:23" x14ac:dyDescent="0.2">
      <c r="A2" s="51" t="s">
        <v>253</v>
      </c>
      <c r="B2" s="52" t="s">
        <v>141</v>
      </c>
      <c r="C2" s="52" t="s">
        <v>144</v>
      </c>
      <c r="D2" s="52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O2" s="50" t="s">
        <v>3954</v>
      </c>
      <c r="P2" s="52" t="s">
        <v>4685</v>
      </c>
      <c r="Q2" s="50" t="s">
        <v>4686</v>
      </c>
      <c r="R2" s="50" t="s">
        <v>4687</v>
      </c>
      <c r="S2" s="50" t="s">
        <v>4688</v>
      </c>
      <c r="T2" s="50" t="s">
        <v>4689</v>
      </c>
      <c r="U2" s="50" t="s">
        <v>4690</v>
      </c>
      <c r="V2" s="50" t="s">
        <v>4691</v>
      </c>
      <c r="W2" s="50" t="s">
        <v>4692</v>
      </c>
    </row>
    <row r="3" spans="1:23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O3" s="50">
        <f t="shared" ref="O3:O42" si="0">IFERROR(O2+1,1)</f>
        <v>1</v>
      </c>
      <c r="P3" s="50">
        <v>10000</v>
      </c>
      <c r="Q3" s="50">
        <v>1</v>
      </c>
      <c r="R3" s="50">
        <v>0</v>
      </c>
      <c r="S3" s="50">
        <v>100003</v>
      </c>
      <c r="T3" s="50">
        <v>1000</v>
      </c>
      <c r="U3" s="50">
        <v>0</v>
      </c>
      <c r="V3" s="50" t="s">
        <v>4693</v>
      </c>
      <c r="W3" s="50" t="s">
        <v>4693</v>
      </c>
    </row>
    <row r="4" spans="1:23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O4" s="50">
        <f t="shared" si="0"/>
        <v>2</v>
      </c>
      <c r="P4" s="50">
        <v>10000</v>
      </c>
      <c r="Q4" s="50">
        <v>2</v>
      </c>
      <c r="R4" s="50" t="s">
        <v>2659</v>
      </c>
      <c r="S4" s="50">
        <v>-1</v>
      </c>
      <c r="T4" s="50">
        <v>1000</v>
      </c>
      <c r="U4" s="50">
        <v>0</v>
      </c>
      <c r="V4" s="50" t="s">
        <v>4694</v>
      </c>
      <c r="W4" s="50" t="s">
        <v>4694</v>
      </c>
    </row>
    <row r="5" spans="1:23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O5" s="50">
        <f t="shared" si="0"/>
        <v>3</v>
      </c>
      <c r="P5" s="50">
        <v>10000</v>
      </c>
      <c r="Q5" s="50">
        <v>2</v>
      </c>
      <c r="R5" s="50">
        <v>0</v>
      </c>
      <c r="S5" s="50">
        <v>0</v>
      </c>
      <c r="T5" s="50">
        <v>9000</v>
      </c>
      <c r="U5" s="50">
        <v>0</v>
      </c>
      <c r="V5" s="50">
        <v>0</v>
      </c>
      <c r="W5" s="50">
        <v>0</v>
      </c>
    </row>
    <row r="6" spans="1:23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O6" s="50">
        <f t="shared" si="0"/>
        <v>4</v>
      </c>
      <c r="P6" s="50">
        <v>10001</v>
      </c>
      <c r="Q6" s="50">
        <v>1</v>
      </c>
      <c r="R6" s="50">
        <v>0</v>
      </c>
      <c r="S6" s="50">
        <v>100003</v>
      </c>
      <c r="T6" s="50">
        <v>1000</v>
      </c>
      <c r="U6" s="50">
        <v>0</v>
      </c>
      <c r="V6" s="50" t="s">
        <v>4695</v>
      </c>
      <c r="W6" s="50" t="s">
        <v>4695</v>
      </c>
    </row>
    <row r="7" spans="1:23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O7" s="50">
        <f t="shared" si="0"/>
        <v>5</v>
      </c>
      <c r="P7" s="50">
        <v>10001</v>
      </c>
      <c r="Q7" s="50">
        <v>2</v>
      </c>
      <c r="R7" s="50" t="s">
        <v>2659</v>
      </c>
      <c r="S7" s="50">
        <v>-1</v>
      </c>
      <c r="T7" s="50">
        <v>1000</v>
      </c>
      <c r="U7" s="50">
        <v>0</v>
      </c>
      <c r="V7" s="50" t="s">
        <v>4694</v>
      </c>
      <c r="W7" s="50" t="s">
        <v>4694</v>
      </c>
    </row>
    <row r="8" spans="1:23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O8" s="50">
        <f t="shared" si="0"/>
        <v>6</v>
      </c>
      <c r="P8" s="50">
        <v>10001</v>
      </c>
      <c r="Q8" s="50">
        <v>2</v>
      </c>
      <c r="R8" s="50">
        <v>0</v>
      </c>
      <c r="S8" s="50">
        <v>0</v>
      </c>
      <c r="T8" s="50">
        <v>9000</v>
      </c>
      <c r="U8" s="50">
        <v>0</v>
      </c>
      <c r="V8" s="50">
        <v>0</v>
      </c>
      <c r="W8" s="50">
        <v>0</v>
      </c>
    </row>
    <row r="9" spans="1:23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O9" s="50">
        <f t="shared" si="0"/>
        <v>7</v>
      </c>
      <c r="P9" s="50">
        <v>10001</v>
      </c>
      <c r="Q9" s="50">
        <v>3</v>
      </c>
      <c r="R9" s="50" t="s">
        <v>3503</v>
      </c>
      <c r="S9" s="50">
        <v>-1</v>
      </c>
      <c r="T9" s="50">
        <v>1000</v>
      </c>
      <c r="U9" s="50">
        <v>0</v>
      </c>
      <c r="V9" s="50" t="s">
        <v>4694</v>
      </c>
      <c r="W9" s="50" t="s">
        <v>4694</v>
      </c>
    </row>
    <row r="10" spans="1:23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O10" s="50">
        <f t="shared" si="0"/>
        <v>8</v>
      </c>
      <c r="P10" s="50">
        <v>10001</v>
      </c>
      <c r="Q10" s="50">
        <v>3</v>
      </c>
      <c r="R10" s="50">
        <v>0</v>
      </c>
      <c r="S10" s="50">
        <v>0</v>
      </c>
      <c r="T10" s="50">
        <v>9000</v>
      </c>
      <c r="U10" s="50">
        <v>0</v>
      </c>
      <c r="V10" s="50">
        <v>0</v>
      </c>
      <c r="W10" s="50">
        <v>0</v>
      </c>
    </row>
    <row r="11" spans="1:23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O11" s="50">
        <f t="shared" si="0"/>
        <v>9</v>
      </c>
      <c r="P11" s="50">
        <v>10001</v>
      </c>
      <c r="Q11" s="50">
        <v>4</v>
      </c>
      <c r="R11" s="50">
        <v>0</v>
      </c>
      <c r="S11" s="50">
        <v>2100000</v>
      </c>
      <c r="T11" s="50">
        <v>1</v>
      </c>
      <c r="U11" s="50">
        <v>0</v>
      </c>
      <c r="V11" s="50" t="s">
        <v>4694</v>
      </c>
      <c r="W11" s="50" t="s">
        <v>4694</v>
      </c>
    </row>
    <row r="12" spans="1:23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O12" s="50">
        <f t="shared" si="0"/>
        <v>10</v>
      </c>
      <c r="P12" s="50">
        <v>10001</v>
      </c>
      <c r="Q12" s="50">
        <v>4</v>
      </c>
      <c r="R12" s="50">
        <v>0</v>
      </c>
      <c r="S12" s="50">
        <v>0</v>
      </c>
      <c r="T12" s="50">
        <v>999</v>
      </c>
      <c r="U12" s="50">
        <v>0</v>
      </c>
      <c r="V12" s="50">
        <v>0</v>
      </c>
      <c r="W12" s="50">
        <v>0</v>
      </c>
    </row>
    <row r="13" spans="1:23" s="69" customFormat="1" x14ac:dyDescent="0.2">
      <c r="A13" s="189">
        <v>1</v>
      </c>
      <c r="B13" s="189">
        <v>1</v>
      </c>
      <c r="C13" s="189">
        <v>1</v>
      </c>
      <c r="D13" s="189">
        <v>1</v>
      </c>
      <c r="E13" s="189">
        <v>1</v>
      </c>
      <c r="F13" s="189">
        <v>1</v>
      </c>
      <c r="G13" s="189">
        <v>1</v>
      </c>
      <c r="H13" s="189">
        <v>1</v>
      </c>
      <c r="I13" s="189">
        <v>1</v>
      </c>
      <c r="J13" s="189">
        <v>1</v>
      </c>
      <c r="O13" s="50">
        <f t="shared" si="0"/>
        <v>11</v>
      </c>
      <c r="P13" s="69">
        <v>10002</v>
      </c>
      <c r="Q13" s="69">
        <v>1</v>
      </c>
      <c r="R13" s="69" t="s">
        <v>3491</v>
      </c>
      <c r="S13" s="69">
        <v>-1</v>
      </c>
      <c r="T13" s="69">
        <v>9000</v>
      </c>
      <c r="U13" s="69">
        <v>0</v>
      </c>
      <c r="V13" s="50" t="s">
        <v>4694</v>
      </c>
      <c r="W13" s="50" t="s">
        <v>4694</v>
      </c>
    </row>
    <row r="14" spans="1:23" s="69" customFormat="1" x14ac:dyDescent="0.2">
      <c r="A14" s="189">
        <v>1</v>
      </c>
      <c r="B14" s="189">
        <v>1</v>
      </c>
      <c r="C14" s="189">
        <v>1</v>
      </c>
      <c r="D14" s="189">
        <v>1</v>
      </c>
      <c r="E14" s="189">
        <v>1</v>
      </c>
      <c r="F14" s="189">
        <v>1</v>
      </c>
      <c r="G14" s="189">
        <v>1</v>
      </c>
      <c r="H14" s="189">
        <v>1</v>
      </c>
      <c r="I14" s="189">
        <v>1</v>
      </c>
      <c r="J14" s="189">
        <v>1</v>
      </c>
      <c r="O14" s="50">
        <f t="shared" si="0"/>
        <v>12</v>
      </c>
      <c r="P14" s="69">
        <v>10002</v>
      </c>
      <c r="Q14" s="69">
        <v>1</v>
      </c>
      <c r="R14" s="69" t="s">
        <v>3503</v>
      </c>
      <c r="S14" s="69">
        <v>-1</v>
      </c>
      <c r="T14" s="69">
        <v>9000</v>
      </c>
      <c r="U14" s="69">
        <v>0</v>
      </c>
      <c r="V14" s="50" t="s">
        <v>4694</v>
      </c>
      <c r="W14" s="50" t="s">
        <v>4694</v>
      </c>
    </row>
    <row r="15" spans="1:23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O15" s="50">
        <f t="shared" si="0"/>
        <v>13</v>
      </c>
      <c r="P15" s="50">
        <v>10003</v>
      </c>
      <c r="Q15" s="50">
        <v>1</v>
      </c>
      <c r="R15" s="50">
        <v>2</v>
      </c>
      <c r="S15" s="50">
        <v>1814000</v>
      </c>
      <c r="T15" s="50">
        <v>1000</v>
      </c>
      <c r="U15" s="50">
        <v>0</v>
      </c>
      <c r="V15" s="50" t="s">
        <v>4694</v>
      </c>
      <c r="W15" s="50" t="s">
        <v>4694</v>
      </c>
    </row>
    <row r="16" spans="1:23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O16" s="50">
        <f t="shared" si="0"/>
        <v>14</v>
      </c>
      <c r="P16" s="50">
        <v>10003</v>
      </c>
      <c r="Q16" s="50">
        <v>1</v>
      </c>
      <c r="R16" s="50">
        <v>2</v>
      </c>
      <c r="S16" s="50">
        <v>1814001</v>
      </c>
      <c r="T16" s="50">
        <v>1000</v>
      </c>
      <c r="U16" s="50">
        <v>0</v>
      </c>
      <c r="V16" s="50" t="s">
        <v>4694</v>
      </c>
      <c r="W16" s="50" t="s">
        <v>4694</v>
      </c>
    </row>
    <row r="17" spans="1:23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O17" s="50">
        <f t="shared" si="0"/>
        <v>15</v>
      </c>
      <c r="P17" s="50">
        <v>10004</v>
      </c>
      <c r="Q17" s="50">
        <v>1</v>
      </c>
      <c r="R17" s="50">
        <v>2</v>
      </c>
      <c r="S17" s="50">
        <v>1814002</v>
      </c>
      <c r="T17" s="50">
        <v>1000</v>
      </c>
      <c r="U17" s="50">
        <v>0</v>
      </c>
      <c r="V17" s="50" t="s">
        <v>4694</v>
      </c>
      <c r="W17" s="50" t="s">
        <v>4694</v>
      </c>
    </row>
    <row r="18" spans="1:23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O18" s="50">
        <f t="shared" si="0"/>
        <v>16</v>
      </c>
      <c r="P18" s="50">
        <v>10004</v>
      </c>
      <c r="Q18" s="50">
        <v>1</v>
      </c>
      <c r="R18" s="50">
        <v>2</v>
      </c>
      <c r="S18" s="50">
        <v>1814003</v>
      </c>
      <c r="T18" s="50">
        <v>1000</v>
      </c>
      <c r="U18" s="50">
        <v>0</v>
      </c>
      <c r="V18" s="50" t="s">
        <v>4694</v>
      </c>
      <c r="W18" s="50" t="s">
        <v>4694</v>
      </c>
    </row>
    <row r="19" spans="1:23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O19" s="50">
        <f t="shared" si="0"/>
        <v>17</v>
      </c>
      <c r="P19" s="50">
        <v>10005</v>
      </c>
      <c r="Q19" s="50">
        <v>1</v>
      </c>
      <c r="R19" s="50">
        <v>2</v>
      </c>
      <c r="S19" s="50">
        <v>1814004</v>
      </c>
      <c r="T19" s="50">
        <v>1000</v>
      </c>
      <c r="U19" s="50">
        <v>0</v>
      </c>
      <c r="V19" s="50" t="s">
        <v>4694</v>
      </c>
      <c r="W19" s="50" t="s">
        <v>4694</v>
      </c>
    </row>
    <row r="20" spans="1:23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O20" s="50">
        <f t="shared" si="0"/>
        <v>18</v>
      </c>
      <c r="P20" s="50">
        <v>10005</v>
      </c>
      <c r="Q20" s="50">
        <v>1</v>
      </c>
      <c r="R20" s="50">
        <v>2</v>
      </c>
      <c r="S20" s="50">
        <v>1814005</v>
      </c>
      <c r="T20" s="50">
        <v>1000</v>
      </c>
      <c r="U20" s="50">
        <v>0</v>
      </c>
      <c r="V20" s="50" t="s">
        <v>4694</v>
      </c>
      <c r="W20" s="50" t="s">
        <v>4694</v>
      </c>
    </row>
    <row r="21" spans="1:23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O21" s="50">
        <f t="shared" si="0"/>
        <v>19</v>
      </c>
      <c r="P21" s="50">
        <v>10005</v>
      </c>
      <c r="Q21" s="50">
        <v>1</v>
      </c>
      <c r="R21" s="50">
        <v>2</v>
      </c>
      <c r="S21" s="50">
        <v>1814006</v>
      </c>
      <c r="T21" s="50">
        <v>1000</v>
      </c>
      <c r="U21" s="50">
        <v>0</v>
      </c>
      <c r="V21" s="50" t="s">
        <v>4694</v>
      </c>
      <c r="W21" s="50" t="s">
        <v>4694</v>
      </c>
    </row>
    <row r="22" spans="1:23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O22" s="50">
        <f t="shared" si="0"/>
        <v>20</v>
      </c>
      <c r="P22" s="50">
        <v>10006</v>
      </c>
      <c r="Q22" s="50">
        <v>1</v>
      </c>
      <c r="R22" s="50">
        <v>2</v>
      </c>
      <c r="S22" s="50">
        <v>1814007</v>
      </c>
      <c r="T22" s="50">
        <v>1000</v>
      </c>
      <c r="U22" s="50">
        <v>0</v>
      </c>
      <c r="V22" s="50" t="s">
        <v>4694</v>
      </c>
      <c r="W22" s="50" t="s">
        <v>4694</v>
      </c>
    </row>
    <row r="23" spans="1:23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O23" s="50">
        <f t="shared" si="0"/>
        <v>21</v>
      </c>
      <c r="P23" s="50">
        <v>10006</v>
      </c>
      <c r="Q23" s="50">
        <v>1</v>
      </c>
      <c r="R23" s="50">
        <v>2</v>
      </c>
      <c r="S23" s="50">
        <v>1814008</v>
      </c>
      <c r="T23" s="50">
        <v>1000</v>
      </c>
      <c r="U23" s="50">
        <v>0</v>
      </c>
      <c r="V23" s="50" t="s">
        <v>4694</v>
      </c>
      <c r="W23" s="50" t="s">
        <v>4694</v>
      </c>
    </row>
    <row r="24" spans="1:23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O24" s="50">
        <f t="shared" si="0"/>
        <v>22</v>
      </c>
      <c r="P24" s="50">
        <v>10006</v>
      </c>
      <c r="Q24" s="50">
        <v>1</v>
      </c>
      <c r="R24" s="50">
        <v>2</v>
      </c>
      <c r="S24" s="50">
        <v>1814009</v>
      </c>
      <c r="T24" s="50">
        <v>1000</v>
      </c>
      <c r="U24" s="50">
        <v>0</v>
      </c>
      <c r="V24" s="50" t="s">
        <v>4694</v>
      </c>
      <c r="W24" s="50" t="s">
        <v>4694</v>
      </c>
    </row>
    <row r="25" spans="1:23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O25" s="50">
        <f t="shared" si="0"/>
        <v>23</v>
      </c>
      <c r="P25" s="50">
        <v>10007</v>
      </c>
      <c r="Q25" s="50">
        <v>1</v>
      </c>
      <c r="R25" s="50">
        <v>2</v>
      </c>
      <c r="S25" s="50">
        <v>1814010</v>
      </c>
      <c r="T25" s="50">
        <v>1000</v>
      </c>
      <c r="U25" s="50">
        <v>0</v>
      </c>
      <c r="V25" s="50" t="s">
        <v>4694</v>
      </c>
      <c r="W25" s="50" t="s">
        <v>4694</v>
      </c>
    </row>
    <row r="26" spans="1:23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O26" s="50">
        <f t="shared" si="0"/>
        <v>24</v>
      </c>
      <c r="P26" s="50">
        <v>10007</v>
      </c>
      <c r="Q26" s="50">
        <v>1</v>
      </c>
      <c r="R26" s="50">
        <v>2</v>
      </c>
      <c r="S26" s="50">
        <v>1814011</v>
      </c>
      <c r="T26" s="50">
        <v>1000</v>
      </c>
      <c r="U26" s="50">
        <v>0</v>
      </c>
      <c r="V26" s="50" t="s">
        <v>4694</v>
      </c>
      <c r="W26" s="50" t="s">
        <v>4694</v>
      </c>
    </row>
    <row r="27" spans="1:23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O27" s="50">
        <f t="shared" si="0"/>
        <v>25</v>
      </c>
      <c r="P27" s="50">
        <v>10007</v>
      </c>
      <c r="Q27" s="50">
        <v>1</v>
      </c>
      <c r="R27" s="50">
        <v>2</v>
      </c>
      <c r="S27" s="50">
        <v>1814012</v>
      </c>
      <c r="T27" s="50">
        <v>1000</v>
      </c>
      <c r="U27" s="50">
        <v>0</v>
      </c>
      <c r="V27" s="50" t="s">
        <v>4694</v>
      </c>
      <c r="W27" s="50" t="s">
        <v>4694</v>
      </c>
    </row>
    <row r="28" spans="1:23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O28" s="50">
        <f t="shared" si="0"/>
        <v>26</v>
      </c>
      <c r="P28" s="50">
        <v>10008</v>
      </c>
      <c r="Q28" s="50">
        <v>1</v>
      </c>
      <c r="R28" s="50">
        <v>2</v>
      </c>
      <c r="S28" s="50">
        <v>1814013</v>
      </c>
      <c r="T28" s="50">
        <v>1000</v>
      </c>
      <c r="U28" s="50">
        <v>0</v>
      </c>
      <c r="V28" s="50" t="s">
        <v>4694</v>
      </c>
      <c r="W28" s="50" t="s">
        <v>4694</v>
      </c>
    </row>
    <row r="29" spans="1:23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O29" s="50">
        <f t="shared" si="0"/>
        <v>27</v>
      </c>
      <c r="P29" s="50">
        <v>10008</v>
      </c>
      <c r="Q29" s="50">
        <v>1</v>
      </c>
      <c r="R29" s="50">
        <v>2</v>
      </c>
      <c r="S29" s="50">
        <v>1814014</v>
      </c>
      <c r="T29" s="50">
        <v>1000</v>
      </c>
      <c r="U29" s="50">
        <v>0</v>
      </c>
      <c r="V29" s="50" t="s">
        <v>4694</v>
      </c>
      <c r="W29" s="50" t="s">
        <v>4694</v>
      </c>
    </row>
    <row r="30" spans="1:23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O30" s="50">
        <f t="shared" si="0"/>
        <v>28</v>
      </c>
      <c r="P30" s="50">
        <v>10008</v>
      </c>
      <c r="Q30" s="50">
        <v>1</v>
      </c>
      <c r="R30" s="50">
        <v>2</v>
      </c>
      <c r="S30" s="50">
        <v>1814015</v>
      </c>
      <c r="T30" s="50">
        <v>1000</v>
      </c>
      <c r="U30" s="50">
        <v>0</v>
      </c>
      <c r="V30" s="50" t="s">
        <v>4694</v>
      </c>
      <c r="W30" s="50" t="s">
        <v>4694</v>
      </c>
    </row>
    <row r="31" spans="1:23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O31" s="50">
        <f t="shared" si="0"/>
        <v>29</v>
      </c>
      <c r="P31" s="50">
        <v>10009</v>
      </c>
      <c r="Q31" s="50">
        <v>1</v>
      </c>
      <c r="R31" s="50">
        <v>2</v>
      </c>
      <c r="S31" s="50">
        <v>1814016</v>
      </c>
      <c r="T31" s="50">
        <v>1000</v>
      </c>
      <c r="U31" s="50">
        <v>0</v>
      </c>
      <c r="V31" s="50" t="s">
        <v>4694</v>
      </c>
      <c r="W31" s="50" t="s">
        <v>4694</v>
      </c>
    </row>
    <row r="32" spans="1:23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O32" s="50">
        <f t="shared" si="0"/>
        <v>30</v>
      </c>
      <c r="P32" s="50">
        <v>10009</v>
      </c>
      <c r="Q32" s="50">
        <v>1</v>
      </c>
      <c r="R32" s="50">
        <v>2</v>
      </c>
      <c r="S32" s="50">
        <v>1814017</v>
      </c>
      <c r="T32" s="50">
        <v>1000</v>
      </c>
      <c r="U32" s="50">
        <v>0</v>
      </c>
      <c r="V32" s="50" t="s">
        <v>4694</v>
      </c>
      <c r="W32" s="50" t="s">
        <v>4694</v>
      </c>
    </row>
    <row r="33" spans="1:23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O33" s="50">
        <f t="shared" si="0"/>
        <v>31</v>
      </c>
      <c r="P33" s="50">
        <v>10009</v>
      </c>
      <c r="Q33" s="50">
        <v>1</v>
      </c>
      <c r="R33" s="50">
        <v>2</v>
      </c>
      <c r="S33" s="50">
        <v>1814018</v>
      </c>
      <c r="T33" s="50">
        <v>1000</v>
      </c>
      <c r="U33" s="50">
        <v>0</v>
      </c>
      <c r="V33" s="50" t="s">
        <v>4694</v>
      </c>
      <c r="W33" s="50" t="s">
        <v>4694</v>
      </c>
    </row>
    <row r="34" spans="1:23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O34" s="50">
        <f t="shared" si="0"/>
        <v>32</v>
      </c>
      <c r="P34" s="50">
        <v>10010</v>
      </c>
      <c r="Q34" s="50">
        <v>1</v>
      </c>
      <c r="R34" s="50">
        <v>2</v>
      </c>
      <c r="S34" s="50">
        <v>1814019</v>
      </c>
      <c r="T34" s="50">
        <v>1000</v>
      </c>
      <c r="U34" s="50">
        <v>0</v>
      </c>
      <c r="V34" s="50" t="s">
        <v>4694</v>
      </c>
      <c r="W34" s="50" t="s">
        <v>4694</v>
      </c>
    </row>
    <row r="35" spans="1:23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O35" s="50">
        <f t="shared" si="0"/>
        <v>33</v>
      </c>
      <c r="P35" s="50">
        <v>10010</v>
      </c>
      <c r="Q35" s="50">
        <v>1</v>
      </c>
      <c r="R35" s="50">
        <v>2</v>
      </c>
      <c r="S35" s="50">
        <v>1814020</v>
      </c>
      <c r="T35" s="50">
        <v>1000</v>
      </c>
      <c r="U35" s="50">
        <v>0</v>
      </c>
      <c r="V35" s="50" t="s">
        <v>4694</v>
      </c>
      <c r="W35" s="50" t="s">
        <v>4694</v>
      </c>
    </row>
    <row r="36" spans="1:23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O36" s="50">
        <f t="shared" si="0"/>
        <v>34</v>
      </c>
      <c r="P36" s="50">
        <v>10010</v>
      </c>
      <c r="Q36" s="50">
        <v>1</v>
      </c>
      <c r="R36" s="50">
        <v>2</v>
      </c>
      <c r="S36" s="50">
        <v>1814021</v>
      </c>
      <c r="T36" s="50">
        <v>1000</v>
      </c>
      <c r="U36" s="50">
        <v>0</v>
      </c>
      <c r="V36" s="50" t="s">
        <v>4694</v>
      </c>
      <c r="W36" s="50" t="s">
        <v>4694</v>
      </c>
    </row>
    <row r="37" spans="1:23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O37" s="50">
        <f t="shared" si="0"/>
        <v>35</v>
      </c>
      <c r="P37" s="50">
        <v>10011</v>
      </c>
      <c r="Q37" s="50">
        <v>1</v>
      </c>
      <c r="R37" s="50">
        <v>2</v>
      </c>
      <c r="S37" s="50">
        <v>1814022</v>
      </c>
      <c r="T37" s="50">
        <v>1000</v>
      </c>
      <c r="U37" s="50">
        <v>0</v>
      </c>
      <c r="V37" s="50" t="s">
        <v>4694</v>
      </c>
      <c r="W37" s="50" t="s">
        <v>4694</v>
      </c>
    </row>
    <row r="38" spans="1:23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O38" s="50">
        <f t="shared" si="0"/>
        <v>36</v>
      </c>
      <c r="P38" s="50">
        <v>10011</v>
      </c>
      <c r="Q38" s="50">
        <v>1</v>
      </c>
      <c r="R38" s="50">
        <v>2</v>
      </c>
      <c r="S38" s="50">
        <v>1814023</v>
      </c>
      <c r="T38" s="50">
        <v>1000</v>
      </c>
      <c r="U38" s="50">
        <v>0</v>
      </c>
      <c r="V38" s="50" t="s">
        <v>4694</v>
      </c>
      <c r="W38" s="50" t="s">
        <v>4694</v>
      </c>
    </row>
    <row r="39" spans="1:23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O39" s="50">
        <f t="shared" si="0"/>
        <v>37</v>
      </c>
      <c r="P39" s="50">
        <v>10011</v>
      </c>
      <c r="Q39" s="50">
        <v>1</v>
      </c>
      <c r="R39" s="50">
        <v>2</v>
      </c>
      <c r="S39" s="50">
        <v>1814024</v>
      </c>
      <c r="T39" s="50">
        <v>1000</v>
      </c>
      <c r="U39" s="50">
        <v>0</v>
      </c>
      <c r="V39" s="50" t="s">
        <v>4694</v>
      </c>
      <c r="W39" s="50" t="s">
        <v>4694</v>
      </c>
    </row>
    <row r="40" spans="1:23" x14ac:dyDescent="0.2">
      <c r="A40" s="51">
        <v>1</v>
      </c>
      <c r="B40" s="52">
        <v>1</v>
      </c>
      <c r="C40" s="52">
        <v>1</v>
      </c>
      <c r="D40" s="52">
        <v>1</v>
      </c>
      <c r="E40" s="52">
        <v>1</v>
      </c>
      <c r="F40" s="52">
        <v>1</v>
      </c>
      <c r="G40" s="52">
        <v>1</v>
      </c>
      <c r="H40" s="52">
        <v>1</v>
      </c>
      <c r="I40" s="52">
        <v>1</v>
      </c>
      <c r="J40" s="52">
        <v>1</v>
      </c>
      <c r="O40" s="50">
        <f t="shared" si="0"/>
        <v>38</v>
      </c>
      <c r="P40" s="50">
        <v>10012</v>
      </c>
      <c r="Q40" s="50">
        <v>1</v>
      </c>
      <c r="R40" s="50">
        <v>2</v>
      </c>
      <c r="S40" s="50">
        <v>1814025</v>
      </c>
      <c r="T40" s="50">
        <v>1000</v>
      </c>
      <c r="U40" s="50">
        <v>0</v>
      </c>
      <c r="V40" s="50" t="s">
        <v>4694</v>
      </c>
      <c r="W40" s="50" t="s">
        <v>4694</v>
      </c>
    </row>
    <row r="41" spans="1:23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O41" s="50">
        <f t="shared" si="0"/>
        <v>39</v>
      </c>
      <c r="P41" s="50">
        <v>10012</v>
      </c>
      <c r="Q41" s="50">
        <v>1</v>
      </c>
      <c r="R41" s="50">
        <v>2</v>
      </c>
      <c r="S41" s="50">
        <v>1814026</v>
      </c>
      <c r="T41" s="50">
        <v>1000</v>
      </c>
      <c r="U41" s="50">
        <v>0</v>
      </c>
      <c r="V41" s="50" t="s">
        <v>4694</v>
      </c>
      <c r="W41" s="50" t="s">
        <v>4694</v>
      </c>
    </row>
    <row r="42" spans="1:23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O42" s="50">
        <f t="shared" si="0"/>
        <v>40</v>
      </c>
      <c r="P42" s="50">
        <v>10012</v>
      </c>
      <c r="Q42" s="50">
        <v>1</v>
      </c>
      <c r="R42" s="50">
        <v>2</v>
      </c>
      <c r="S42" s="50">
        <v>1814027</v>
      </c>
      <c r="T42" s="50">
        <v>1000</v>
      </c>
      <c r="U42" s="50">
        <v>0</v>
      </c>
      <c r="V42" s="50" t="s">
        <v>4694</v>
      </c>
      <c r="W42" s="50" t="s">
        <v>4694</v>
      </c>
    </row>
  </sheetData>
  <phoneticPr fontId="2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774A5-6A86-4F33-ACC3-630797887ED8}">
  <sheetPr>
    <tabColor rgb="FFFF0000"/>
  </sheetPr>
  <dimension ref="A1:Y81"/>
  <sheetViews>
    <sheetView topLeftCell="J16" workbookViewId="0">
      <selection activeCell="P2" sqref="P2"/>
    </sheetView>
  </sheetViews>
  <sheetFormatPr defaultRowHeight="14.25" x14ac:dyDescent="0.2"/>
  <cols>
    <col min="15" max="15" width="9" bestFit="1" customWidth="1"/>
    <col min="17" max="17" width="14" bestFit="1" customWidth="1"/>
    <col min="18" max="18" width="10.625" bestFit="1" customWidth="1"/>
    <col min="19" max="19" width="14.25" bestFit="1" customWidth="1"/>
    <col min="21" max="21" width="12.75" bestFit="1" customWidth="1"/>
    <col min="22" max="22" width="13" bestFit="1" customWidth="1"/>
    <col min="23" max="23" width="25.125" bestFit="1" customWidth="1"/>
  </cols>
  <sheetData>
    <row r="1" spans="1:25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K1" s="50"/>
      <c r="L1" s="50"/>
      <c r="M1" s="50"/>
      <c r="N1" s="52" t="s">
        <v>250</v>
      </c>
      <c r="O1" s="52" t="s">
        <v>2349</v>
      </c>
      <c r="P1" s="50" t="s">
        <v>3587</v>
      </c>
      <c r="Q1" s="50" t="s">
        <v>251</v>
      </c>
      <c r="R1" s="50" t="s">
        <v>4696</v>
      </c>
      <c r="S1" s="109" t="s">
        <v>4697</v>
      </c>
      <c r="T1" s="50" t="s">
        <v>4698</v>
      </c>
      <c r="U1" s="50" t="s">
        <v>4699</v>
      </c>
      <c r="V1" s="50" t="s">
        <v>4700</v>
      </c>
      <c r="W1" s="50" t="s">
        <v>4701</v>
      </c>
    </row>
    <row r="2" spans="1:25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K2" s="50"/>
      <c r="L2" s="50"/>
      <c r="M2" s="50"/>
      <c r="N2" s="53"/>
      <c r="O2" s="52" t="s">
        <v>4702</v>
      </c>
      <c r="P2" s="52" t="s">
        <v>4703</v>
      </c>
      <c r="Q2" s="50" t="s">
        <v>3453</v>
      </c>
      <c r="R2" s="50" t="s">
        <v>4704</v>
      </c>
      <c r="S2" s="109" t="s">
        <v>4705</v>
      </c>
      <c r="T2" s="50" t="s">
        <v>4706</v>
      </c>
      <c r="U2" s="50" t="s">
        <v>4707</v>
      </c>
      <c r="V2" s="50" t="s">
        <v>4708</v>
      </c>
      <c r="W2" s="50" t="s">
        <v>1976</v>
      </c>
    </row>
    <row r="3" spans="1:25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K3" s="50"/>
      <c r="L3" s="50"/>
      <c r="M3" s="86"/>
      <c r="N3" s="50"/>
      <c r="O3" s="57">
        <f t="shared" ref="O3:O10" si="0">IF(AC3&lt;&gt;0,IF(AC3&lt;&gt;AC2,1,O2+1),IF(AND(P2=P3),O2+1,P3*10000+1))</f>
        <v>10001</v>
      </c>
      <c r="P3" s="49">
        <v>1</v>
      </c>
      <c r="Q3" s="50" t="s">
        <v>4709</v>
      </c>
      <c r="R3" s="50">
        <f>O3</f>
        <v>10001</v>
      </c>
      <c r="S3" s="49">
        <v>2001</v>
      </c>
      <c r="T3" s="50" t="s">
        <v>3505</v>
      </c>
      <c r="U3" s="50">
        <v>1</v>
      </c>
      <c r="V3" s="50">
        <v>1002</v>
      </c>
      <c r="W3" s="57" t="str">
        <f>[1]装备系统!$K$39</f>
        <v>{1;{9.375;1000;0}}</v>
      </c>
      <c r="Y3" t="str" cm="1">
        <f t="array" ref="Y3:Y72">_xlfn.TEXTAFTER(T3:T72,"|")</f>
        <v>4</v>
      </c>
    </row>
    <row r="4" spans="1:25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K4" s="50"/>
      <c r="L4" s="50"/>
      <c r="M4" s="86"/>
      <c r="N4" s="50"/>
      <c r="O4" s="57">
        <f t="shared" si="0"/>
        <v>10002</v>
      </c>
      <c r="P4" s="49">
        <v>1</v>
      </c>
      <c r="Q4" s="50" t="s">
        <v>4710</v>
      </c>
      <c r="R4" s="50">
        <f t="shared" ref="R4:R25" si="1">O4</f>
        <v>10002</v>
      </c>
      <c r="S4" s="49">
        <v>2001</v>
      </c>
      <c r="T4" s="50" t="s">
        <v>4711</v>
      </c>
      <c r="U4" s="50">
        <v>1</v>
      </c>
      <c r="V4" s="50">
        <v>1002</v>
      </c>
      <c r="W4" s="57" t="str">
        <f>W3</f>
        <v>{1;{9.375;1000;0}}</v>
      </c>
      <c r="Y4" t="str">
        <v>9</v>
      </c>
    </row>
    <row r="5" spans="1:25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K5" s="50"/>
      <c r="L5" s="50"/>
      <c r="M5" s="86"/>
      <c r="N5" s="50"/>
      <c r="O5" s="57">
        <f t="shared" si="0"/>
        <v>10003</v>
      </c>
      <c r="P5" s="49">
        <v>1</v>
      </c>
      <c r="Q5" s="50" t="s">
        <v>4712</v>
      </c>
      <c r="R5" s="50">
        <f t="shared" si="1"/>
        <v>10003</v>
      </c>
      <c r="S5" s="49">
        <v>2001</v>
      </c>
      <c r="T5" s="50" t="s">
        <v>4713</v>
      </c>
      <c r="U5" s="50">
        <v>1</v>
      </c>
      <c r="V5" s="50">
        <v>1002</v>
      </c>
      <c r="W5" s="57" t="str">
        <f t="shared" ref="W5:W9" si="2">W4</f>
        <v>{1;{9.375;1000;0}}</v>
      </c>
      <c r="Y5" t="str">
        <v>14</v>
      </c>
    </row>
    <row r="6" spans="1:25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K6" s="50"/>
      <c r="L6" s="50"/>
      <c r="M6" s="86"/>
      <c r="N6" s="50"/>
      <c r="O6" s="57">
        <f t="shared" si="0"/>
        <v>10004</v>
      </c>
      <c r="P6" s="49">
        <v>1</v>
      </c>
      <c r="Q6" s="50" t="s">
        <v>4714</v>
      </c>
      <c r="R6" s="50">
        <f t="shared" si="1"/>
        <v>10004</v>
      </c>
      <c r="S6" s="49">
        <v>2001</v>
      </c>
      <c r="T6" s="50" t="s">
        <v>4715</v>
      </c>
      <c r="U6" s="50">
        <v>1</v>
      </c>
      <c r="V6" s="50">
        <v>1002</v>
      </c>
      <c r="W6" s="57" t="str">
        <f t="shared" si="2"/>
        <v>{1;{9.375;1000;0}}</v>
      </c>
      <c r="Y6" t="str">
        <v>20</v>
      </c>
    </row>
    <row r="7" spans="1:25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K7" s="50"/>
      <c r="L7" s="50"/>
      <c r="M7" s="86"/>
      <c r="N7" s="50"/>
      <c r="O7" s="57">
        <f t="shared" si="0"/>
        <v>10005</v>
      </c>
      <c r="P7" s="49">
        <v>1</v>
      </c>
      <c r="Q7" s="50" t="s">
        <v>4716</v>
      </c>
      <c r="R7" s="50">
        <f t="shared" si="1"/>
        <v>10005</v>
      </c>
      <c r="S7" s="49">
        <v>2001</v>
      </c>
      <c r="T7" s="50" t="s">
        <v>4717</v>
      </c>
      <c r="U7" s="50">
        <v>1</v>
      </c>
      <c r="V7" s="50">
        <v>1002</v>
      </c>
      <c r="W7" s="57" t="str">
        <f t="shared" si="2"/>
        <v>{1;{9.375;1000;0}}</v>
      </c>
      <c r="Y7" t="str">
        <v>29</v>
      </c>
    </row>
    <row r="8" spans="1:25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0"/>
      <c r="L8" s="50"/>
      <c r="M8" s="86"/>
      <c r="N8" s="50"/>
      <c r="O8" s="57">
        <f t="shared" si="0"/>
        <v>10006</v>
      </c>
      <c r="P8" s="49">
        <v>1</v>
      </c>
      <c r="Q8" s="50" t="s">
        <v>4718</v>
      </c>
      <c r="R8" s="50">
        <f t="shared" si="1"/>
        <v>10006</v>
      </c>
      <c r="S8" s="49">
        <v>2001</v>
      </c>
      <c r="T8" s="50" t="s">
        <v>4719</v>
      </c>
      <c r="U8" s="50">
        <v>1</v>
      </c>
      <c r="V8" s="50">
        <v>1002</v>
      </c>
      <c r="W8" s="57" t="str">
        <f t="shared" si="2"/>
        <v>{1;{9.375;1000;0}}</v>
      </c>
      <c r="Y8" t="str">
        <v>39</v>
      </c>
    </row>
    <row r="9" spans="1:25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K9" s="50"/>
      <c r="L9" s="50"/>
      <c r="M9" s="86"/>
      <c r="N9" s="50"/>
      <c r="O9" s="57">
        <f t="shared" si="0"/>
        <v>10007</v>
      </c>
      <c r="P9" s="49">
        <v>1</v>
      </c>
      <c r="Q9" s="50" t="s">
        <v>4720</v>
      </c>
      <c r="R9" s="50">
        <f t="shared" si="1"/>
        <v>10007</v>
      </c>
      <c r="S9" s="49">
        <v>2001</v>
      </c>
      <c r="T9" s="50" t="s">
        <v>4721</v>
      </c>
      <c r="U9" s="50">
        <v>1</v>
      </c>
      <c r="V9" s="50">
        <v>1002</v>
      </c>
      <c r="W9" s="57" t="str">
        <f t="shared" si="2"/>
        <v>{1;{9.375;1000;0}}</v>
      </c>
      <c r="Y9" t="str">
        <v>50</v>
      </c>
    </row>
    <row r="10" spans="1:25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K10" s="50"/>
      <c r="L10" s="50"/>
      <c r="M10" s="50"/>
      <c r="N10" s="50"/>
      <c r="O10" s="57">
        <f t="shared" si="0"/>
        <v>20001</v>
      </c>
      <c r="P10" s="49">
        <f>P3+1</f>
        <v>2</v>
      </c>
      <c r="Q10" s="50" t="s">
        <v>4722</v>
      </c>
      <c r="R10" s="50">
        <f t="shared" si="1"/>
        <v>20001</v>
      </c>
      <c r="S10" s="49">
        <v>2001</v>
      </c>
      <c r="T10" s="50" t="str">
        <f>T3</f>
        <v>1|4</v>
      </c>
      <c r="U10" s="50">
        <f>U3</f>
        <v>1</v>
      </c>
      <c r="V10" s="50">
        <v>1002</v>
      </c>
      <c r="W10" s="57" t="str">
        <f>[1]装备系统!$K$40</f>
        <v>{1;{6.25;1000;0}}</v>
      </c>
      <c r="Y10" t="str">
        <v>4</v>
      </c>
    </row>
    <row r="11" spans="1:25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K11" s="50"/>
      <c r="L11" s="50"/>
      <c r="M11" s="50"/>
      <c r="N11" s="50"/>
      <c r="O11" s="57">
        <f t="shared" ref="O11:O72" si="3">IF(AC11&lt;&gt;0,IF(AC11&lt;&gt;AC10,1,O10+1),IF(AND(P10=P11),O10+1,P11*10000+1))</f>
        <v>20002</v>
      </c>
      <c r="P11" s="49">
        <f t="shared" ref="P11:P72" si="4">P4+1</f>
        <v>2</v>
      </c>
      <c r="Q11" s="50" t="s">
        <v>4723</v>
      </c>
      <c r="R11" s="50">
        <f t="shared" si="1"/>
        <v>20002</v>
      </c>
      <c r="S11" s="49">
        <v>2001</v>
      </c>
      <c r="T11" s="50" t="str">
        <f t="shared" ref="T11:T72" si="5">T4</f>
        <v>5|9</v>
      </c>
      <c r="U11" s="50">
        <f t="shared" ref="U11:U42" si="6">U4</f>
        <v>1</v>
      </c>
      <c r="V11" s="50">
        <v>1002</v>
      </c>
      <c r="W11" s="57" t="str">
        <f>W10</f>
        <v>{1;{6.25;1000;0}}</v>
      </c>
      <c r="Y11" t="str">
        <v>9</v>
      </c>
    </row>
    <row r="12" spans="1:25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O12" s="57">
        <f t="shared" si="3"/>
        <v>20003</v>
      </c>
      <c r="P12" s="49">
        <f t="shared" si="4"/>
        <v>2</v>
      </c>
      <c r="Q12" s="50" t="s">
        <v>4724</v>
      </c>
      <c r="R12" s="50">
        <f t="shared" si="1"/>
        <v>20003</v>
      </c>
      <c r="S12" s="49">
        <v>2001</v>
      </c>
      <c r="T12" s="50" t="str">
        <f t="shared" si="5"/>
        <v>10|14</v>
      </c>
      <c r="U12" s="50">
        <f t="shared" si="6"/>
        <v>1</v>
      </c>
      <c r="V12" s="50">
        <v>1002</v>
      </c>
      <c r="W12" s="57" t="str">
        <f t="shared" ref="W12:W16" si="7">W11</f>
        <v>{1;{6.25;1000;0}}</v>
      </c>
      <c r="Y12" t="str">
        <v>14</v>
      </c>
    </row>
    <row r="13" spans="1:25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O13" s="57">
        <f t="shared" si="3"/>
        <v>20004</v>
      </c>
      <c r="P13" s="49">
        <f t="shared" si="4"/>
        <v>2</v>
      </c>
      <c r="Q13" s="50" t="s">
        <v>4725</v>
      </c>
      <c r="R13" s="50">
        <f t="shared" si="1"/>
        <v>20004</v>
      </c>
      <c r="S13" s="49">
        <v>2001</v>
      </c>
      <c r="T13" s="50" t="str">
        <f t="shared" si="5"/>
        <v>15|20</v>
      </c>
      <c r="U13" s="50">
        <f t="shared" si="6"/>
        <v>1</v>
      </c>
      <c r="V13" s="50">
        <v>1002</v>
      </c>
      <c r="W13" s="57" t="str">
        <f t="shared" si="7"/>
        <v>{1;{6.25;1000;0}}</v>
      </c>
      <c r="Y13" t="str">
        <v>20</v>
      </c>
    </row>
    <row r="14" spans="1:25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O14" s="57">
        <f t="shared" si="3"/>
        <v>20005</v>
      </c>
      <c r="P14" s="49">
        <f t="shared" si="4"/>
        <v>2</v>
      </c>
      <c r="Q14" s="50" t="s">
        <v>4726</v>
      </c>
      <c r="R14" s="50">
        <f t="shared" si="1"/>
        <v>20005</v>
      </c>
      <c r="S14" s="49">
        <v>2001</v>
      </c>
      <c r="T14" s="50" t="str">
        <f t="shared" si="5"/>
        <v>20|29</v>
      </c>
      <c r="U14" s="50">
        <f t="shared" si="6"/>
        <v>1</v>
      </c>
      <c r="V14" s="50">
        <v>1002</v>
      </c>
      <c r="W14" s="57" t="str">
        <f t="shared" si="7"/>
        <v>{1;{6.25;1000;0}}</v>
      </c>
      <c r="Y14" t="str">
        <v>29</v>
      </c>
    </row>
    <row r="15" spans="1:25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O15" s="57">
        <f t="shared" si="3"/>
        <v>20006</v>
      </c>
      <c r="P15" s="49">
        <f t="shared" si="4"/>
        <v>2</v>
      </c>
      <c r="Q15" s="50" t="s">
        <v>4727</v>
      </c>
      <c r="R15" s="50">
        <f t="shared" si="1"/>
        <v>20006</v>
      </c>
      <c r="S15" s="49">
        <v>2001</v>
      </c>
      <c r="T15" s="50" t="str">
        <f t="shared" si="5"/>
        <v>30|39</v>
      </c>
      <c r="U15" s="50">
        <f t="shared" si="6"/>
        <v>1</v>
      </c>
      <c r="V15" s="50">
        <v>1002</v>
      </c>
      <c r="W15" s="57" t="str">
        <f t="shared" si="7"/>
        <v>{1;{6.25;1000;0}}</v>
      </c>
      <c r="Y15" t="str">
        <v>39</v>
      </c>
    </row>
    <row r="16" spans="1:25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O16" s="57">
        <f t="shared" si="3"/>
        <v>20007</v>
      </c>
      <c r="P16" s="49">
        <f t="shared" si="4"/>
        <v>2</v>
      </c>
      <c r="Q16" s="50" t="s">
        <v>4728</v>
      </c>
      <c r="R16" s="50">
        <f t="shared" si="1"/>
        <v>20007</v>
      </c>
      <c r="S16" s="49">
        <v>2001</v>
      </c>
      <c r="T16" s="50" t="str">
        <f t="shared" si="5"/>
        <v>40|50</v>
      </c>
      <c r="U16" s="50">
        <f t="shared" si="6"/>
        <v>1</v>
      </c>
      <c r="V16" s="50">
        <v>1002</v>
      </c>
      <c r="W16" s="57" t="str">
        <f t="shared" si="7"/>
        <v>{1;{6.25;1000;0}}</v>
      </c>
      <c r="Y16" t="str">
        <v>50</v>
      </c>
    </row>
    <row r="17" spans="1:25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O17" s="57">
        <f t="shared" si="3"/>
        <v>30001</v>
      </c>
      <c r="P17" s="49">
        <f t="shared" si="4"/>
        <v>3</v>
      </c>
      <c r="Q17" s="50" t="s">
        <v>4729</v>
      </c>
      <c r="R17" s="50">
        <f t="shared" si="1"/>
        <v>30001</v>
      </c>
      <c r="S17" s="49">
        <v>2001</v>
      </c>
      <c r="T17" s="50" t="str">
        <f t="shared" si="5"/>
        <v>1|4</v>
      </c>
      <c r="U17" s="50">
        <f t="shared" si="6"/>
        <v>1</v>
      </c>
      <c r="V17" s="50">
        <v>1001</v>
      </c>
      <c r="W17" s="57" t="str">
        <f>[1]装备系统!$K$41</f>
        <v>{1;{10;1000;0}}</v>
      </c>
      <c r="Y17" t="str">
        <v>4</v>
      </c>
    </row>
    <row r="18" spans="1:25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O18" s="57">
        <f t="shared" si="3"/>
        <v>30002</v>
      </c>
      <c r="P18" s="49">
        <f t="shared" si="4"/>
        <v>3</v>
      </c>
      <c r="Q18" s="50" t="s">
        <v>4730</v>
      </c>
      <c r="R18" s="50">
        <f t="shared" si="1"/>
        <v>30002</v>
      </c>
      <c r="S18" s="49">
        <v>2001</v>
      </c>
      <c r="T18" s="50" t="str">
        <f t="shared" si="5"/>
        <v>5|9</v>
      </c>
      <c r="U18" s="50">
        <f t="shared" si="6"/>
        <v>1</v>
      </c>
      <c r="V18" s="50">
        <v>1001</v>
      </c>
      <c r="W18" s="57" t="str">
        <f>W17</f>
        <v>{1;{10;1000;0}}</v>
      </c>
      <c r="Y18" t="str">
        <v>9</v>
      </c>
    </row>
    <row r="19" spans="1:25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O19" s="57">
        <f t="shared" si="3"/>
        <v>30003</v>
      </c>
      <c r="P19" s="49">
        <f t="shared" si="4"/>
        <v>3</v>
      </c>
      <c r="Q19" s="50" t="s">
        <v>4731</v>
      </c>
      <c r="R19" s="50">
        <f t="shared" si="1"/>
        <v>30003</v>
      </c>
      <c r="S19" s="49">
        <v>2001</v>
      </c>
      <c r="T19" s="50" t="str">
        <f t="shared" si="5"/>
        <v>10|14</v>
      </c>
      <c r="U19" s="50">
        <f t="shared" si="6"/>
        <v>1</v>
      </c>
      <c r="V19" s="50">
        <v>1001</v>
      </c>
      <c r="W19" s="57" t="str">
        <f t="shared" ref="W19:W23" si="8">W18</f>
        <v>{1;{10;1000;0}}</v>
      </c>
      <c r="Y19" t="str">
        <v>14</v>
      </c>
    </row>
    <row r="20" spans="1:25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O20" s="57">
        <f t="shared" si="3"/>
        <v>30004</v>
      </c>
      <c r="P20" s="49">
        <f t="shared" si="4"/>
        <v>3</v>
      </c>
      <c r="Q20" s="50" t="s">
        <v>4732</v>
      </c>
      <c r="R20" s="50">
        <f t="shared" si="1"/>
        <v>30004</v>
      </c>
      <c r="S20" s="49">
        <v>2001</v>
      </c>
      <c r="T20" s="50" t="str">
        <f t="shared" si="5"/>
        <v>15|20</v>
      </c>
      <c r="U20" s="50">
        <f t="shared" si="6"/>
        <v>1</v>
      </c>
      <c r="V20" s="50">
        <v>1001</v>
      </c>
      <c r="W20" s="57" t="str">
        <f t="shared" si="8"/>
        <v>{1;{10;1000;0}}</v>
      </c>
      <c r="Y20" t="str">
        <v>20</v>
      </c>
    </row>
    <row r="21" spans="1:25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O21" s="57">
        <f t="shared" si="3"/>
        <v>30005</v>
      </c>
      <c r="P21" s="49">
        <f t="shared" si="4"/>
        <v>3</v>
      </c>
      <c r="Q21" s="50" t="s">
        <v>4733</v>
      </c>
      <c r="R21" s="50">
        <f t="shared" si="1"/>
        <v>30005</v>
      </c>
      <c r="S21" s="49">
        <v>2001</v>
      </c>
      <c r="T21" s="50" t="str">
        <f t="shared" si="5"/>
        <v>20|29</v>
      </c>
      <c r="U21" s="50">
        <f t="shared" si="6"/>
        <v>1</v>
      </c>
      <c r="V21" s="50">
        <v>1001</v>
      </c>
      <c r="W21" s="57" t="str">
        <f t="shared" si="8"/>
        <v>{1;{10;1000;0}}</v>
      </c>
      <c r="Y21" t="str">
        <v>29</v>
      </c>
    </row>
    <row r="22" spans="1:25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O22" s="57">
        <f t="shared" si="3"/>
        <v>30006</v>
      </c>
      <c r="P22" s="49">
        <f t="shared" si="4"/>
        <v>3</v>
      </c>
      <c r="Q22" s="50" t="s">
        <v>4734</v>
      </c>
      <c r="R22" s="50">
        <f t="shared" si="1"/>
        <v>30006</v>
      </c>
      <c r="S22" s="49">
        <v>2001</v>
      </c>
      <c r="T22" s="50" t="str">
        <f t="shared" si="5"/>
        <v>30|39</v>
      </c>
      <c r="U22" s="50">
        <f t="shared" si="6"/>
        <v>1</v>
      </c>
      <c r="V22" s="50">
        <v>1001</v>
      </c>
      <c r="W22" s="57" t="str">
        <f t="shared" si="8"/>
        <v>{1;{10;1000;0}}</v>
      </c>
      <c r="Y22" t="str">
        <v>39</v>
      </c>
    </row>
    <row r="23" spans="1:25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O23" s="57">
        <f t="shared" si="3"/>
        <v>30007</v>
      </c>
      <c r="P23" s="49">
        <f t="shared" si="4"/>
        <v>3</v>
      </c>
      <c r="Q23" s="50" t="s">
        <v>4735</v>
      </c>
      <c r="R23" s="50">
        <f t="shared" si="1"/>
        <v>30007</v>
      </c>
      <c r="S23" s="49">
        <v>2001</v>
      </c>
      <c r="T23" s="50" t="str">
        <f t="shared" si="5"/>
        <v>40|50</v>
      </c>
      <c r="U23" s="50">
        <f t="shared" si="6"/>
        <v>1</v>
      </c>
      <c r="V23" s="50">
        <v>1001</v>
      </c>
      <c r="W23" s="57" t="str">
        <f t="shared" si="8"/>
        <v>{1;{10;1000;0}}</v>
      </c>
      <c r="Y23" t="str">
        <v>50</v>
      </c>
    </row>
    <row r="24" spans="1:25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O24" s="57">
        <f t="shared" si="3"/>
        <v>40001</v>
      </c>
      <c r="P24" s="49">
        <f t="shared" si="4"/>
        <v>4</v>
      </c>
      <c r="Q24" s="50" t="s">
        <v>4736</v>
      </c>
      <c r="R24" s="50">
        <f t="shared" si="1"/>
        <v>40001</v>
      </c>
      <c r="S24" s="49">
        <v>2001</v>
      </c>
      <c r="T24" s="50" t="str">
        <f t="shared" si="5"/>
        <v>1|4</v>
      </c>
      <c r="U24" s="50">
        <f t="shared" si="6"/>
        <v>1</v>
      </c>
      <c r="V24" s="50">
        <v>1001</v>
      </c>
      <c r="W24" s="57" t="str">
        <f>[1]装备系统!$K$42</f>
        <v>{1;{10;1000;0}}</v>
      </c>
      <c r="Y24" t="str">
        <v>4</v>
      </c>
    </row>
    <row r="25" spans="1:25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O25" s="57">
        <f t="shared" si="3"/>
        <v>40002</v>
      </c>
      <c r="P25" s="49">
        <f t="shared" si="4"/>
        <v>4</v>
      </c>
      <c r="Q25" s="50" t="s">
        <v>4737</v>
      </c>
      <c r="R25" s="50">
        <f t="shared" si="1"/>
        <v>40002</v>
      </c>
      <c r="S25" s="49">
        <v>2001</v>
      </c>
      <c r="T25" s="50" t="str">
        <f t="shared" si="5"/>
        <v>5|9</v>
      </c>
      <c r="U25" s="50">
        <f t="shared" si="6"/>
        <v>1</v>
      </c>
      <c r="V25" s="50">
        <v>1001</v>
      </c>
      <c r="W25" s="57" t="str">
        <f>W24</f>
        <v>{1;{10;1000;0}}</v>
      </c>
      <c r="Y25" t="str">
        <v>9</v>
      </c>
    </row>
    <row r="26" spans="1:25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O26" s="57">
        <f t="shared" si="3"/>
        <v>40003</v>
      </c>
      <c r="P26" s="49">
        <f t="shared" si="4"/>
        <v>4</v>
      </c>
      <c r="Q26" s="50" t="s">
        <v>4738</v>
      </c>
      <c r="R26" s="50">
        <f t="shared" ref="R26:R48" si="9">O26</f>
        <v>40003</v>
      </c>
      <c r="S26" s="49">
        <v>2001</v>
      </c>
      <c r="T26" s="50" t="str">
        <f t="shared" si="5"/>
        <v>10|14</v>
      </c>
      <c r="U26" s="50">
        <f t="shared" si="6"/>
        <v>1</v>
      </c>
      <c r="V26" s="50">
        <v>1001</v>
      </c>
      <c r="W26" s="57" t="str">
        <f t="shared" ref="W26:W30" si="10">W25</f>
        <v>{1;{10;1000;0}}</v>
      </c>
      <c r="Y26" t="str">
        <v>14</v>
      </c>
    </row>
    <row r="27" spans="1:25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O27" s="57">
        <f t="shared" si="3"/>
        <v>40004</v>
      </c>
      <c r="P27" s="49">
        <f t="shared" si="4"/>
        <v>4</v>
      </c>
      <c r="Q27" s="50" t="s">
        <v>4739</v>
      </c>
      <c r="R27" s="50">
        <f t="shared" si="9"/>
        <v>40004</v>
      </c>
      <c r="S27" s="49">
        <v>2001</v>
      </c>
      <c r="T27" s="50" t="str">
        <f t="shared" si="5"/>
        <v>15|20</v>
      </c>
      <c r="U27" s="50">
        <f t="shared" si="6"/>
        <v>1</v>
      </c>
      <c r="V27" s="50">
        <v>1001</v>
      </c>
      <c r="W27" s="57" t="str">
        <f t="shared" si="10"/>
        <v>{1;{10;1000;0}}</v>
      </c>
      <c r="Y27" t="str">
        <v>20</v>
      </c>
    </row>
    <row r="28" spans="1:25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O28" s="57">
        <f t="shared" si="3"/>
        <v>40005</v>
      </c>
      <c r="P28" s="49">
        <f t="shared" si="4"/>
        <v>4</v>
      </c>
      <c r="Q28" s="50" t="s">
        <v>4740</v>
      </c>
      <c r="R28" s="50">
        <f t="shared" si="9"/>
        <v>40005</v>
      </c>
      <c r="S28" s="49">
        <v>2001</v>
      </c>
      <c r="T28" s="50" t="str">
        <f t="shared" si="5"/>
        <v>20|29</v>
      </c>
      <c r="U28" s="50">
        <f t="shared" si="6"/>
        <v>1</v>
      </c>
      <c r="V28" s="50">
        <v>1001</v>
      </c>
      <c r="W28" s="57" t="str">
        <f t="shared" si="10"/>
        <v>{1;{10;1000;0}}</v>
      </c>
      <c r="Y28" t="str">
        <v>29</v>
      </c>
    </row>
    <row r="29" spans="1:25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O29" s="57">
        <f t="shared" si="3"/>
        <v>40006</v>
      </c>
      <c r="P29" s="49">
        <f t="shared" si="4"/>
        <v>4</v>
      </c>
      <c r="Q29" s="50" t="s">
        <v>4741</v>
      </c>
      <c r="R29" s="50">
        <f t="shared" si="9"/>
        <v>40006</v>
      </c>
      <c r="S29" s="49">
        <v>2001</v>
      </c>
      <c r="T29" s="50" t="str">
        <f t="shared" si="5"/>
        <v>30|39</v>
      </c>
      <c r="U29" s="50">
        <f t="shared" si="6"/>
        <v>1</v>
      </c>
      <c r="V29" s="50">
        <v>1001</v>
      </c>
      <c r="W29" s="57" t="str">
        <f t="shared" si="10"/>
        <v>{1;{10;1000;0}}</v>
      </c>
      <c r="Y29" t="str">
        <v>39</v>
      </c>
    </row>
    <row r="30" spans="1:25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O30" s="57">
        <f t="shared" si="3"/>
        <v>40007</v>
      </c>
      <c r="P30" s="49">
        <f t="shared" si="4"/>
        <v>4</v>
      </c>
      <c r="Q30" s="50" t="s">
        <v>4742</v>
      </c>
      <c r="R30" s="50">
        <f t="shared" si="9"/>
        <v>40007</v>
      </c>
      <c r="S30" s="49">
        <v>2001</v>
      </c>
      <c r="T30" s="50" t="str">
        <f t="shared" si="5"/>
        <v>40|50</v>
      </c>
      <c r="U30" s="50">
        <f t="shared" si="6"/>
        <v>1</v>
      </c>
      <c r="V30" s="50">
        <v>1001</v>
      </c>
      <c r="W30" s="57" t="str">
        <f t="shared" si="10"/>
        <v>{1;{10;1000;0}}</v>
      </c>
      <c r="Y30" t="str">
        <v>50</v>
      </c>
    </row>
    <row r="31" spans="1:25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O31" s="57">
        <f t="shared" si="3"/>
        <v>50001</v>
      </c>
      <c r="P31" s="49">
        <f t="shared" si="4"/>
        <v>5</v>
      </c>
      <c r="Q31" s="50" t="s">
        <v>4743</v>
      </c>
      <c r="R31" s="50">
        <f t="shared" si="9"/>
        <v>50001</v>
      </c>
      <c r="S31" s="49">
        <v>2001</v>
      </c>
      <c r="T31" s="50" t="str">
        <f t="shared" si="5"/>
        <v>1|4</v>
      </c>
      <c r="U31" s="50">
        <f t="shared" si="6"/>
        <v>1</v>
      </c>
      <c r="V31" s="50">
        <v>1001</v>
      </c>
      <c r="W31" s="57" t="str">
        <f>[1]装备系统!$K$43</f>
        <v>{1;{10;1000;0}}</v>
      </c>
      <c r="Y31" t="str">
        <v>4</v>
      </c>
    </row>
    <row r="32" spans="1:25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O32" s="57">
        <f t="shared" si="3"/>
        <v>50002</v>
      </c>
      <c r="P32" s="49">
        <f t="shared" si="4"/>
        <v>5</v>
      </c>
      <c r="Q32" s="50" t="s">
        <v>4744</v>
      </c>
      <c r="R32" s="50">
        <f t="shared" si="9"/>
        <v>50002</v>
      </c>
      <c r="S32" s="49">
        <v>2001</v>
      </c>
      <c r="T32" s="50" t="str">
        <f t="shared" si="5"/>
        <v>5|9</v>
      </c>
      <c r="U32" s="50">
        <f t="shared" si="6"/>
        <v>1</v>
      </c>
      <c r="V32" s="50">
        <v>1001</v>
      </c>
      <c r="W32" s="57" t="str">
        <f>W31</f>
        <v>{1;{10;1000;0}}</v>
      </c>
      <c r="Y32" t="str">
        <v>9</v>
      </c>
    </row>
    <row r="33" spans="1:25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O33" s="57">
        <f t="shared" si="3"/>
        <v>50003</v>
      </c>
      <c r="P33" s="49">
        <f t="shared" si="4"/>
        <v>5</v>
      </c>
      <c r="Q33" s="50" t="s">
        <v>4745</v>
      </c>
      <c r="R33" s="50">
        <f t="shared" si="9"/>
        <v>50003</v>
      </c>
      <c r="S33" s="49">
        <v>2001</v>
      </c>
      <c r="T33" s="50" t="str">
        <f t="shared" si="5"/>
        <v>10|14</v>
      </c>
      <c r="U33" s="50">
        <f t="shared" si="6"/>
        <v>1</v>
      </c>
      <c r="V33" s="50">
        <v>1001</v>
      </c>
      <c r="W33" s="57" t="str">
        <f t="shared" ref="W33:W37" si="11">W32</f>
        <v>{1;{10;1000;0}}</v>
      </c>
      <c r="Y33" t="str">
        <v>14</v>
      </c>
    </row>
    <row r="34" spans="1:25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O34" s="57">
        <f t="shared" si="3"/>
        <v>50004</v>
      </c>
      <c r="P34" s="49">
        <f t="shared" si="4"/>
        <v>5</v>
      </c>
      <c r="Q34" s="50" t="s">
        <v>4746</v>
      </c>
      <c r="R34" s="50">
        <f t="shared" si="9"/>
        <v>50004</v>
      </c>
      <c r="S34" s="49">
        <v>2001</v>
      </c>
      <c r="T34" s="50" t="str">
        <f t="shared" si="5"/>
        <v>15|20</v>
      </c>
      <c r="U34" s="50">
        <f t="shared" si="6"/>
        <v>1</v>
      </c>
      <c r="V34" s="50">
        <v>1001</v>
      </c>
      <c r="W34" s="57" t="str">
        <f t="shared" si="11"/>
        <v>{1;{10;1000;0}}</v>
      </c>
      <c r="Y34" t="str">
        <v>20</v>
      </c>
    </row>
    <row r="35" spans="1:25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O35" s="57">
        <f t="shared" si="3"/>
        <v>50005</v>
      </c>
      <c r="P35" s="49">
        <f t="shared" si="4"/>
        <v>5</v>
      </c>
      <c r="Q35" s="50" t="s">
        <v>4747</v>
      </c>
      <c r="R35" s="50">
        <f t="shared" si="9"/>
        <v>50005</v>
      </c>
      <c r="S35" s="49">
        <v>2001</v>
      </c>
      <c r="T35" s="50" t="str">
        <f t="shared" si="5"/>
        <v>20|29</v>
      </c>
      <c r="U35" s="50">
        <f t="shared" si="6"/>
        <v>1</v>
      </c>
      <c r="V35" s="50">
        <v>1001</v>
      </c>
      <c r="W35" s="57" t="str">
        <f t="shared" si="11"/>
        <v>{1;{10;1000;0}}</v>
      </c>
      <c r="Y35" t="str">
        <v>29</v>
      </c>
    </row>
    <row r="36" spans="1:25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O36" s="57">
        <f t="shared" si="3"/>
        <v>50006</v>
      </c>
      <c r="P36" s="49">
        <f t="shared" si="4"/>
        <v>5</v>
      </c>
      <c r="Q36" s="50" t="s">
        <v>4748</v>
      </c>
      <c r="R36" s="50">
        <f t="shared" si="9"/>
        <v>50006</v>
      </c>
      <c r="S36" s="49">
        <v>2001</v>
      </c>
      <c r="T36" s="50" t="str">
        <f t="shared" si="5"/>
        <v>30|39</v>
      </c>
      <c r="U36" s="50">
        <f t="shared" si="6"/>
        <v>1</v>
      </c>
      <c r="V36" s="50">
        <v>1001</v>
      </c>
      <c r="W36" s="57" t="str">
        <f t="shared" si="11"/>
        <v>{1;{10;1000;0}}</v>
      </c>
      <c r="Y36" t="str">
        <v>39</v>
      </c>
    </row>
    <row r="37" spans="1:25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O37" s="57">
        <f t="shared" si="3"/>
        <v>50007</v>
      </c>
      <c r="P37" s="49">
        <f t="shared" si="4"/>
        <v>5</v>
      </c>
      <c r="Q37" s="50" t="s">
        <v>4749</v>
      </c>
      <c r="R37" s="50">
        <f t="shared" si="9"/>
        <v>50007</v>
      </c>
      <c r="S37" s="49">
        <v>2001</v>
      </c>
      <c r="T37" s="50" t="str">
        <f t="shared" si="5"/>
        <v>40|50</v>
      </c>
      <c r="U37" s="50">
        <f t="shared" si="6"/>
        <v>1</v>
      </c>
      <c r="V37" s="50">
        <v>1001</v>
      </c>
      <c r="W37" s="57" t="str">
        <f t="shared" si="11"/>
        <v>{1;{10;1000;0}}</v>
      </c>
      <c r="Y37" t="str">
        <v>50</v>
      </c>
    </row>
    <row r="38" spans="1:25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O38" s="57">
        <f t="shared" si="3"/>
        <v>60001</v>
      </c>
      <c r="P38" s="49">
        <f t="shared" si="4"/>
        <v>6</v>
      </c>
      <c r="Q38" s="50" t="s">
        <v>4750</v>
      </c>
      <c r="R38" s="50">
        <f t="shared" si="9"/>
        <v>60001</v>
      </c>
      <c r="S38" s="49">
        <v>2001</v>
      </c>
      <c r="T38" s="50" t="str">
        <f t="shared" si="5"/>
        <v>1|4</v>
      </c>
      <c r="U38" s="50">
        <f t="shared" si="6"/>
        <v>1</v>
      </c>
      <c r="V38" s="50">
        <v>1001</v>
      </c>
      <c r="W38" s="57" t="str">
        <f>[1]装备系统!$K$44</f>
        <v>{1;{10;1000;0}}</v>
      </c>
      <c r="Y38" t="str">
        <v>4</v>
      </c>
    </row>
    <row r="39" spans="1:25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O39" s="57">
        <f t="shared" si="3"/>
        <v>60002</v>
      </c>
      <c r="P39" s="49">
        <f t="shared" si="4"/>
        <v>6</v>
      </c>
      <c r="Q39" s="50" t="s">
        <v>4751</v>
      </c>
      <c r="R39" s="50">
        <f t="shared" si="9"/>
        <v>60002</v>
      </c>
      <c r="S39" s="49">
        <v>2001</v>
      </c>
      <c r="T39" s="50" t="str">
        <f t="shared" si="5"/>
        <v>5|9</v>
      </c>
      <c r="U39" s="50">
        <f t="shared" si="6"/>
        <v>1</v>
      </c>
      <c r="V39" s="50">
        <v>1001</v>
      </c>
      <c r="W39" s="57" t="str">
        <f>[1]装备系统!$K$44</f>
        <v>{1;{10;1000;0}}</v>
      </c>
      <c r="Y39" t="str">
        <v>9</v>
      </c>
    </row>
    <row r="40" spans="1:25" x14ac:dyDescent="0.2">
      <c r="A40" s="51">
        <v>1</v>
      </c>
      <c r="B40" s="52">
        <v>1</v>
      </c>
      <c r="C40" s="52">
        <v>1</v>
      </c>
      <c r="D40" s="52">
        <v>1</v>
      </c>
      <c r="E40" s="52">
        <v>1</v>
      </c>
      <c r="F40" s="52">
        <v>1</v>
      </c>
      <c r="G40" s="52">
        <v>1</v>
      </c>
      <c r="H40" s="52">
        <v>1</v>
      </c>
      <c r="I40" s="52">
        <v>1</v>
      </c>
      <c r="J40" s="52">
        <v>1</v>
      </c>
      <c r="O40" s="57">
        <f t="shared" si="3"/>
        <v>60003</v>
      </c>
      <c r="P40" s="49">
        <f t="shared" si="4"/>
        <v>6</v>
      </c>
      <c r="Q40" s="50" t="s">
        <v>4752</v>
      </c>
      <c r="R40" s="50">
        <f t="shared" si="9"/>
        <v>60003</v>
      </c>
      <c r="S40" s="49">
        <v>2001</v>
      </c>
      <c r="T40" s="50" t="str">
        <f t="shared" si="5"/>
        <v>10|14</v>
      </c>
      <c r="U40" s="50">
        <f t="shared" si="6"/>
        <v>1</v>
      </c>
      <c r="V40" s="50">
        <v>1001</v>
      </c>
      <c r="W40" s="57" t="str">
        <f>[1]装备系统!$K$44</f>
        <v>{1;{10;1000;0}}</v>
      </c>
      <c r="Y40" t="str">
        <v>14</v>
      </c>
    </row>
    <row r="41" spans="1:25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O41" s="57">
        <f t="shared" si="3"/>
        <v>60004</v>
      </c>
      <c r="P41" s="49">
        <f t="shared" si="4"/>
        <v>6</v>
      </c>
      <c r="Q41" s="50" t="s">
        <v>4753</v>
      </c>
      <c r="R41" s="50">
        <f t="shared" si="9"/>
        <v>60004</v>
      </c>
      <c r="S41" s="49">
        <v>2001</v>
      </c>
      <c r="T41" s="50" t="str">
        <f t="shared" si="5"/>
        <v>15|20</v>
      </c>
      <c r="U41" s="50">
        <f t="shared" si="6"/>
        <v>1</v>
      </c>
      <c r="V41" s="50">
        <v>1001</v>
      </c>
      <c r="W41" s="57" t="str">
        <f>[1]装备系统!$K$44</f>
        <v>{1;{10;1000;0}}</v>
      </c>
      <c r="Y41" t="str">
        <v>20</v>
      </c>
    </row>
    <row r="42" spans="1:25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O42" s="57">
        <f t="shared" si="3"/>
        <v>60005</v>
      </c>
      <c r="P42" s="49">
        <f t="shared" si="4"/>
        <v>6</v>
      </c>
      <c r="Q42" s="50" t="s">
        <v>4754</v>
      </c>
      <c r="R42" s="50">
        <f t="shared" si="9"/>
        <v>60005</v>
      </c>
      <c r="S42" s="49">
        <v>2001</v>
      </c>
      <c r="T42" s="50" t="str">
        <f t="shared" si="5"/>
        <v>20|29</v>
      </c>
      <c r="U42" s="50">
        <f t="shared" si="6"/>
        <v>1</v>
      </c>
      <c r="V42" s="50">
        <v>1001</v>
      </c>
      <c r="W42" s="57" t="str">
        <f>[1]装备系统!$K$44</f>
        <v>{1;{10;1000;0}}</v>
      </c>
      <c r="Y42" t="str">
        <v>29</v>
      </c>
    </row>
    <row r="43" spans="1:25" x14ac:dyDescent="0.2">
      <c r="A43" s="51">
        <v>1</v>
      </c>
      <c r="B43" s="52">
        <v>1</v>
      </c>
      <c r="C43" s="52">
        <v>1</v>
      </c>
      <c r="D43" s="52">
        <v>1</v>
      </c>
      <c r="E43" s="52">
        <v>1</v>
      </c>
      <c r="F43" s="52">
        <v>1</v>
      </c>
      <c r="G43" s="52">
        <v>1</v>
      </c>
      <c r="H43" s="52">
        <v>1</v>
      </c>
      <c r="I43" s="52">
        <v>1</v>
      </c>
      <c r="J43" s="52">
        <v>1</v>
      </c>
      <c r="O43" s="57">
        <f t="shared" si="3"/>
        <v>60006</v>
      </c>
      <c r="P43" s="49">
        <f t="shared" si="4"/>
        <v>6</v>
      </c>
      <c r="Q43" s="50" t="s">
        <v>4755</v>
      </c>
      <c r="R43" s="50">
        <f t="shared" si="9"/>
        <v>60006</v>
      </c>
      <c r="S43" s="49">
        <v>2001</v>
      </c>
      <c r="T43" s="50" t="str">
        <f t="shared" si="5"/>
        <v>30|39</v>
      </c>
      <c r="U43" s="50">
        <f t="shared" ref="U43:U72" si="12">U36</f>
        <v>1</v>
      </c>
      <c r="V43" s="50">
        <v>1001</v>
      </c>
      <c r="W43" s="57" t="str">
        <f>[1]装备系统!$K$44</f>
        <v>{1;{10;1000;0}}</v>
      </c>
      <c r="Y43" t="str">
        <v>39</v>
      </c>
    </row>
    <row r="44" spans="1:25" x14ac:dyDescent="0.2">
      <c r="A44" s="51">
        <v>1</v>
      </c>
      <c r="B44" s="52">
        <v>1</v>
      </c>
      <c r="C44" s="52">
        <v>1</v>
      </c>
      <c r="D44" s="52">
        <v>1</v>
      </c>
      <c r="E44" s="52">
        <v>1</v>
      </c>
      <c r="F44" s="52">
        <v>1</v>
      </c>
      <c r="G44" s="52">
        <v>1</v>
      </c>
      <c r="H44" s="52">
        <v>1</v>
      </c>
      <c r="I44" s="52">
        <v>1</v>
      </c>
      <c r="J44" s="52">
        <v>1</v>
      </c>
      <c r="O44" s="57">
        <f t="shared" si="3"/>
        <v>60007</v>
      </c>
      <c r="P44" s="49">
        <f t="shared" si="4"/>
        <v>6</v>
      </c>
      <c r="Q44" s="50" t="s">
        <v>4756</v>
      </c>
      <c r="R44" s="50">
        <f t="shared" si="9"/>
        <v>60007</v>
      </c>
      <c r="S44" s="49">
        <v>2001</v>
      </c>
      <c r="T44" s="50" t="str">
        <f t="shared" si="5"/>
        <v>40|50</v>
      </c>
      <c r="U44" s="50">
        <f t="shared" si="12"/>
        <v>1</v>
      </c>
      <c r="V44" s="50">
        <v>1001</v>
      </c>
      <c r="W44" s="57" t="str">
        <f>[1]装备系统!$K$44</f>
        <v>{1;{10;1000;0}}</v>
      </c>
      <c r="Y44" t="str">
        <v>50</v>
      </c>
    </row>
    <row r="45" spans="1:25" x14ac:dyDescent="0.2">
      <c r="A45" s="51">
        <v>1</v>
      </c>
      <c r="B45" s="52">
        <v>1</v>
      </c>
      <c r="C45" s="52">
        <v>1</v>
      </c>
      <c r="D45" s="52">
        <v>1</v>
      </c>
      <c r="E45" s="52">
        <v>1</v>
      </c>
      <c r="F45" s="52">
        <v>1</v>
      </c>
      <c r="G45" s="52">
        <v>1</v>
      </c>
      <c r="H45" s="52">
        <v>1</v>
      </c>
      <c r="I45" s="52">
        <v>1</v>
      </c>
      <c r="J45" s="52">
        <v>1</v>
      </c>
      <c r="O45" s="57">
        <f t="shared" si="3"/>
        <v>70001</v>
      </c>
      <c r="P45" s="49">
        <f t="shared" si="4"/>
        <v>7</v>
      </c>
      <c r="Q45" s="50" t="s">
        <v>4757</v>
      </c>
      <c r="R45" s="50">
        <f t="shared" si="9"/>
        <v>70001</v>
      </c>
      <c r="S45" s="49">
        <v>2001</v>
      </c>
      <c r="T45" s="50" t="str">
        <f t="shared" si="5"/>
        <v>1|4</v>
      </c>
      <c r="U45" s="50">
        <f t="shared" si="12"/>
        <v>1</v>
      </c>
      <c r="V45" s="50">
        <v>1001</v>
      </c>
      <c r="W45" s="57" t="str">
        <f>[1]装备系统!$K$45</f>
        <v>{1;{10;1000;0}}</v>
      </c>
      <c r="Y45" t="str">
        <v>4</v>
      </c>
    </row>
    <row r="46" spans="1:25" x14ac:dyDescent="0.2">
      <c r="A46" s="51">
        <v>1</v>
      </c>
      <c r="B46" s="52">
        <v>1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52">
        <v>1</v>
      </c>
      <c r="I46" s="52">
        <v>1</v>
      </c>
      <c r="J46" s="52">
        <v>1</v>
      </c>
      <c r="O46" s="57">
        <f t="shared" si="3"/>
        <v>70002</v>
      </c>
      <c r="P46" s="49">
        <f t="shared" si="4"/>
        <v>7</v>
      </c>
      <c r="Q46" s="50" t="s">
        <v>4758</v>
      </c>
      <c r="R46" s="50">
        <f t="shared" si="9"/>
        <v>70002</v>
      </c>
      <c r="S46" s="49">
        <v>2001</v>
      </c>
      <c r="T46" s="50" t="str">
        <f t="shared" si="5"/>
        <v>5|9</v>
      </c>
      <c r="U46" s="50">
        <f t="shared" si="12"/>
        <v>1</v>
      </c>
      <c r="V46" s="50">
        <v>1001</v>
      </c>
      <c r="W46" s="57" t="str">
        <f>[1]装备系统!$K$45</f>
        <v>{1;{10;1000;0}}</v>
      </c>
      <c r="Y46" t="str">
        <v>9</v>
      </c>
    </row>
    <row r="47" spans="1:25" x14ac:dyDescent="0.2">
      <c r="A47" s="51">
        <v>1</v>
      </c>
      <c r="B47" s="52">
        <v>1</v>
      </c>
      <c r="C47" s="52">
        <v>1</v>
      </c>
      <c r="D47" s="52">
        <v>1</v>
      </c>
      <c r="E47" s="52">
        <v>1</v>
      </c>
      <c r="F47" s="52">
        <v>1</v>
      </c>
      <c r="G47" s="52">
        <v>1</v>
      </c>
      <c r="H47" s="52">
        <v>1</v>
      </c>
      <c r="I47" s="52">
        <v>1</v>
      </c>
      <c r="J47" s="52">
        <v>1</v>
      </c>
      <c r="O47" s="57">
        <f t="shared" si="3"/>
        <v>70003</v>
      </c>
      <c r="P47" s="49">
        <f t="shared" si="4"/>
        <v>7</v>
      </c>
      <c r="Q47" s="50" t="s">
        <v>4759</v>
      </c>
      <c r="R47" s="50">
        <f t="shared" si="9"/>
        <v>70003</v>
      </c>
      <c r="S47" s="49">
        <v>2001</v>
      </c>
      <c r="T47" s="50" t="str">
        <f t="shared" si="5"/>
        <v>10|14</v>
      </c>
      <c r="U47" s="50">
        <f t="shared" si="12"/>
        <v>1</v>
      </c>
      <c r="V47" s="50">
        <v>1001</v>
      </c>
      <c r="W47" s="57" t="str">
        <f>[1]装备系统!$K$45</f>
        <v>{1;{10;1000;0}}</v>
      </c>
      <c r="Y47" t="str">
        <v>14</v>
      </c>
    </row>
    <row r="48" spans="1:25" x14ac:dyDescent="0.2">
      <c r="A48" s="51">
        <v>1</v>
      </c>
      <c r="B48" s="52">
        <v>1</v>
      </c>
      <c r="C48" s="52">
        <v>1</v>
      </c>
      <c r="D48" s="52">
        <v>1</v>
      </c>
      <c r="E48" s="52">
        <v>1</v>
      </c>
      <c r="F48" s="52">
        <v>1</v>
      </c>
      <c r="G48" s="52">
        <v>1</v>
      </c>
      <c r="H48" s="52">
        <v>1</v>
      </c>
      <c r="I48" s="52">
        <v>1</v>
      </c>
      <c r="J48" s="52">
        <v>1</v>
      </c>
      <c r="O48" s="57">
        <f t="shared" si="3"/>
        <v>70004</v>
      </c>
      <c r="P48" s="49">
        <f t="shared" si="4"/>
        <v>7</v>
      </c>
      <c r="Q48" s="50" t="s">
        <v>4760</v>
      </c>
      <c r="R48" s="50">
        <f t="shared" si="9"/>
        <v>70004</v>
      </c>
      <c r="S48" s="49">
        <v>2001</v>
      </c>
      <c r="T48" s="50" t="str">
        <f t="shared" si="5"/>
        <v>15|20</v>
      </c>
      <c r="U48" s="50">
        <f t="shared" si="12"/>
        <v>1</v>
      </c>
      <c r="V48" s="50">
        <v>1001</v>
      </c>
      <c r="W48" s="57" t="str">
        <f>[1]装备系统!$K$45</f>
        <v>{1;{10;1000;0}}</v>
      </c>
      <c r="Y48" t="str">
        <v>20</v>
      </c>
    </row>
    <row r="49" spans="1:25" x14ac:dyDescent="0.2">
      <c r="A49" s="51">
        <v>1</v>
      </c>
      <c r="B49" s="52">
        <v>1</v>
      </c>
      <c r="C49" s="52">
        <v>1</v>
      </c>
      <c r="D49" s="52">
        <v>1</v>
      </c>
      <c r="E49" s="52">
        <v>1</v>
      </c>
      <c r="F49" s="52">
        <v>1</v>
      </c>
      <c r="G49" s="52">
        <v>1</v>
      </c>
      <c r="H49" s="52">
        <v>1</v>
      </c>
      <c r="I49" s="52">
        <v>1</v>
      </c>
      <c r="J49" s="52">
        <v>1</v>
      </c>
      <c r="O49" s="57">
        <f t="shared" si="3"/>
        <v>70005</v>
      </c>
      <c r="P49" s="49">
        <f t="shared" si="4"/>
        <v>7</v>
      </c>
      <c r="Q49" s="50" t="s">
        <v>4761</v>
      </c>
      <c r="R49" s="50">
        <f t="shared" ref="R49:R72" si="13">O49</f>
        <v>70005</v>
      </c>
      <c r="S49" s="49">
        <v>2001</v>
      </c>
      <c r="T49" s="50" t="str">
        <f t="shared" si="5"/>
        <v>20|29</v>
      </c>
      <c r="U49" s="50">
        <f t="shared" si="12"/>
        <v>1</v>
      </c>
      <c r="V49" s="50">
        <v>1001</v>
      </c>
      <c r="W49" s="57" t="str">
        <f>[1]装备系统!$K$45</f>
        <v>{1;{10;1000;0}}</v>
      </c>
      <c r="Y49" t="str">
        <v>29</v>
      </c>
    </row>
    <row r="50" spans="1:25" x14ac:dyDescent="0.2">
      <c r="A50" s="51">
        <v>1</v>
      </c>
      <c r="B50" s="52">
        <v>1</v>
      </c>
      <c r="C50" s="52">
        <v>1</v>
      </c>
      <c r="D50" s="52">
        <v>1</v>
      </c>
      <c r="E50" s="52">
        <v>1</v>
      </c>
      <c r="F50" s="52">
        <v>1</v>
      </c>
      <c r="G50" s="52">
        <v>1</v>
      </c>
      <c r="H50" s="52">
        <v>1</v>
      </c>
      <c r="I50" s="52">
        <v>1</v>
      </c>
      <c r="J50" s="52">
        <v>1</v>
      </c>
      <c r="O50" s="57">
        <f t="shared" si="3"/>
        <v>70006</v>
      </c>
      <c r="P50" s="49">
        <f t="shared" si="4"/>
        <v>7</v>
      </c>
      <c r="Q50" s="50" t="s">
        <v>4762</v>
      </c>
      <c r="R50" s="50">
        <f t="shared" si="13"/>
        <v>70006</v>
      </c>
      <c r="S50" s="49">
        <v>2001</v>
      </c>
      <c r="T50" s="50" t="str">
        <f t="shared" si="5"/>
        <v>30|39</v>
      </c>
      <c r="U50" s="50">
        <f t="shared" si="12"/>
        <v>1</v>
      </c>
      <c r="V50" s="50">
        <v>1001</v>
      </c>
      <c r="W50" s="57" t="str">
        <f>[1]装备系统!$K$45</f>
        <v>{1;{10;1000;0}}</v>
      </c>
      <c r="Y50" t="str">
        <v>39</v>
      </c>
    </row>
    <row r="51" spans="1:25" x14ac:dyDescent="0.2">
      <c r="A51" s="51">
        <v>1</v>
      </c>
      <c r="B51" s="52">
        <v>1</v>
      </c>
      <c r="C51" s="52">
        <v>1</v>
      </c>
      <c r="D51" s="52">
        <v>1</v>
      </c>
      <c r="E51" s="52">
        <v>1</v>
      </c>
      <c r="F51" s="52">
        <v>1</v>
      </c>
      <c r="G51" s="52">
        <v>1</v>
      </c>
      <c r="H51" s="52">
        <v>1</v>
      </c>
      <c r="I51" s="52">
        <v>1</v>
      </c>
      <c r="J51" s="52">
        <v>1</v>
      </c>
      <c r="O51" s="57">
        <f t="shared" si="3"/>
        <v>70007</v>
      </c>
      <c r="P51" s="49">
        <f t="shared" si="4"/>
        <v>7</v>
      </c>
      <c r="Q51" s="50" t="s">
        <v>4763</v>
      </c>
      <c r="R51" s="50">
        <f t="shared" si="13"/>
        <v>70007</v>
      </c>
      <c r="S51" s="49">
        <v>2001</v>
      </c>
      <c r="T51" s="50" t="str">
        <f t="shared" si="5"/>
        <v>40|50</v>
      </c>
      <c r="U51" s="50">
        <f t="shared" si="12"/>
        <v>1</v>
      </c>
      <c r="V51" s="50">
        <v>1001</v>
      </c>
      <c r="W51" s="57" t="str">
        <f>[1]装备系统!$K$45</f>
        <v>{1;{10;1000;0}}</v>
      </c>
      <c r="Y51" t="str">
        <v>50</v>
      </c>
    </row>
    <row r="52" spans="1:25" x14ac:dyDescent="0.2">
      <c r="A52" s="51">
        <v>1</v>
      </c>
      <c r="B52" s="52">
        <v>1</v>
      </c>
      <c r="C52" s="52">
        <v>1</v>
      </c>
      <c r="D52" s="52">
        <v>1</v>
      </c>
      <c r="E52" s="52">
        <v>1</v>
      </c>
      <c r="F52" s="52">
        <v>1</v>
      </c>
      <c r="G52" s="52">
        <v>1</v>
      </c>
      <c r="H52" s="52">
        <v>1</v>
      </c>
      <c r="I52" s="52">
        <v>1</v>
      </c>
      <c r="J52" s="52">
        <v>1</v>
      </c>
      <c r="O52" s="57">
        <f t="shared" si="3"/>
        <v>80001</v>
      </c>
      <c r="P52" s="49">
        <f t="shared" si="4"/>
        <v>8</v>
      </c>
      <c r="Q52" s="50" t="s">
        <v>4764</v>
      </c>
      <c r="R52" s="50">
        <f t="shared" si="13"/>
        <v>80001</v>
      </c>
      <c r="S52" s="49">
        <v>2001</v>
      </c>
      <c r="T52" s="50" t="str">
        <f t="shared" si="5"/>
        <v>1|4</v>
      </c>
      <c r="U52" s="50">
        <f t="shared" si="12"/>
        <v>1</v>
      </c>
      <c r="V52" s="50">
        <v>1002</v>
      </c>
      <c r="W52" s="57" t="str">
        <f>[1]装备系统!$K$46</f>
        <v>{1;{3.125;1000;0}}</v>
      </c>
      <c r="Y52" t="str">
        <v>4</v>
      </c>
    </row>
    <row r="53" spans="1:25" x14ac:dyDescent="0.2">
      <c r="A53" s="51">
        <v>1</v>
      </c>
      <c r="B53" s="52">
        <v>1</v>
      </c>
      <c r="C53" s="52">
        <v>1</v>
      </c>
      <c r="D53" s="52">
        <v>1</v>
      </c>
      <c r="E53" s="52">
        <v>1</v>
      </c>
      <c r="F53" s="52">
        <v>1</v>
      </c>
      <c r="G53" s="52">
        <v>1</v>
      </c>
      <c r="H53" s="52">
        <v>1</v>
      </c>
      <c r="I53" s="52">
        <v>1</v>
      </c>
      <c r="J53" s="52">
        <v>1</v>
      </c>
      <c r="O53" s="57">
        <f t="shared" si="3"/>
        <v>80002</v>
      </c>
      <c r="P53" s="49">
        <f t="shared" si="4"/>
        <v>8</v>
      </c>
      <c r="Q53" s="50" t="s">
        <v>4765</v>
      </c>
      <c r="R53" s="50">
        <f t="shared" si="13"/>
        <v>80002</v>
      </c>
      <c r="S53" s="49">
        <v>2001</v>
      </c>
      <c r="T53" s="50" t="str">
        <f t="shared" si="5"/>
        <v>5|9</v>
      </c>
      <c r="U53" s="50">
        <f t="shared" si="12"/>
        <v>1</v>
      </c>
      <c r="V53" s="50">
        <v>1002</v>
      </c>
      <c r="W53" s="57" t="str">
        <f>[1]装备系统!$K$46</f>
        <v>{1;{3.125;1000;0}}</v>
      </c>
      <c r="Y53" t="str">
        <v>9</v>
      </c>
    </row>
    <row r="54" spans="1:25" x14ac:dyDescent="0.2">
      <c r="A54" s="51">
        <v>1</v>
      </c>
      <c r="B54" s="52">
        <v>1</v>
      </c>
      <c r="C54" s="52">
        <v>1</v>
      </c>
      <c r="D54" s="52">
        <v>1</v>
      </c>
      <c r="E54" s="52">
        <v>1</v>
      </c>
      <c r="F54" s="52">
        <v>1</v>
      </c>
      <c r="G54" s="52">
        <v>1</v>
      </c>
      <c r="H54" s="52">
        <v>1</v>
      </c>
      <c r="I54" s="52">
        <v>1</v>
      </c>
      <c r="J54" s="52">
        <v>1</v>
      </c>
      <c r="O54" s="57">
        <f t="shared" si="3"/>
        <v>80003</v>
      </c>
      <c r="P54" s="49">
        <f t="shared" si="4"/>
        <v>8</v>
      </c>
      <c r="Q54" s="50" t="s">
        <v>4766</v>
      </c>
      <c r="R54" s="50">
        <f t="shared" si="13"/>
        <v>80003</v>
      </c>
      <c r="S54" s="49">
        <v>2001</v>
      </c>
      <c r="T54" s="50" t="str">
        <f t="shared" si="5"/>
        <v>10|14</v>
      </c>
      <c r="U54" s="50">
        <f t="shared" si="12"/>
        <v>1</v>
      </c>
      <c r="V54" s="50">
        <v>1002</v>
      </c>
      <c r="W54" s="57" t="str">
        <f>[1]装备系统!$K$46</f>
        <v>{1;{3.125;1000;0}}</v>
      </c>
      <c r="Y54" t="str">
        <v>14</v>
      </c>
    </row>
    <row r="55" spans="1:25" x14ac:dyDescent="0.2">
      <c r="A55" s="51">
        <v>1</v>
      </c>
      <c r="B55" s="52">
        <v>1</v>
      </c>
      <c r="C55" s="52">
        <v>1</v>
      </c>
      <c r="D55" s="52">
        <v>1</v>
      </c>
      <c r="E55" s="52">
        <v>1</v>
      </c>
      <c r="F55" s="52">
        <v>1</v>
      </c>
      <c r="G55" s="52">
        <v>1</v>
      </c>
      <c r="H55" s="52">
        <v>1</v>
      </c>
      <c r="I55" s="52">
        <v>1</v>
      </c>
      <c r="J55" s="52">
        <v>1</v>
      </c>
      <c r="O55" s="57">
        <f t="shared" si="3"/>
        <v>80004</v>
      </c>
      <c r="P55" s="49">
        <f t="shared" si="4"/>
        <v>8</v>
      </c>
      <c r="Q55" s="50" t="s">
        <v>4767</v>
      </c>
      <c r="R55" s="50">
        <f t="shared" si="13"/>
        <v>80004</v>
      </c>
      <c r="S55" s="49">
        <v>2001</v>
      </c>
      <c r="T55" s="50" t="str">
        <f t="shared" si="5"/>
        <v>15|20</v>
      </c>
      <c r="U55" s="50">
        <f t="shared" si="12"/>
        <v>1</v>
      </c>
      <c r="V55" s="50">
        <v>1002</v>
      </c>
      <c r="W55" s="57" t="str">
        <f>[1]装备系统!$K$46</f>
        <v>{1;{3.125;1000;0}}</v>
      </c>
      <c r="Y55" t="str">
        <v>20</v>
      </c>
    </row>
    <row r="56" spans="1:25" x14ac:dyDescent="0.2">
      <c r="A56" s="51">
        <v>1</v>
      </c>
      <c r="B56" s="52">
        <v>1</v>
      </c>
      <c r="C56" s="52">
        <v>1</v>
      </c>
      <c r="D56" s="52">
        <v>1</v>
      </c>
      <c r="E56" s="52">
        <v>1</v>
      </c>
      <c r="F56" s="52">
        <v>1</v>
      </c>
      <c r="G56" s="52">
        <v>1</v>
      </c>
      <c r="H56" s="52">
        <v>1</v>
      </c>
      <c r="I56" s="52">
        <v>1</v>
      </c>
      <c r="J56" s="52">
        <v>1</v>
      </c>
      <c r="O56" s="57">
        <f t="shared" si="3"/>
        <v>80005</v>
      </c>
      <c r="P56" s="49">
        <f t="shared" si="4"/>
        <v>8</v>
      </c>
      <c r="Q56" s="50" t="s">
        <v>4768</v>
      </c>
      <c r="R56" s="50">
        <f t="shared" si="13"/>
        <v>80005</v>
      </c>
      <c r="S56" s="49">
        <v>2001</v>
      </c>
      <c r="T56" s="50" t="str">
        <f t="shared" si="5"/>
        <v>20|29</v>
      </c>
      <c r="U56" s="50">
        <f t="shared" si="12"/>
        <v>1</v>
      </c>
      <c r="V56" s="50">
        <v>1002</v>
      </c>
      <c r="W56" s="57" t="str">
        <f>[1]装备系统!$K$46</f>
        <v>{1;{3.125;1000;0}}</v>
      </c>
      <c r="Y56" t="str">
        <v>29</v>
      </c>
    </row>
    <row r="57" spans="1:25" x14ac:dyDescent="0.2">
      <c r="A57" s="51">
        <v>1</v>
      </c>
      <c r="B57" s="52">
        <v>1</v>
      </c>
      <c r="C57" s="52">
        <v>1</v>
      </c>
      <c r="D57" s="52">
        <v>1</v>
      </c>
      <c r="E57" s="52">
        <v>1</v>
      </c>
      <c r="F57" s="52">
        <v>1</v>
      </c>
      <c r="G57" s="52">
        <v>1</v>
      </c>
      <c r="H57" s="52">
        <v>1</v>
      </c>
      <c r="I57" s="52">
        <v>1</v>
      </c>
      <c r="J57" s="52">
        <v>1</v>
      </c>
      <c r="O57" s="57">
        <f t="shared" si="3"/>
        <v>80006</v>
      </c>
      <c r="P57" s="49">
        <f t="shared" si="4"/>
        <v>8</v>
      </c>
      <c r="Q57" s="50" t="s">
        <v>4769</v>
      </c>
      <c r="R57" s="50">
        <f t="shared" si="13"/>
        <v>80006</v>
      </c>
      <c r="S57" s="49">
        <v>2001</v>
      </c>
      <c r="T57" s="50" t="str">
        <f t="shared" si="5"/>
        <v>30|39</v>
      </c>
      <c r="U57" s="50">
        <f t="shared" si="12"/>
        <v>1</v>
      </c>
      <c r="V57" s="50">
        <v>1002</v>
      </c>
      <c r="W57" s="57" t="str">
        <f>[1]装备系统!$K$46</f>
        <v>{1;{3.125;1000;0}}</v>
      </c>
      <c r="Y57" t="str">
        <v>39</v>
      </c>
    </row>
    <row r="58" spans="1:25" x14ac:dyDescent="0.2">
      <c r="A58" s="51">
        <v>1</v>
      </c>
      <c r="B58" s="52">
        <v>1</v>
      </c>
      <c r="C58" s="52">
        <v>1</v>
      </c>
      <c r="D58" s="52">
        <v>1</v>
      </c>
      <c r="E58" s="52">
        <v>1</v>
      </c>
      <c r="F58" s="52">
        <v>1</v>
      </c>
      <c r="G58" s="52">
        <v>1</v>
      </c>
      <c r="H58" s="52">
        <v>1</v>
      </c>
      <c r="I58" s="52">
        <v>1</v>
      </c>
      <c r="J58" s="52">
        <v>1</v>
      </c>
      <c r="O58" s="57">
        <f t="shared" si="3"/>
        <v>80007</v>
      </c>
      <c r="P58" s="49">
        <f t="shared" si="4"/>
        <v>8</v>
      </c>
      <c r="Q58" s="50" t="s">
        <v>4770</v>
      </c>
      <c r="R58" s="50">
        <f t="shared" si="13"/>
        <v>80007</v>
      </c>
      <c r="S58" s="49">
        <v>2001</v>
      </c>
      <c r="T58" s="50" t="str">
        <f t="shared" si="5"/>
        <v>40|50</v>
      </c>
      <c r="U58" s="50">
        <f t="shared" si="12"/>
        <v>1</v>
      </c>
      <c r="V58" s="50">
        <v>1002</v>
      </c>
      <c r="W58" s="57" t="str">
        <f>[1]装备系统!$K$46</f>
        <v>{1;{3.125;1000;0}}</v>
      </c>
      <c r="Y58" t="str">
        <v>50</v>
      </c>
    </row>
    <row r="59" spans="1:25" x14ac:dyDescent="0.2">
      <c r="A59" s="51">
        <v>1</v>
      </c>
      <c r="B59" s="52">
        <v>1</v>
      </c>
      <c r="C59" s="52">
        <v>1</v>
      </c>
      <c r="D59" s="52">
        <v>1</v>
      </c>
      <c r="E59" s="52">
        <v>1</v>
      </c>
      <c r="F59" s="52">
        <v>1</v>
      </c>
      <c r="G59" s="52">
        <v>1</v>
      </c>
      <c r="H59" s="52">
        <v>1</v>
      </c>
      <c r="I59" s="52">
        <v>1</v>
      </c>
      <c r="J59" s="52">
        <v>1</v>
      </c>
      <c r="O59" s="57">
        <f t="shared" si="3"/>
        <v>90001</v>
      </c>
      <c r="P59" s="49">
        <f t="shared" si="4"/>
        <v>9</v>
      </c>
      <c r="Q59" s="50" t="s">
        <v>4771</v>
      </c>
      <c r="R59" s="50">
        <f t="shared" si="13"/>
        <v>90001</v>
      </c>
      <c r="S59" s="49">
        <v>2001</v>
      </c>
      <c r="T59" s="50" t="str">
        <f t="shared" si="5"/>
        <v>1|4</v>
      </c>
      <c r="U59" s="50">
        <f t="shared" si="12"/>
        <v>1</v>
      </c>
      <c r="V59" s="50">
        <v>1002</v>
      </c>
      <c r="W59" s="57" t="str">
        <f>[1]装备系统!$K$47</f>
        <v>{1;{3.125;1000;0}}</v>
      </c>
      <c r="Y59" t="str">
        <v>4</v>
      </c>
    </row>
    <row r="60" spans="1:25" x14ac:dyDescent="0.2">
      <c r="A60" s="51">
        <v>1</v>
      </c>
      <c r="B60" s="52">
        <v>1</v>
      </c>
      <c r="C60" s="52">
        <v>1</v>
      </c>
      <c r="D60" s="52">
        <v>1</v>
      </c>
      <c r="E60" s="52">
        <v>1</v>
      </c>
      <c r="F60" s="52">
        <v>1</v>
      </c>
      <c r="G60" s="52">
        <v>1</v>
      </c>
      <c r="H60" s="52">
        <v>1</v>
      </c>
      <c r="I60" s="52">
        <v>1</v>
      </c>
      <c r="J60" s="52">
        <v>1</v>
      </c>
      <c r="O60" s="57">
        <f t="shared" si="3"/>
        <v>90002</v>
      </c>
      <c r="P60" s="49">
        <f t="shared" si="4"/>
        <v>9</v>
      </c>
      <c r="Q60" s="50" t="s">
        <v>4772</v>
      </c>
      <c r="R60" s="50">
        <f t="shared" si="13"/>
        <v>90002</v>
      </c>
      <c r="S60" s="49">
        <v>2001</v>
      </c>
      <c r="T60" s="50" t="str">
        <f t="shared" si="5"/>
        <v>5|9</v>
      </c>
      <c r="U60" s="50">
        <f t="shared" si="12"/>
        <v>1</v>
      </c>
      <c r="V60" s="50">
        <v>1002</v>
      </c>
      <c r="W60" s="57" t="str">
        <f>[1]装备系统!$K$47</f>
        <v>{1;{3.125;1000;0}}</v>
      </c>
      <c r="Y60" t="str">
        <v>9</v>
      </c>
    </row>
    <row r="61" spans="1:25" x14ac:dyDescent="0.2">
      <c r="A61" s="51">
        <v>1</v>
      </c>
      <c r="B61" s="52">
        <v>1</v>
      </c>
      <c r="C61" s="52">
        <v>1</v>
      </c>
      <c r="D61" s="52">
        <v>1</v>
      </c>
      <c r="E61" s="52">
        <v>1</v>
      </c>
      <c r="F61" s="52">
        <v>1</v>
      </c>
      <c r="G61" s="52">
        <v>1</v>
      </c>
      <c r="H61" s="52">
        <v>1</v>
      </c>
      <c r="I61" s="52">
        <v>1</v>
      </c>
      <c r="J61" s="52">
        <v>1</v>
      </c>
      <c r="O61" s="57">
        <f t="shared" si="3"/>
        <v>90003</v>
      </c>
      <c r="P61" s="49">
        <f t="shared" si="4"/>
        <v>9</v>
      </c>
      <c r="Q61" s="50" t="s">
        <v>4773</v>
      </c>
      <c r="R61" s="50">
        <f t="shared" si="13"/>
        <v>90003</v>
      </c>
      <c r="S61" s="49">
        <v>2001</v>
      </c>
      <c r="T61" s="50" t="str">
        <f t="shared" si="5"/>
        <v>10|14</v>
      </c>
      <c r="U61" s="50">
        <f t="shared" si="12"/>
        <v>1</v>
      </c>
      <c r="V61" s="50">
        <v>1002</v>
      </c>
      <c r="W61" s="57" t="str">
        <f>[1]装备系统!$K$47</f>
        <v>{1;{3.125;1000;0}}</v>
      </c>
      <c r="Y61" t="str">
        <v>14</v>
      </c>
    </row>
    <row r="62" spans="1:25" x14ac:dyDescent="0.2">
      <c r="A62" s="51">
        <v>1</v>
      </c>
      <c r="B62" s="52">
        <v>1</v>
      </c>
      <c r="C62" s="52">
        <v>1</v>
      </c>
      <c r="D62" s="52">
        <v>1</v>
      </c>
      <c r="E62" s="52">
        <v>1</v>
      </c>
      <c r="F62" s="52">
        <v>1</v>
      </c>
      <c r="G62" s="52">
        <v>1</v>
      </c>
      <c r="H62" s="52">
        <v>1</v>
      </c>
      <c r="I62" s="52">
        <v>1</v>
      </c>
      <c r="J62" s="52">
        <v>1</v>
      </c>
      <c r="O62" s="57">
        <f t="shared" si="3"/>
        <v>90004</v>
      </c>
      <c r="P62" s="49">
        <f t="shared" si="4"/>
        <v>9</v>
      </c>
      <c r="Q62" s="50" t="s">
        <v>4774</v>
      </c>
      <c r="R62" s="50">
        <f t="shared" si="13"/>
        <v>90004</v>
      </c>
      <c r="S62" s="49">
        <v>2001</v>
      </c>
      <c r="T62" s="50" t="str">
        <f t="shared" si="5"/>
        <v>15|20</v>
      </c>
      <c r="U62" s="50">
        <f t="shared" si="12"/>
        <v>1</v>
      </c>
      <c r="V62" s="50">
        <v>1002</v>
      </c>
      <c r="W62" s="57" t="str">
        <f>[1]装备系统!$K$47</f>
        <v>{1;{3.125;1000;0}}</v>
      </c>
      <c r="Y62" t="str">
        <v>20</v>
      </c>
    </row>
    <row r="63" spans="1:25" x14ac:dyDescent="0.2">
      <c r="A63" s="51">
        <v>1</v>
      </c>
      <c r="B63" s="52">
        <v>1</v>
      </c>
      <c r="C63" s="52">
        <v>1</v>
      </c>
      <c r="D63" s="52">
        <v>1</v>
      </c>
      <c r="E63" s="52">
        <v>1</v>
      </c>
      <c r="F63" s="52">
        <v>1</v>
      </c>
      <c r="G63" s="52">
        <v>1</v>
      </c>
      <c r="H63" s="52">
        <v>1</v>
      </c>
      <c r="I63" s="52">
        <v>1</v>
      </c>
      <c r="J63" s="52">
        <v>1</v>
      </c>
      <c r="O63" s="57">
        <f t="shared" si="3"/>
        <v>90005</v>
      </c>
      <c r="P63" s="49">
        <f t="shared" si="4"/>
        <v>9</v>
      </c>
      <c r="Q63" s="50" t="s">
        <v>4775</v>
      </c>
      <c r="R63" s="50">
        <f t="shared" si="13"/>
        <v>90005</v>
      </c>
      <c r="S63" s="49">
        <v>2001</v>
      </c>
      <c r="T63" s="50" t="str">
        <f t="shared" si="5"/>
        <v>20|29</v>
      </c>
      <c r="U63" s="50">
        <f t="shared" si="12"/>
        <v>1</v>
      </c>
      <c r="V63" s="50">
        <v>1002</v>
      </c>
      <c r="W63" s="57" t="str">
        <f>[1]装备系统!$K$47</f>
        <v>{1;{3.125;1000;0}}</v>
      </c>
      <c r="Y63" t="str">
        <v>29</v>
      </c>
    </row>
    <row r="64" spans="1:25" x14ac:dyDescent="0.2">
      <c r="A64" s="51">
        <v>1</v>
      </c>
      <c r="B64" s="52">
        <v>1</v>
      </c>
      <c r="C64" s="52">
        <v>1</v>
      </c>
      <c r="D64" s="52">
        <v>1</v>
      </c>
      <c r="E64" s="52">
        <v>1</v>
      </c>
      <c r="F64" s="52">
        <v>1</v>
      </c>
      <c r="G64" s="52">
        <v>1</v>
      </c>
      <c r="H64" s="52">
        <v>1</v>
      </c>
      <c r="I64" s="52">
        <v>1</v>
      </c>
      <c r="J64" s="52">
        <v>1</v>
      </c>
      <c r="O64" s="57">
        <f t="shared" si="3"/>
        <v>90006</v>
      </c>
      <c r="P64" s="49">
        <f t="shared" si="4"/>
        <v>9</v>
      </c>
      <c r="Q64" s="50" t="s">
        <v>4776</v>
      </c>
      <c r="R64" s="50">
        <f t="shared" si="13"/>
        <v>90006</v>
      </c>
      <c r="S64" s="49">
        <v>2001</v>
      </c>
      <c r="T64" s="50" t="str">
        <f t="shared" si="5"/>
        <v>30|39</v>
      </c>
      <c r="U64" s="50">
        <f t="shared" si="12"/>
        <v>1</v>
      </c>
      <c r="V64" s="50">
        <v>1002</v>
      </c>
      <c r="W64" s="57" t="str">
        <f>[1]装备系统!$K$47</f>
        <v>{1;{3.125;1000;0}}</v>
      </c>
      <c r="Y64" t="str">
        <v>39</v>
      </c>
    </row>
    <row r="65" spans="1:25" x14ac:dyDescent="0.2">
      <c r="A65" s="51">
        <v>1</v>
      </c>
      <c r="B65" s="52">
        <v>1</v>
      </c>
      <c r="C65" s="52">
        <v>1</v>
      </c>
      <c r="D65" s="52">
        <v>1</v>
      </c>
      <c r="E65" s="52">
        <v>1</v>
      </c>
      <c r="F65" s="52">
        <v>1</v>
      </c>
      <c r="G65" s="52">
        <v>1</v>
      </c>
      <c r="H65" s="52">
        <v>1</v>
      </c>
      <c r="I65" s="52">
        <v>1</v>
      </c>
      <c r="J65" s="52">
        <v>1</v>
      </c>
      <c r="O65" s="57">
        <f t="shared" si="3"/>
        <v>90007</v>
      </c>
      <c r="P65" s="49">
        <f t="shared" si="4"/>
        <v>9</v>
      </c>
      <c r="Q65" s="50" t="s">
        <v>4777</v>
      </c>
      <c r="R65" s="50">
        <f t="shared" si="13"/>
        <v>90007</v>
      </c>
      <c r="S65" s="49">
        <v>2001</v>
      </c>
      <c r="T65" s="50" t="str">
        <f t="shared" si="5"/>
        <v>40|50</v>
      </c>
      <c r="U65" s="50">
        <f t="shared" si="12"/>
        <v>1</v>
      </c>
      <c r="V65" s="50">
        <v>1002</v>
      </c>
      <c r="W65" s="57" t="str">
        <f>[1]装备系统!$K$47</f>
        <v>{1;{3.125;1000;0}}</v>
      </c>
      <c r="Y65" t="str">
        <v>50</v>
      </c>
    </row>
    <row r="66" spans="1:25" x14ac:dyDescent="0.2">
      <c r="A66" s="51">
        <v>1</v>
      </c>
      <c r="B66" s="52">
        <v>1</v>
      </c>
      <c r="C66" s="52">
        <v>1</v>
      </c>
      <c r="D66" s="52">
        <v>1</v>
      </c>
      <c r="E66" s="52">
        <v>1</v>
      </c>
      <c r="F66" s="52">
        <v>1</v>
      </c>
      <c r="G66" s="52">
        <v>1</v>
      </c>
      <c r="H66" s="52">
        <v>1</v>
      </c>
      <c r="I66" s="52">
        <v>1</v>
      </c>
      <c r="J66" s="52">
        <v>1</v>
      </c>
      <c r="O66" s="57">
        <f t="shared" si="3"/>
        <v>100001</v>
      </c>
      <c r="P66" s="49">
        <f t="shared" si="4"/>
        <v>10</v>
      </c>
      <c r="Q66" s="50" t="s">
        <v>4778</v>
      </c>
      <c r="R66" s="50">
        <f t="shared" si="13"/>
        <v>100001</v>
      </c>
      <c r="S66" s="49">
        <v>2001</v>
      </c>
      <c r="T66" s="50" t="str">
        <f t="shared" si="5"/>
        <v>1|4</v>
      </c>
      <c r="U66" s="50">
        <f t="shared" si="12"/>
        <v>1</v>
      </c>
      <c r="V66" s="50">
        <v>1002</v>
      </c>
      <c r="W66" s="57" t="str">
        <f>[1]装备系统!$K$48</f>
        <v>{1;{3.125;1000;0}}</v>
      </c>
      <c r="Y66" t="str">
        <v>4</v>
      </c>
    </row>
    <row r="67" spans="1:25" x14ac:dyDescent="0.2">
      <c r="A67" s="51">
        <v>1</v>
      </c>
      <c r="B67" s="52">
        <v>1</v>
      </c>
      <c r="C67" s="52">
        <v>1</v>
      </c>
      <c r="D67" s="52">
        <v>1</v>
      </c>
      <c r="E67" s="52">
        <v>1</v>
      </c>
      <c r="F67" s="52">
        <v>1</v>
      </c>
      <c r="G67" s="52">
        <v>1</v>
      </c>
      <c r="H67" s="52">
        <v>1</v>
      </c>
      <c r="I67" s="52">
        <v>1</v>
      </c>
      <c r="J67" s="52">
        <v>1</v>
      </c>
      <c r="O67" s="57">
        <f t="shared" si="3"/>
        <v>100002</v>
      </c>
      <c r="P67" s="49">
        <f t="shared" si="4"/>
        <v>10</v>
      </c>
      <c r="Q67" s="50" t="s">
        <v>4779</v>
      </c>
      <c r="R67" s="50">
        <f t="shared" si="13"/>
        <v>100002</v>
      </c>
      <c r="S67" s="49">
        <v>2001</v>
      </c>
      <c r="T67" s="50" t="str">
        <f t="shared" si="5"/>
        <v>5|9</v>
      </c>
      <c r="U67" s="50">
        <f t="shared" si="12"/>
        <v>1</v>
      </c>
      <c r="V67" s="50">
        <v>1002</v>
      </c>
      <c r="W67" s="57" t="str">
        <f>[1]装备系统!$K$48</f>
        <v>{1;{3.125;1000;0}}</v>
      </c>
      <c r="Y67" t="str">
        <v>9</v>
      </c>
    </row>
    <row r="68" spans="1:25" x14ac:dyDescent="0.2">
      <c r="A68" s="51">
        <v>1</v>
      </c>
      <c r="B68" s="52">
        <v>1</v>
      </c>
      <c r="C68" s="52">
        <v>1</v>
      </c>
      <c r="D68" s="52">
        <v>1</v>
      </c>
      <c r="E68" s="52">
        <v>1</v>
      </c>
      <c r="F68" s="52">
        <v>1</v>
      </c>
      <c r="G68" s="52">
        <v>1</v>
      </c>
      <c r="H68" s="52">
        <v>1</v>
      </c>
      <c r="I68" s="52">
        <v>1</v>
      </c>
      <c r="J68" s="52">
        <v>1</v>
      </c>
      <c r="O68" s="57">
        <f t="shared" si="3"/>
        <v>100003</v>
      </c>
      <c r="P68" s="49">
        <f t="shared" si="4"/>
        <v>10</v>
      </c>
      <c r="Q68" s="50" t="s">
        <v>4780</v>
      </c>
      <c r="R68" s="50">
        <f t="shared" si="13"/>
        <v>100003</v>
      </c>
      <c r="S68" s="49">
        <v>2001</v>
      </c>
      <c r="T68" s="50" t="str">
        <f t="shared" si="5"/>
        <v>10|14</v>
      </c>
      <c r="U68" s="50">
        <f t="shared" si="12"/>
        <v>1</v>
      </c>
      <c r="V68" s="50">
        <v>1002</v>
      </c>
      <c r="W68" s="57" t="str">
        <f>[1]装备系统!$K$48</f>
        <v>{1;{3.125;1000;0}}</v>
      </c>
      <c r="Y68" t="str">
        <v>14</v>
      </c>
    </row>
    <row r="69" spans="1:25" x14ac:dyDescent="0.2">
      <c r="A69" s="51">
        <v>1</v>
      </c>
      <c r="B69" s="52">
        <v>1</v>
      </c>
      <c r="C69" s="52">
        <v>1</v>
      </c>
      <c r="D69" s="52">
        <v>1</v>
      </c>
      <c r="E69" s="52">
        <v>1</v>
      </c>
      <c r="F69" s="52">
        <v>1</v>
      </c>
      <c r="G69" s="52">
        <v>1</v>
      </c>
      <c r="H69" s="52">
        <v>1</v>
      </c>
      <c r="I69" s="52">
        <v>1</v>
      </c>
      <c r="J69" s="52">
        <v>1</v>
      </c>
      <c r="O69" s="57">
        <f t="shared" si="3"/>
        <v>100004</v>
      </c>
      <c r="P69" s="49">
        <f t="shared" si="4"/>
        <v>10</v>
      </c>
      <c r="Q69" s="50" t="s">
        <v>4781</v>
      </c>
      <c r="R69" s="50">
        <f t="shared" si="13"/>
        <v>100004</v>
      </c>
      <c r="S69" s="49">
        <v>2001</v>
      </c>
      <c r="T69" s="50" t="str">
        <f t="shared" si="5"/>
        <v>15|20</v>
      </c>
      <c r="U69" s="50">
        <f t="shared" si="12"/>
        <v>1</v>
      </c>
      <c r="V69" s="50">
        <v>1002</v>
      </c>
      <c r="W69" s="57" t="str">
        <f>[1]装备系统!$K$48</f>
        <v>{1;{3.125;1000;0}}</v>
      </c>
      <c r="Y69" t="str">
        <v>20</v>
      </c>
    </row>
    <row r="70" spans="1:25" x14ac:dyDescent="0.2">
      <c r="A70" s="51">
        <v>1</v>
      </c>
      <c r="B70" s="52">
        <v>1</v>
      </c>
      <c r="C70" s="52">
        <v>1</v>
      </c>
      <c r="D70" s="52">
        <v>1</v>
      </c>
      <c r="E70" s="52">
        <v>1</v>
      </c>
      <c r="F70" s="52">
        <v>1</v>
      </c>
      <c r="G70" s="52">
        <v>1</v>
      </c>
      <c r="H70" s="52">
        <v>1</v>
      </c>
      <c r="I70" s="52">
        <v>1</v>
      </c>
      <c r="J70" s="52">
        <v>1</v>
      </c>
      <c r="O70" s="57">
        <f t="shared" si="3"/>
        <v>100005</v>
      </c>
      <c r="P70" s="49">
        <f t="shared" si="4"/>
        <v>10</v>
      </c>
      <c r="Q70" s="50" t="s">
        <v>4782</v>
      </c>
      <c r="R70" s="50">
        <f t="shared" si="13"/>
        <v>100005</v>
      </c>
      <c r="S70" s="49">
        <v>2001</v>
      </c>
      <c r="T70" s="50" t="str">
        <f t="shared" si="5"/>
        <v>20|29</v>
      </c>
      <c r="U70" s="50">
        <f t="shared" si="12"/>
        <v>1</v>
      </c>
      <c r="V70" s="50">
        <v>1002</v>
      </c>
      <c r="W70" s="57" t="str">
        <f>[1]装备系统!$K$48</f>
        <v>{1;{3.125;1000;0}}</v>
      </c>
      <c r="Y70" t="str">
        <v>29</v>
      </c>
    </row>
    <row r="71" spans="1:25" x14ac:dyDescent="0.2">
      <c r="A71" s="51">
        <v>1</v>
      </c>
      <c r="B71" s="52">
        <v>1</v>
      </c>
      <c r="C71" s="52">
        <v>1</v>
      </c>
      <c r="D71" s="52">
        <v>1</v>
      </c>
      <c r="E71" s="52">
        <v>1</v>
      </c>
      <c r="F71" s="52">
        <v>1</v>
      </c>
      <c r="G71" s="52">
        <v>1</v>
      </c>
      <c r="H71" s="52">
        <v>1</v>
      </c>
      <c r="I71" s="52">
        <v>1</v>
      </c>
      <c r="J71" s="52">
        <v>1</v>
      </c>
      <c r="O71" s="57">
        <f t="shared" si="3"/>
        <v>100006</v>
      </c>
      <c r="P71" s="49">
        <f t="shared" si="4"/>
        <v>10</v>
      </c>
      <c r="Q71" s="50" t="s">
        <v>4783</v>
      </c>
      <c r="R71" s="50">
        <f t="shared" si="13"/>
        <v>100006</v>
      </c>
      <c r="S71" s="49">
        <v>2001</v>
      </c>
      <c r="T71" s="50" t="str">
        <f t="shared" si="5"/>
        <v>30|39</v>
      </c>
      <c r="U71" s="50">
        <f t="shared" si="12"/>
        <v>1</v>
      </c>
      <c r="V71" s="50">
        <v>1002</v>
      </c>
      <c r="W71" s="57" t="str">
        <f>[1]装备系统!$K$48</f>
        <v>{1;{3.125;1000;0}}</v>
      </c>
      <c r="Y71" t="str">
        <v>39</v>
      </c>
    </row>
    <row r="72" spans="1:25" x14ac:dyDescent="0.2">
      <c r="A72" s="51">
        <v>1</v>
      </c>
      <c r="B72" s="52">
        <v>1</v>
      </c>
      <c r="C72" s="52">
        <v>1</v>
      </c>
      <c r="D72" s="52">
        <v>1</v>
      </c>
      <c r="E72" s="52">
        <v>1</v>
      </c>
      <c r="F72" s="52">
        <v>1</v>
      </c>
      <c r="G72" s="52">
        <v>1</v>
      </c>
      <c r="H72" s="52">
        <v>1</v>
      </c>
      <c r="I72" s="52">
        <v>1</v>
      </c>
      <c r="J72" s="52">
        <v>1</v>
      </c>
      <c r="O72" s="57">
        <f t="shared" si="3"/>
        <v>100007</v>
      </c>
      <c r="P72" s="49">
        <f t="shared" si="4"/>
        <v>10</v>
      </c>
      <c r="Q72" s="50" t="s">
        <v>4784</v>
      </c>
      <c r="R72" s="50">
        <f t="shared" si="13"/>
        <v>100007</v>
      </c>
      <c r="S72" s="49">
        <v>2001</v>
      </c>
      <c r="T72" s="50" t="str">
        <f t="shared" si="5"/>
        <v>40|50</v>
      </c>
      <c r="U72" s="50">
        <f t="shared" si="12"/>
        <v>1</v>
      </c>
      <c r="V72" s="50">
        <v>1002</v>
      </c>
      <c r="W72" s="57" t="str">
        <f>[1]装备系统!$K$48</f>
        <v>{1;{3.125;1000;0}}</v>
      </c>
      <c r="Y72" t="str">
        <v>50</v>
      </c>
    </row>
    <row r="73" spans="1:25" x14ac:dyDescent="0.2">
      <c r="P73" s="49"/>
    </row>
    <row r="74" spans="1:25" x14ac:dyDescent="0.2">
      <c r="P74" s="49"/>
    </row>
    <row r="75" spans="1:25" x14ac:dyDescent="0.2">
      <c r="P75" s="49"/>
    </row>
    <row r="76" spans="1:25" x14ac:dyDescent="0.2">
      <c r="P76" s="49"/>
    </row>
    <row r="77" spans="1:25" x14ac:dyDescent="0.2">
      <c r="P77" s="49"/>
    </row>
    <row r="78" spans="1:25" x14ac:dyDescent="0.2">
      <c r="P78" s="49"/>
    </row>
    <row r="79" spans="1:25" x14ac:dyDescent="0.2">
      <c r="P79" s="49"/>
    </row>
    <row r="80" spans="1:25" x14ac:dyDescent="0.2">
      <c r="P80" s="49"/>
    </row>
    <row r="81" spans="16:16" x14ac:dyDescent="0.2">
      <c r="P81" s="49"/>
    </row>
  </sheetData>
  <autoFilter ref="N1:W72" xr:uid="{CE0774A5-6A86-4F33-ACC3-630797887ED8}"/>
  <phoneticPr fontId="2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8CB06-C550-4175-BF08-24AF04017442}">
  <sheetPr codeName="Sheet23">
    <tabColor rgb="FFEE0000"/>
  </sheetPr>
  <dimension ref="A1:V28"/>
  <sheetViews>
    <sheetView topLeftCell="D1" workbookViewId="0">
      <selection activeCell="S10" sqref="S10"/>
    </sheetView>
  </sheetViews>
  <sheetFormatPr defaultRowHeight="14.25" x14ac:dyDescent="0.2"/>
  <cols>
    <col min="14" max="14" width="11.625" customWidth="1"/>
    <col min="16" max="16" width="16.5" style="49" bestFit="1" customWidth="1"/>
    <col min="17" max="17" width="13.125" bestFit="1" customWidth="1"/>
    <col min="18" max="18" width="18.5" bestFit="1" customWidth="1"/>
    <col min="19" max="19" width="13" customWidth="1"/>
    <col min="20" max="20" width="20.5" bestFit="1" customWidth="1"/>
  </cols>
  <sheetData>
    <row r="1" spans="1:22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K1" s="50"/>
      <c r="L1" s="50"/>
      <c r="M1" s="50"/>
      <c r="N1" s="52" t="s">
        <v>250</v>
      </c>
      <c r="O1" s="52" t="s">
        <v>2349</v>
      </c>
      <c r="P1" s="49" t="s">
        <v>251</v>
      </c>
      <c r="Q1" t="s">
        <v>4785</v>
      </c>
      <c r="R1" t="s">
        <v>4786</v>
      </c>
      <c r="S1" s="52" t="s">
        <v>4787</v>
      </c>
      <c r="T1" s="52" t="s">
        <v>4788</v>
      </c>
    </row>
    <row r="2" spans="1:22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K2" s="50"/>
      <c r="L2" s="50"/>
      <c r="M2" s="50"/>
      <c r="N2" s="53"/>
      <c r="O2" s="52" t="s">
        <v>4789</v>
      </c>
      <c r="P2" s="49" t="s">
        <v>4790</v>
      </c>
      <c r="Q2" s="49" t="s">
        <v>4791</v>
      </c>
      <c r="R2" s="49" t="s">
        <v>4792</v>
      </c>
      <c r="S2" s="49" t="s">
        <v>4793</v>
      </c>
      <c r="T2" s="49" t="s">
        <v>4794</v>
      </c>
    </row>
    <row r="3" spans="1:22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K3" s="50"/>
      <c r="L3" s="50"/>
      <c r="M3" s="50"/>
      <c r="N3" s="50"/>
      <c r="O3" s="50">
        <f t="shared" ref="O3" si="0">IF(R2=R3,O2+1,R3*10000)</f>
        <v>10000</v>
      </c>
      <c r="P3" s="49" t="s">
        <v>4795</v>
      </c>
      <c r="Q3" s="52">
        <v>8</v>
      </c>
      <c r="R3" s="49">
        <v>1</v>
      </c>
      <c r="S3" s="49">
        <v>1002</v>
      </c>
      <c r="T3" s="49" t="str" cm="1">
        <f t="array" ref="T3">_xlfn.XLOOKUP(S3,_xlfn.ANCHORARRAY([1]玉石系统!$D$26),[1]玉石系统!$AN$26:$AN$42,,0)</f>
        <v>{2;{100;150;200;250;350;450;600;800;1000;1500}}</v>
      </c>
      <c r="V3" t="str" cm="1">
        <f t="array" ref="V3">_xlfn.XLOOKUP(S3,_xlfn.ANCHORARRAY([1]玉石系统!$D$26),[1]玉石系统!$AN$26:$AN$42,,0)</f>
        <v>{2;{100;150;200;250;350;450;600;800;1000;1500}}</v>
      </c>
    </row>
    <row r="4" spans="1:22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K4" s="50"/>
      <c r="L4" s="50"/>
      <c r="M4" s="50"/>
      <c r="N4" s="50"/>
      <c r="O4" s="50">
        <f t="shared" ref="O4:O28" si="1">IF(R3=R4,O3+1,R4*10000)</f>
        <v>20000</v>
      </c>
      <c r="P4" s="49" t="s">
        <v>4795</v>
      </c>
      <c r="Q4" s="52">
        <v>8</v>
      </c>
      <c r="R4" s="49">
        <v>2</v>
      </c>
      <c r="S4" s="49">
        <v>1002</v>
      </c>
      <c r="T4" s="49" t="str" cm="1">
        <f t="array" ref="T4">_xlfn.XLOOKUP(S4,_xlfn.ANCHORARRAY([1]玉石系统!$D$26),[1]玉石系统!$AN$26:$AN$42,,0)</f>
        <v>{2;{100;150;200;250;350;450;600;800;1000;1500}}</v>
      </c>
      <c r="V4" t="str" cm="1">
        <f t="array" ref="V4">_xlfn.XLOOKUP(S4,_xlfn.ANCHORARRAY([1]玉石系统!$D$26),[1]玉石系统!$AN$26:$AN$42,,0)</f>
        <v>{2;{100;150;200;250;350;450;600;800;1000;1500}}</v>
      </c>
    </row>
    <row r="5" spans="1:22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K5" s="50"/>
      <c r="L5" s="50"/>
      <c r="M5" s="50"/>
      <c r="N5" s="50"/>
      <c r="O5" s="50">
        <f t="shared" si="1"/>
        <v>30000</v>
      </c>
      <c r="P5" s="52" t="s">
        <v>4796</v>
      </c>
      <c r="Q5" s="52">
        <v>1</v>
      </c>
      <c r="R5" s="49">
        <v>3</v>
      </c>
      <c r="S5" s="49">
        <v>1001</v>
      </c>
      <c r="T5" s="49" t="str" cm="1">
        <f t="array" ref="T5">_xlfn.XLOOKUP(S5,_xlfn.ANCHORARRAY([1]玉石系统!$D$26),[1]玉石系统!$AN$26:$AN$42,,0)</f>
        <v>{2;{200;300;400;500;700;900;1200;1600;2000;3000}}</v>
      </c>
      <c r="V5" t="str" cm="1">
        <f t="array" ref="V5">_xlfn.XLOOKUP(S5,_xlfn.ANCHORARRAY([1]玉石系统!$D$26),[1]玉石系统!$AN$26:$AN$42,,0)</f>
        <v>{2;{200;300;400;500;700;900;1200;1600;2000;3000}}</v>
      </c>
    </row>
    <row r="6" spans="1:22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K6" s="50"/>
      <c r="L6" s="50"/>
      <c r="N6" s="50"/>
      <c r="O6" s="50">
        <f t="shared" si="1"/>
        <v>40000</v>
      </c>
      <c r="P6" s="52" t="s">
        <v>4796</v>
      </c>
      <c r="Q6" s="52">
        <v>1</v>
      </c>
      <c r="R6" s="49">
        <v>4</v>
      </c>
      <c r="S6" s="49">
        <v>1001</v>
      </c>
      <c r="T6" s="49" t="str" cm="1">
        <f t="array" ref="T6">_xlfn.XLOOKUP(S6,_xlfn.ANCHORARRAY([1]玉石系统!$D$26),[1]玉石系统!$AN$26:$AN$42,,0)</f>
        <v>{2;{200;300;400;500;700;900;1200;1600;2000;3000}}</v>
      </c>
      <c r="V6" t="str" cm="1">
        <f t="array" ref="V6">_xlfn.XLOOKUP(S6,_xlfn.ANCHORARRAY([1]玉石系统!$D$26),[1]玉石系统!$AN$26:$AN$42,,0)</f>
        <v>{2;{200;300;400;500;700;900;1200;1600;2000;3000}}</v>
      </c>
    </row>
    <row r="7" spans="1:22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K7" s="50"/>
      <c r="L7" s="50"/>
      <c r="N7" s="50"/>
      <c r="O7" s="50">
        <f t="shared" si="1"/>
        <v>50000</v>
      </c>
      <c r="P7" s="50" t="s">
        <v>4797</v>
      </c>
      <c r="Q7" s="52">
        <v>4</v>
      </c>
      <c r="R7" s="49">
        <v>5</v>
      </c>
      <c r="S7" s="49">
        <v>1009</v>
      </c>
      <c r="T7" s="49" t="str" cm="1">
        <f t="array" ref="T7">_xlfn.XLOOKUP(S7,_xlfn.ANCHORARRAY([1]玉石系统!$D$26),[1]玉石系统!$AN$26:$AN$42,,0)</f>
        <v>{2;{10;20;30;40;50;60;70;80;110;150}}</v>
      </c>
      <c r="V7" t="str" cm="1">
        <f t="array" ref="V7">_xlfn.XLOOKUP(S7,_xlfn.ANCHORARRAY([1]玉石系统!$D$26),[1]玉石系统!$AN$26:$AN$42,,0)</f>
        <v>{2;{10;20;30;40;50;60;70;80;110;150}}</v>
      </c>
    </row>
    <row r="8" spans="1:22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0"/>
      <c r="L8" s="50"/>
      <c r="N8" s="50"/>
      <c r="O8" s="50">
        <f t="shared" si="1"/>
        <v>50001</v>
      </c>
      <c r="P8" s="49" t="s">
        <v>4795</v>
      </c>
      <c r="Q8" s="52">
        <v>8</v>
      </c>
      <c r="R8" s="49">
        <v>5</v>
      </c>
      <c r="S8" s="49">
        <v>2002</v>
      </c>
      <c r="T8" s="49" t="str" cm="1">
        <f t="array" ref="T8">_xlfn.XLOOKUP(S8,_xlfn.ANCHORARRAY([1]玉石系统!$D$26),[1]玉石系统!$AN$26:$AN$42,,0)</f>
        <v>{2;{10;20;30;40;50;60;70;80;110;150}}</v>
      </c>
      <c r="V8" t="str" cm="1">
        <f t="array" ref="V8">_xlfn.XLOOKUP(S8,_xlfn.ANCHORARRAY([1]玉石系统!$D$26),[1]玉石系统!$AN$26:$AN$42,,0)</f>
        <v>{2;{10;20;30;40;50;60;70;80;110;150}}</v>
      </c>
    </row>
    <row r="9" spans="1:22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K9" s="50"/>
      <c r="L9" s="50"/>
      <c r="N9" s="50"/>
      <c r="O9" s="50">
        <f t="shared" si="1"/>
        <v>50002</v>
      </c>
      <c r="P9" s="52" t="s">
        <v>4796</v>
      </c>
      <c r="Q9" s="52">
        <v>1</v>
      </c>
      <c r="R9" s="49">
        <v>5</v>
      </c>
      <c r="S9" s="49">
        <v>2001</v>
      </c>
      <c r="T9" s="49" t="str" cm="1">
        <f t="array" ref="T9">_xlfn.XLOOKUP(S9,_xlfn.ANCHORARRAY([1]玉石系统!$D$26),[1]玉石系统!$AN$26:$AN$42,,0)</f>
        <v>{2;{10;20;30;40;50;60;70;80;110;150}}</v>
      </c>
      <c r="V9" t="str" cm="1">
        <f t="array" ref="V9">_xlfn.XLOOKUP(S9,_xlfn.ANCHORARRAY([1]玉石系统!$D$26),[1]玉石系统!$AN$26:$AN$42,,0)</f>
        <v>{2;{10;20;30;40;50;60;70;80;110;150}}</v>
      </c>
    </row>
    <row r="10" spans="1:22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K10" s="50"/>
      <c r="L10" s="50"/>
      <c r="N10" s="50"/>
      <c r="O10" s="50">
        <f t="shared" si="1"/>
        <v>60000</v>
      </c>
      <c r="P10" s="50" t="s">
        <v>4798</v>
      </c>
      <c r="Q10" s="52">
        <v>4</v>
      </c>
      <c r="R10" s="49">
        <v>6</v>
      </c>
      <c r="S10" s="49">
        <v>1011</v>
      </c>
      <c r="T10" s="49" t="str" cm="1">
        <f t="array" ref="T10">_xlfn.XLOOKUP(S10,_xlfn.ANCHORARRAY([1]玉石系统!$D$26),[1]玉石系统!$AN$26:$AN$42,,0)</f>
        <v>{2;{10;20;30;40;50;60;70;80;110;150}}</v>
      </c>
      <c r="V10" t="str" cm="1">
        <f t="array" ref="V10">_xlfn.XLOOKUP(S10,_xlfn.ANCHORARRAY([1]玉石系统!$D$26),[1]玉石系统!$AN$26:$AN$42,,0)</f>
        <v>{2;{10;20;30;40;50;60;70;80;110;150}}</v>
      </c>
    </row>
    <row r="11" spans="1:22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K11" s="50"/>
      <c r="L11" s="50"/>
      <c r="N11" s="50"/>
      <c r="O11" s="50">
        <f t="shared" si="1"/>
        <v>60001</v>
      </c>
      <c r="P11" s="49" t="s">
        <v>4795</v>
      </c>
      <c r="Q11" s="52">
        <v>8</v>
      </c>
      <c r="R11" s="49">
        <v>6</v>
      </c>
      <c r="S11" s="49">
        <v>2002</v>
      </c>
      <c r="T11" s="49" t="s">
        <v>4799</v>
      </c>
      <c r="V11" t="str" cm="1">
        <f t="array" ref="V11">_xlfn.XLOOKUP(S11,_xlfn.ANCHORARRAY([1]玉石系统!$D$26),[1]玉石系统!$AN$26:$AN$42,,0)</f>
        <v>{2;{10;20;30;40;50;60;70;80;110;150}}</v>
      </c>
    </row>
    <row r="12" spans="1:22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K12" s="50"/>
      <c r="L12" s="50"/>
      <c r="N12" s="50"/>
      <c r="O12" s="50">
        <f t="shared" si="1"/>
        <v>60002</v>
      </c>
      <c r="P12" s="52" t="s">
        <v>4796</v>
      </c>
      <c r="Q12" s="52">
        <v>1</v>
      </c>
      <c r="R12" s="49">
        <v>6</v>
      </c>
      <c r="S12" s="49">
        <v>2001</v>
      </c>
      <c r="T12" s="49" t="str" cm="1">
        <f t="array" ref="T12">_xlfn.XLOOKUP(S12,_xlfn.ANCHORARRAY([1]玉石系统!$D$26),[1]玉石系统!$AN$26:$AN$42,,0)</f>
        <v>{2;{10;20;30;40;50;60;70;80;110;150}}</v>
      </c>
      <c r="V12" t="str" cm="1">
        <f t="array" ref="V12">_xlfn.XLOOKUP(S12,_xlfn.ANCHORARRAY([1]玉石系统!$D$26),[1]玉石系统!$AN$26:$AN$42,,0)</f>
        <v>{2;{10;20;30;40;50;60;70;80;110;150}}</v>
      </c>
    </row>
    <row r="13" spans="1:22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K13" s="50"/>
      <c r="L13" s="50"/>
      <c r="N13" s="50"/>
      <c r="O13" s="50">
        <f t="shared" si="1"/>
        <v>70000</v>
      </c>
      <c r="P13" s="50" t="s">
        <v>4800</v>
      </c>
      <c r="Q13" s="52">
        <v>7</v>
      </c>
      <c r="R13" s="49">
        <v>7</v>
      </c>
      <c r="S13" s="49">
        <v>1019</v>
      </c>
      <c r="T13" s="49" t="str" cm="1">
        <f t="array" ref="T13">_xlfn.XLOOKUP(S13,_xlfn.ANCHORARRAY([1]玉石系统!$D$26),[1]玉石系统!$AN$26:$AN$42,,0)</f>
        <v>{2;{5;10;15;20;25;30;35;45;60;80}}</v>
      </c>
      <c r="V13" t="str" cm="1">
        <f t="array" ref="V13">_xlfn.XLOOKUP(S13,_xlfn.ANCHORARRAY([1]玉石系统!$D$26),[1]玉石系统!$AN$26:$AN$42,,0)</f>
        <v>{2;{5;10;15;20;25;30;35;45;60;80}}</v>
      </c>
    </row>
    <row r="14" spans="1:22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K14" s="50"/>
      <c r="L14" s="50"/>
      <c r="N14" s="50"/>
      <c r="O14" s="50">
        <f t="shared" si="1"/>
        <v>70001</v>
      </c>
      <c r="P14" s="50" t="s">
        <v>4801</v>
      </c>
      <c r="Q14" s="52">
        <v>6</v>
      </c>
      <c r="R14" s="49">
        <v>7</v>
      </c>
      <c r="S14" s="49">
        <v>1005</v>
      </c>
      <c r="T14" s="49" t="str" cm="1">
        <f t="array" ref="T14">_xlfn.XLOOKUP(S14,_xlfn.ANCHORARRAY([1]玉石系统!$D$26),[1]玉石系统!$AN$26:$AN$42,,0)</f>
        <v>{2;{10;20;30;40;50;60;80;100;140;200}}</v>
      </c>
      <c r="V14" t="str" cm="1">
        <f t="array" ref="V14">_xlfn.XLOOKUP(S14,_xlfn.ANCHORARRAY([1]玉石系统!$D$26),[1]玉石系统!$AN$26:$AN$42,,0)</f>
        <v>{2;{10;20;30;40;50;60;80;100;140;200}}</v>
      </c>
    </row>
    <row r="15" spans="1:22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K15" s="50"/>
      <c r="L15" s="50"/>
      <c r="N15" s="50"/>
      <c r="O15" s="50">
        <f t="shared" si="1"/>
        <v>70002</v>
      </c>
      <c r="P15" s="50" t="s">
        <v>4802</v>
      </c>
      <c r="Q15" s="52">
        <v>5</v>
      </c>
      <c r="R15" s="49">
        <v>7</v>
      </c>
      <c r="S15" s="49">
        <v>1006</v>
      </c>
      <c r="T15" s="49" t="str" cm="1">
        <f t="array" ref="T15">_xlfn.XLOOKUP(S15,_xlfn.ANCHORARRAY([1]玉石系统!$D$26),[1]玉石系统!$AN$26:$AN$42,,0)</f>
        <v>{2;{5;10;15;20;25;30;40;50;70;100}}</v>
      </c>
      <c r="V15" t="str" cm="1">
        <f t="array" ref="V15">_xlfn.XLOOKUP(S15,_xlfn.ANCHORARRAY([1]玉石系统!$D$26),[1]玉石系统!$AN$26:$AN$42,,0)</f>
        <v>{2;{5;10;15;20;25;30;40;50;70;100}}</v>
      </c>
    </row>
    <row r="16" spans="1:22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K16" s="50"/>
      <c r="L16" s="50"/>
      <c r="N16" s="50"/>
      <c r="O16" s="50">
        <f t="shared" si="1"/>
        <v>80000</v>
      </c>
      <c r="P16" s="50" t="s">
        <v>4803</v>
      </c>
      <c r="Q16" s="52">
        <v>7</v>
      </c>
      <c r="R16" s="49">
        <v>8</v>
      </c>
      <c r="S16" s="49">
        <v>1013</v>
      </c>
      <c r="T16" s="49" t="str" cm="1">
        <f t="array" ref="T16">_xlfn.XLOOKUP(S16,_xlfn.ANCHORARRAY([1]玉石系统!$D$26),[1]玉石系统!$AN$26:$AN$42,,0)</f>
        <v>{2;{20;40;60;80;100;120;140;160;220;300}}</v>
      </c>
      <c r="V16" t="str" cm="1">
        <f t="array" ref="V16">_xlfn.XLOOKUP(S16,_xlfn.ANCHORARRAY([1]玉石系统!$D$26),[1]玉石系统!$AN$26:$AN$42,,0)</f>
        <v>{2;{20;40;60;80;100;120;140;160;220;300}}</v>
      </c>
    </row>
    <row r="17" spans="1:22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K17" s="50"/>
      <c r="L17" s="50"/>
      <c r="N17" s="50"/>
      <c r="O17" s="50">
        <f t="shared" si="1"/>
        <v>80001</v>
      </c>
      <c r="P17" s="50" t="s">
        <v>4804</v>
      </c>
      <c r="Q17" s="52">
        <v>1</v>
      </c>
      <c r="R17" s="49">
        <v>8</v>
      </c>
      <c r="S17" s="49">
        <v>1014</v>
      </c>
      <c r="T17" s="49" t="str" cm="1">
        <f t="array" ref="T17">_xlfn.XLOOKUP(S17,_xlfn.ANCHORARRAY([1]玉石系统!$D$26),[1]玉石系统!$AN$26:$AN$42,,0)</f>
        <v>{2;{20;40;60;80;100;120;140;160;220;300}}</v>
      </c>
      <c r="V17" t="str" cm="1">
        <f t="array" ref="V17">_xlfn.XLOOKUP(S17,_xlfn.ANCHORARRAY([1]玉石系统!$D$26),[1]玉石系统!$AN$26:$AN$42,,0)</f>
        <v>{2;{20;40;60;80;100;120;140;160;220;300}}</v>
      </c>
    </row>
    <row r="18" spans="1:22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K18" s="50"/>
      <c r="L18" s="50"/>
      <c r="N18" s="50"/>
      <c r="O18" s="50">
        <f t="shared" si="1"/>
        <v>80002</v>
      </c>
      <c r="P18" s="50" t="s">
        <v>4805</v>
      </c>
      <c r="Q18" s="52">
        <v>2</v>
      </c>
      <c r="R18" s="49">
        <v>8</v>
      </c>
      <c r="S18" s="49">
        <v>1015</v>
      </c>
      <c r="T18" s="49" t="str" cm="1">
        <f t="array" ref="T18">_xlfn.XLOOKUP(S18,_xlfn.ANCHORARRAY([1]玉石系统!$D$26),[1]玉石系统!$AN$26:$AN$42,,0)</f>
        <v>{2;{20;40;60;80;100;120;140;160;220;300}}</v>
      </c>
      <c r="V18" t="str" cm="1">
        <f t="array" ref="V18">_xlfn.XLOOKUP(S18,_xlfn.ANCHORARRAY([1]玉石系统!$D$26),[1]玉石系统!$AN$26:$AN$42,,0)</f>
        <v>{2;{20;40;60;80;100;120;140;160;220;300}}</v>
      </c>
    </row>
    <row r="19" spans="1:22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K19" s="50"/>
      <c r="L19" s="50"/>
      <c r="N19" s="50"/>
      <c r="O19" s="50">
        <f t="shared" si="1"/>
        <v>80003</v>
      </c>
      <c r="P19" s="50" t="s">
        <v>4806</v>
      </c>
      <c r="Q19" s="52">
        <v>3</v>
      </c>
      <c r="R19" s="49">
        <v>8</v>
      </c>
      <c r="S19" s="49">
        <v>1016</v>
      </c>
      <c r="T19" s="49" t="str" cm="1">
        <f t="array" ref="T19">_xlfn.XLOOKUP(S19,_xlfn.ANCHORARRAY([1]玉石系统!$D$26),[1]玉石系统!$AN$26:$AN$42,,0)</f>
        <v>{2;{20;40;60;80;100;120;140;160;220;300}}</v>
      </c>
      <c r="V19" t="str" cm="1">
        <f t="array" ref="V19">_xlfn.XLOOKUP(S19,_xlfn.ANCHORARRAY([1]玉石系统!$D$26),[1]玉石系统!$AN$26:$AN$42,,0)</f>
        <v>{2;{20;40;60;80;100;120;140;160;220;300}}</v>
      </c>
    </row>
    <row r="20" spans="1:22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K20" s="50"/>
      <c r="L20" s="50"/>
      <c r="N20" s="50"/>
      <c r="O20" s="50">
        <f t="shared" si="1"/>
        <v>80004</v>
      </c>
      <c r="P20" s="50" t="s">
        <v>4807</v>
      </c>
      <c r="Q20" s="52">
        <v>5</v>
      </c>
      <c r="R20" s="49">
        <v>8</v>
      </c>
      <c r="S20" s="49">
        <v>1017</v>
      </c>
      <c r="T20" s="49" t="str" cm="1">
        <f t="array" ref="T20">_xlfn.XLOOKUP(S20,_xlfn.ANCHORARRAY([1]玉石系统!$D$26),[1]玉石系统!$AN$26:$AN$42,,0)</f>
        <v>{2;{20;40;60;80;100;120;140;160;220;300}}</v>
      </c>
      <c r="V20" t="str" cm="1">
        <f t="array" ref="V20">_xlfn.XLOOKUP(S20,_xlfn.ANCHORARRAY([1]玉石系统!$D$26),[1]玉石系统!$AN$26:$AN$42,,0)</f>
        <v>{2;{20;40;60;80;100;120;140;160;220;300}}</v>
      </c>
    </row>
    <row r="21" spans="1:22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K21" s="50"/>
      <c r="L21" s="50"/>
      <c r="N21" s="50"/>
      <c r="O21" s="50">
        <f t="shared" si="1"/>
        <v>90000</v>
      </c>
      <c r="P21" s="50" t="s">
        <v>4803</v>
      </c>
      <c r="Q21" s="52">
        <v>7</v>
      </c>
      <c r="R21" s="49">
        <v>9</v>
      </c>
      <c r="S21" s="49">
        <v>1013</v>
      </c>
      <c r="T21" s="49" t="str" cm="1">
        <f t="array" ref="T21">_xlfn.XLOOKUP(S21,_xlfn.ANCHORARRAY([1]玉石系统!$D$26),[1]玉石系统!$AN$26:$AN$42,,0)</f>
        <v>{2;{20;40;60;80;100;120;140;160;220;300}}</v>
      </c>
      <c r="V21" t="str" cm="1">
        <f t="array" ref="V21">_xlfn.XLOOKUP(S21,_xlfn.ANCHORARRAY([1]玉石系统!$D$26),[1]玉石系统!$AN$26:$AN$42,,0)</f>
        <v>{2;{20;40;60;80;100;120;140;160;220;300}}</v>
      </c>
    </row>
    <row r="22" spans="1:22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K22" s="50"/>
      <c r="L22" s="50"/>
      <c r="N22" s="50"/>
      <c r="O22" s="50">
        <f t="shared" si="1"/>
        <v>90001</v>
      </c>
      <c r="P22" s="50" t="s">
        <v>4804</v>
      </c>
      <c r="Q22" s="52">
        <v>1</v>
      </c>
      <c r="R22" s="49">
        <v>9</v>
      </c>
      <c r="S22" s="49">
        <v>1014</v>
      </c>
      <c r="T22" s="49" t="str" cm="1">
        <f t="array" ref="T22">_xlfn.XLOOKUP(S22,_xlfn.ANCHORARRAY([1]玉石系统!$D$26),[1]玉石系统!$AN$26:$AN$42,,0)</f>
        <v>{2;{20;40;60;80;100;120;140;160;220;300}}</v>
      </c>
      <c r="V22" t="str" cm="1">
        <f t="array" ref="V22">_xlfn.XLOOKUP(S22,_xlfn.ANCHORARRAY([1]玉石系统!$D$26),[1]玉石系统!$AN$26:$AN$42,,0)</f>
        <v>{2;{20;40;60;80;100;120;140;160;220;300}}</v>
      </c>
    </row>
    <row r="23" spans="1:22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K23" s="50"/>
      <c r="L23" s="50"/>
      <c r="N23" s="50"/>
      <c r="O23" s="50">
        <f t="shared" si="1"/>
        <v>90002</v>
      </c>
      <c r="P23" s="50" t="s">
        <v>4805</v>
      </c>
      <c r="Q23" s="52">
        <v>2</v>
      </c>
      <c r="R23" s="49">
        <v>9</v>
      </c>
      <c r="S23" s="49">
        <v>1015</v>
      </c>
      <c r="T23" s="49" t="str" cm="1">
        <f t="array" ref="T23">_xlfn.XLOOKUP(S23,_xlfn.ANCHORARRAY([1]玉石系统!$D$26),[1]玉石系统!$AN$26:$AN$42,,0)</f>
        <v>{2;{20;40;60;80;100;120;140;160;220;300}}</v>
      </c>
      <c r="V23" t="str" cm="1">
        <f t="array" ref="V23">_xlfn.XLOOKUP(S23,_xlfn.ANCHORARRAY([1]玉石系统!$D$26),[1]玉石系统!$AN$26:$AN$42,,0)</f>
        <v>{2;{20;40;60;80;100;120;140;160;220;300}}</v>
      </c>
    </row>
    <row r="24" spans="1:22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K24" s="50"/>
      <c r="L24" s="50"/>
      <c r="N24" s="50"/>
      <c r="O24" s="50">
        <f t="shared" si="1"/>
        <v>90003</v>
      </c>
      <c r="P24" s="50" t="s">
        <v>4806</v>
      </c>
      <c r="Q24" s="52">
        <v>3</v>
      </c>
      <c r="R24" s="49">
        <v>9</v>
      </c>
      <c r="S24" s="49">
        <v>1016</v>
      </c>
      <c r="T24" s="49" t="str" cm="1">
        <f t="array" ref="T24">_xlfn.XLOOKUP(S24,_xlfn.ANCHORARRAY([1]玉石系统!$D$26),[1]玉石系统!$AN$26:$AN$42,,0)</f>
        <v>{2;{20;40;60;80;100;120;140;160;220;300}}</v>
      </c>
      <c r="V24" t="str" cm="1">
        <f t="array" ref="V24">_xlfn.XLOOKUP(S24,_xlfn.ANCHORARRAY([1]玉石系统!$D$26),[1]玉石系统!$AN$26:$AN$42,,0)</f>
        <v>{2;{20;40;60;80;100;120;140;160;220;300}}</v>
      </c>
    </row>
    <row r="25" spans="1:22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K25" s="50"/>
      <c r="L25" s="50"/>
      <c r="N25" s="50"/>
      <c r="O25" s="50">
        <f t="shared" si="1"/>
        <v>90004</v>
      </c>
      <c r="P25" s="50" t="s">
        <v>4807</v>
      </c>
      <c r="Q25" s="52">
        <v>5</v>
      </c>
      <c r="R25" s="49">
        <v>9</v>
      </c>
      <c r="S25" s="49">
        <v>1017</v>
      </c>
      <c r="T25" s="49" t="str" cm="1">
        <f t="array" ref="T25">_xlfn.XLOOKUP(S25,_xlfn.ANCHORARRAY([1]玉石系统!$D$26),[1]玉石系统!$AN$26:$AN$42,,0)</f>
        <v>{2;{20;40;60;80;100;120;140;160;220;300}}</v>
      </c>
      <c r="V25" t="str" cm="1">
        <f t="array" ref="V25">_xlfn.XLOOKUP(S25,_xlfn.ANCHORARRAY([1]玉石系统!$D$26),[1]玉石系统!$AN$26:$AN$42,,0)</f>
        <v>{2;{20;40;60;80;100;120;140;160;220;300}}</v>
      </c>
    </row>
    <row r="26" spans="1:22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K26" s="50"/>
      <c r="L26" s="50"/>
      <c r="N26" s="50"/>
      <c r="O26" s="50">
        <f t="shared" si="1"/>
        <v>100000</v>
      </c>
      <c r="P26" s="50" t="s">
        <v>4808</v>
      </c>
      <c r="Q26" s="52">
        <v>2</v>
      </c>
      <c r="R26" s="49">
        <v>10</v>
      </c>
      <c r="S26" s="49">
        <v>1010</v>
      </c>
      <c r="T26" s="49" t="str" cm="1">
        <f t="array" ref="T26">_xlfn.XLOOKUP(S26,_xlfn.ANCHORARRAY([1]玉石系统!$D$26),[1]玉石系统!$AN$26:$AN$42,,0)</f>
        <v>{2;{10;20;30;40;50;60;70;80;110;150}}</v>
      </c>
      <c r="V26" t="str" cm="1">
        <f t="array" ref="V26">_xlfn.XLOOKUP(S26,_xlfn.ANCHORARRAY([1]玉石系统!$D$26),[1]玉石系统!$AN$26:$AN$42,,0)</f>
        <v>{2;{10;20;30;40;50;60;70;80;110;150}}</v>
      </c>
    </row>
    <row r="27" spans="1:22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K27" s="50"/>
      <c r="L27" s="50"/>
      <c r="N27" s="50"/>
      <c r="O27" s="50">
        <f t="shared" si="1"/>
        <v>100001</v>
      </c>
      <c r="P27" s="50" t="s">
        <v>4809</v>
      </c>
      <c r="Q27" s="52">
        <v>5</v>
      </c>
      <c r="R27" s="49">
        <v>10</v>
      </c>
      <c r="S27" s="49">
        <v>1007</v>
      </c>
      <c r="T27" s="49" t="str" cm="1">
        <f t="array" ref="T27">_xlfn.XLOOKUP(S27,_xlfn.ANCHORARRAY([1]玉石系统!$D$26),[1]玉石系统!$AN$26:$AN$42,,0)</f>
        <v>{2;{10;20;30;40;50;60;80;100;140;200}}</v>
      </c>
      <c r="V27" t="str" cm="1">
        <f t="array" ref="V27">_xlfn.XLOOKUP(S27,_xlfn.ANCHORARRAY([1]玉石系统!$D$26),[1]玉石系统!$AN$26:$AN$42,,0)</f>
        <v>{2;{10;20;30;40;50;60;80;100;140;200}}</v>
      </c>
    </row>
    <row r="28" spans="1:22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K28" s="50"/>
      <c r="L28" s="50"/>
      <c r="N28" s="50"/>
      <c r="O28" s="50">
        <f t="shared" si="1"/>
        <v>100002</v>
      </c>
      <c r="P28" s="50" t="s">
        <v>4810</v>
      </c>
      <c r="Q28" s="52">
        <v>3</v>
      </c>
      <c r="R28" s="49">
        <v>10</v>
      </c>
      <c r="S28" s="49">
        <v>1008</v>
      </c>
      <c r="T28" s="49" t="str" cm="1">
        <f t="array" ref="T28">_xlfn.XLOOKUP(S28,_xlfn.ANCHORARRAY([1]玉石系统!$D$26),[1]玉石系统!$AN$26:$AN$42,,0)</f>
        <v>{2;{40;80;120;160;200;240;320;400;560;800}}</v>
      </c>
      <c r="V28" t="str" cm="1">
        <f t="array" ref="V28">_xlfn.XLOOKUP(S28,_xlfn.ANCHORARRAY([1]玉石系统!$D$26),[1]玉石系统!$AN$26:$AN$42,,0)</f>
        <v>{2;{40;80;120;160;200;240;320;400;560;800}}</v>
      </c>
    </row>
  </sheetData>
  <phoneticPr fontId="2" type="noConversion"/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D341D-3712-40C0-B947-FF740FCEE926}">
  <sheetPr codeName="Sheet32">
    <tabColor rgb="FFEE0000"/>
  </sheetPr>
  <dimension ref="A1:AC64"/>
  <sheetViews>
    <sheetView topLeftCell="O1" workbookViewId="0">
      <selection activeCell="P24" sqref="P24:U25"/>
    </sheetView>
  </sheetViews>
  <sheetFormatPr defaultRowHeight="14.25" x14ac:dyDescent="0.2"/>
  <cols>
    <col min="14" max="14" width="11.375" bestFit="1" customWidth="1"/>
    <col min="15" max="15" width="23" customWidth="1"/>
    <col min="16" max="16" width="29.625" customWidth="1"/>
    <col min="17" max="17" width="14.5" customWidth="1"/>
    <col min="18" max="18" width="17.625" customWidth="1"/>
    <col min="19" max="19" width="9.875" bestFit="1" customWidth="1"/>
    <col min="20" max="20" width="11.75" bestFit="1" customWidth="1"/>
    <col min="21" max="21" width="11.625" customWidth="1"/>
    <col min="22" max="22" width="15.25" customWidth="1"/>
    <col min="23" max="23" width="10.5" bestFit="1" customWidth="1"/>
    <col min="24" max="24" width="15.5" customWidth="1"/>
    <col min="25" max="25" width="20.25" customWidth="1"/>
    <col min="26" max="26" width="18.625" customWidth="1"/>
    <col min="27" max="28" width="15" customWidth="1"/>
    <col min="29" max="29" width="14.5" style="50" bestFit="1" customWidth="1"/>
  </cols>
  <sheetData>
    <row r="1" spans="1:29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L1" s="58"/>
      <c r="N1" s="52" t="s">
        <v>250</v>
      </c>
      <c r="O1" s="50" t="s">
        <v>2456</v>
      </c>
      <c r="P1" s="58" t="s">
        <v>251</v>
      </c>
      <c r="Q1" s="50" t="s">
        <v>3587</v>
      </c>
      <c r="R1" s="50" t="s">
        <v>4811</v>
      </c>
      <c r="S1" s="49" t="s">
        <v>4812</v>
      </c>
      <c r="T1" s="49" t="s">
        <v>4813</v>
      </c>
      <c r="U1" s="49" t="s">
        <v>4814</v>
      </c>
      <c r="V1" s="49" t="s">
        <v>4815</v>
      </c>
      <c r="W1" s="49" t="s">
        <v>4816</v>
      </c>
      <c r="X1" s="49" t="s">
        <v>4817</v>
      </c>
      <c r="Y1" s="49" t="s">
        <v>4818</v>
      </c>
      <c r="Z1" s="49" t="s">
        <v>4819</v>
      </c>
      <c r="AA1" s="49" t="s">
        <v>4820</v>
      </c>
      <c r="AB1" s="49" t="s">
        <v>4821</v>
      </c>
      <c r="AC1" s="50" t="s">
        <v>4822</v>
      </c>
    </row>
    <row r="2" spans="1:29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L2" s="59"/>
      <c r="N2" s="53"/>
      <c r="O2" s="50" t="s">
        <v>4823</v>
      </c>
      <c r="P2" s="59" t="s">
        <v>4824</v>
      </c>
      <c r="Q2" s="49" t="s">
        <v>4825</v>
      </c>
      <c r="R2" s="49" t="s">
        <v>4826</v>
      </c>
      <c r="S2" s="49" t="s">
        <v>4827</v>
      </c>
      <c r="T2" s="49" t="s">
        <v>4828</v>
      </c>
      <c r="U2" s="49" t="s">
        <v>4829</v>
      </c>
      <c r="V2" s="49" t="s">
        <v>4830</v>
      </c>
      <c r="W2" s="49" t="s">
        <v>4831</v>
      </c>
      <c r="X2" s="49" t="s">
        <v>4832</v>
      </c>
      <c r="Y2" s="49" t="s">
        <v>4833</v>
      </c>
      <c r="Z2" s="49" t="s">
        <v>4834</v>
      </c>
      <c r="AA2" s="49" t="s">
        <v>4835</v>
      </c>
      <c r="AB2" s="49" t="s">
        <v>4836</v>
      </c>
      <c r="AC2" s="50" t="s">
        <v>4837</v>
      </c>
    </row>
    <row r="3" spans="1:29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3"/>
      <c r="O3" s="50">
        <v>10001</v>
      </c>
      <c r="P3" s="50" t="s">
        <v>4838</v>
      </c>
      <c r="Q3" s="49">
        <v>0</v>
      </c>
      <c r="R3" s="49">
        <v>1</v>
      </c>
      <c r="S3" s="49">
        <v>50</v>
      </c>
      <c r="T3" s="49">
        <v>100</v>
      </c>
      <c r="U3" s="49">
        <v>0</v>
      </c>
      <c r="V3" s="49">
        <v>0</v>
      </c>
      <c r="W3" s="49">
        <v>0</v>
      </c>
      <c r="X3" s="49">
        <v>-1</v>
      </c>
      <c r="Y3" s="49">
        <v>-1</v>
      </c>
      <c r="Z3" s="49">
        <v>-1</v>
      </c>
      <c r="AA3" s="49">
        <v>-1</v>
      </c>
      <c r="AB3" s="49">
        <v>-1</v>
      </c>
      <c r="AC3" s="49">
        <v>0</v>
      </c>
    </row>
    <row r="4" spans="1:29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N4" s="53"/>
      <c r="O4" s="50">
        <v>10003</v>
      </c>
      <c r="P4" s="50" t="s">
        <v>4839</v>
      </c>
      <c r="Q4" s="49">
        <v>0</v>
      </c>
      <c r="R4" s="49">
        <v>1</v>
      </c>
      <c r="S4" s="49">
        <v>50</v>
      </c>
      <c r="T4" s="49">
        <v>100</v>
      </c>
      <c r="U4" s="49">
        <v>0</v>
      </c>
      <c r="V4" s="49">
        <v>0</v>
      </c>
      <c r="W4" s="49">
        <v>0</v>
      </c>
      <c r="X4" s="49">
        <v>-1</v>
      </c>
      <c r="Y4" s="49">
        <v>-1</v>
      </c>
      <c r="Z4" s="49">
        <v>-1</v>
      </c>
      <c r="AA4" s="49">
        <v>-1</v>
      </c>
      <c r="AB4" s="49">
        <v>-1</v>
      </c>
      <c r="AC4" s="49">
        <v>0</v>
      </c>
    </row>
    <row r="5" spans="1:29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N5" s="50"/>
      <c r="O5" s="50">
        <v>10006</v>
      </c>
      <c r="P5" s="50" t="s">
        <v>4840</v>
      </c>
      <c r="Q5" s="49">
        <v>0</v>
      </c>
      <c r="R5" s="49">
        <v>1</v>
      </c>
      <c r="S5" s="49">
        <v>50</v>
      </c>
      <c r="T5" s="49">
        <v>100</v>
      </c>
      <c r="U5" s="49">
        <v>0</v>
      </c>
      <c r="V5" s="49">
        <v>0</v>
      </c>
      <c r="W5" s="49">
        <v>0</v>
      </c>
      <c r="X5" s="49">
        <v>-1</v>
      </c>
      <c r="Y5" s="49">
        <v>-1</v>
      </c>
      <c r="Z5" s="49">
        <v>-1</v>
      </c>
      <c r="AA5" s="49">
        <v>-1</v>
      </c>
      <c r="AB5" s="49">
        <v>-1</v>
      </c>
      <c r="AC5" s="49">
        <v>0</v>
      </c>
    </row>
    <row r="6" spans="1:29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N6" s="50"/>
      <c r="O6" s="50">
        <v>10008</v>
      </c>
      <c r="P6" s="50" t="s">
        <v>4841</v>
      </c>
      <c r="Q6" s="49">
        <v>0</v>
      </c>
      <c r="R6" s="49">
        <v>1</v>
      </c>
      <c r="S6" s="49">
        <v>50</v>
      </c>
      <c r="T6" s="49">
        <v>100</v>
      </c>
      <c r="U6" s="49">
        <v>0</v>
      </c>
      <c r="V6" s="49">
        <v>0</v>
      </c>
      <c r="W6" s="49">
        <v>0</v>
      </c>
      <c r="X6" s="49">
        <v>60</v>
      </c>
      <c r="Y6" s="49">
        <v>2</v>
      </c>
      <c r="Z6" s="49">
        <v>-1</v>
      </c>
      <c r="AA6" s="49">
        <v>-1</v>
      </c>
      <c r="AB6" s="49">
        <v>-1</v>
      </c>
      <c r="AC6" s="49">
        <v>20003</v>
      </c>
    </row>
    <row r="7" spans="1:29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N7" s="50"/>
      <c r="O7" s="50">
        <v>10010</v>
      </c>
      <c r="P7" s="50" t="s">
        <v>4842</v>
      </c>
      <c r="Q7" s="49">
        <v>0</v>
      </c>
      <c r="R7" s="49">
        <v>1</v>
      </c>
      <c r="S7" s="49">
        <v>50</v>
      </c>
      <c r="T7" s="49">
        <v>100</v>
      </c>
      <c r="U7" s="49">
        <v>0</v>
      </c>
      <c r="V7" s="49">
        <v>0</v>
      </c>
      <c r="W7" s="49">
        <v>0</v>
      </c>
      <c r="X7" s="49">
        <v>-1</v>
      </c>
      <c r="Y7" s="49">
        <v>-1</v>
      </c>
      <c r="Z7" s="49">
        <v>-1</v>
      </c>
      <c r="AA7" s="49">
        <v>-1</v>
      </c>
      <c r="AB7" s="49">
        <v>-1</v>
      </c>
      <c r="AC7" s="49">
        <v>0</v>
      </c>
    </row>
    <row r="8" spans="1:29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N8" s="50"/>
      <c r="O8" s="50">
        <v>10016</v>
      </c>
      <c r="P8" s="50" t="s">
        <v>4843</v>
      </c>
      <c r="Q8" s="49">
        <v>0</v>
      </c>
      <c r="R8" s="49">
        <v>1</v>
      </c>
      <c r="S8" s="49">
        <v>50</v>
      </c>
      <c r="T8" s="49">
        <v>200</v>
      </c>
      <c r="U8" s="49">
        <v>0</v>
      </c>
      <c r="V8" s="49">
        <v>0</v>
      </c>
      <c r="W8" s="49">
        <v>0</v>
      </c>
      <c r="X8" s="49">
        <v>360</v>
      </c>
      <c r="Y8" s="49">
        <v>5</v>
      </c>
      <c r="Z8" s="49">
        <v>-1</v>
      </c>
      <c r="AA8" s="49">
        <v>-1</v>
      </c>
      <c r="AB8" s="49">
        <v>-1</v>
      </c>
      <c r="AC8" s="49">
        <v>10016</v>
      </c>
    </row>
    <row r="9" spans="1:29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/>
      <c r="O9" s="50">
        <v>10019</v>
      </c>
      <c r="P9" s="50" t="s">
        <v>4844</v>
      </c>
      <c r="Q9" s="49">
        <v>0</v>
      </c>
      <c r="R9" s="49">
        <v>1</v>
      </c>
      <c r="S9" s="49">
        <v>50</v>
      </c>
      <c r="T9" s="49">
        <v>100</v>
      </c>
      <c r="U9" s="49">
        <v>0</v>
      </c>
      <c r="V9" s="49">
        <v>0</v>
      </c>
      <c r="W9" s="49">
        <v>0</v>
      </c>
      <c r="X9" s="49">
        <v>-1</v>
      </c>
      <c r="Y9" s="49">
        <v>-1</v>
      </c>
      <c r="Z9" s="49">
        <v>-1</v>
      </c>
      <c r="AA9" s="49">
        <v>-1</v>
      </c>
      <c r="AB9" s="49">
        <v>-1</v>
      </c>
      <c r="AC9" s="49">
        <v>10019</v>
      </c>
    </row>
    <row r="10" spans="1:29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N10" s="50"/>
      <c r="O10" s="50">
        <v>10021</v>
      </c>
      <c r="P10" s="50" t="s">
        <v>4845</v>
      </c>
      <c r="Q10" s="49">
        <v>0</v>
      </c>
      <c r="R10" s="49">
        <v>1</v>
      </c>
      <c r="S10" s="49">
        <v>50</v>
      </c>
      <c r="T10" s="49">
        <v>100</v>
      </c>
      <c r="U10" s="49">
        <v>0</v>
      </c>
      <c r="V10" s="49">
        <v>0</v>
      </c>
      <c r="W10" s="49">
        <v>0</v>
      </c>
      <c r="X10" s="49">
        <v>-1</v>
      </c>
      <c r="Y10" s="49">
        <v>-1</v>
      </c>
      <c r="Z10" s="49">
        <v>-1</v>
      </c>
      <c r="AA10" s="49">
        <v>-1</v>
      </c>
      <c r="AB10" s="49">
        <v>-1</v>
      </c>
      <c r="AC10" s="49">
        <v>0</v>
      </c>
    </row>
    <row r="11" spans="1:29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N11" s="50"/>
      <c r="O11" s="50">
        <v>10023</v>
      </c>
      <c r="P11" s="50" t="s">
        <v>4846</v>
      </c>
      <c r="Q11" s="49">
        <v>0</v>
      </c>
      <c r="R11" s="49">
        <v>1</v>
      </c>
      <c r="S11" s="49">
        <v>100</v>
      </c>
      <c r="T11" s="49">
        <v>100</v>
      </c>
      <c r="U11" s="49">
        <v>0</v>
      </c>
      <c r="V11" s="49">
        <v>0</v>
      </c>
      <c r="W11" s="49">
        <v>0</v>
      </c>
      <c r="X11" s="49">
        <v>-1</v>
      </c>
      <c r="Y11" s="49">
        <v>-1</v>
      </c>
      <c r="Z11" s="49">
        <v>-1</v>
      </c>
      <c r="AA11" s="49">
        <v>-1</v>
      </c>
      <c r="AB11" s="49">
        <v>-1</v>
      </c>
      <c r="AC11" s="49">
        <v>10023</v>
      </c>
    </row>
    <row r="12" spans="1:29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N12" s="50"/>
      <c r="O12" s="50">
        <v>10026</v>
      </c>
      <c r="P12" s="50" t="s">
        <v>4847</v>
      </c>
      <c r="Q12" s="49">
        <v>0</v>
      </c>
      <c r="R12" s="49">
        <v>1</v>
      </c>
      <c r="S12" s="49">
        <v>50</v>
      </c>
      <c r="T12" s="49">
        <v>100</v>
      </c>
      <c r="U12" s="49">
        <v>0</v>
      </c>
      <c r="V12" s="49">
        <v>0</v>
      </c>
      <c r="W12" s="49">
        <v>0</v>
      </c>
      <c r="X12" s="49">
        <v>-1</v>
      </c>
      <c r="Y12" s="49">
        <v>-1</v>
      </c>
      <c r="Z12" s="49">
        <v>-1</v>
      </c>
      <c r="AA12" s="49">
        <v>-1</v>
      </c>
      <c r="AB12" s="49">
        <v>-1</v>
      </c>
      <c r="AC12" s="49">
        <v>0</v>
      </c>
    </row>
    <row r="13" spans="1:29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N13" s="50"/>
      <c r="O13" s="50">
        <v>10027</v>
      </c>
      <c r="P13" s="50" t="s">
        <v>4848</v>
      </c>
      <c r="Q13" s="49">
        <v>0</v>
      </c>
      <c r="R13" s="49">
        <v>1</v>
      </c>
      <c r="S13" s="49">
        <v>50</v>
      </c>
      <c r="T13" s="49">
        <v>100</v>
      </c>
      <c r="U13" s="49">
        <v>0</v>
      </c>
      <c r="V13" s="49">
        <v>0</v>
      </c>
      <c r="W13" s="49">
        <v>0</v>
      </c>
      <c r="X13" s="49">
        <v>-1</v>
      </c>
      <c r="Y13" s="49">
        <v>-1</v>
      </c>
      <c r="Z13" s="49">
        <v>-1</v>
      </c>
      <c r="AA13" s="49">
        <v>-1</v>
      </c>
      <c r="AB13" s="49">
        <v>-1</v>
      </c>
      <c r="AC13" s="49">
        <v>0</v>
      </c>
    </row>
    <row r="14" spans="1:29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N14" s="50"/>
      <c r="O14" s="50">
        <v>10030</v>
      </c>
      <c r="P14" s="50" t="s">
        <v>4849</v>
      </c>
      <c r="Q14" s="49">
        <v>0</v>
      </c>
      <c r="R14" s="49">
        <v>1</v>
      </c>
      <c r="S14" s="49">
        <v>50</v>
      </c>
      <c r="T14" s="49">
        <v>100</v>
      </c>
      <c r="U14" s="49">
        <v>0</v>
      </c>
      <c r="V14" s="49">
        <v>0</v>
      </c>
      <c r="W14" s="49">
        <v>0</v>
      </c>
      <c r="X14" s="49">
        <v>390</v>
      </c>
      <c r="Y14" s="49">
        <v>2</v>
      </c>
      <c r="Z14" s="49">
        <v>-1</v>
      </c>
      <c r="AA14" s="49">
        <v>-1</v>
      </c>
      <c r="AB14" s="49">
        <v>-1</v>
      </c>
      <c r="AC14" s="49">
        <v>0</v>
      </c>
    </row>
    <row r="15" spans="1:29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N15" s="50"/>
      <c r="O15" s="50">
        <v>10033</v>
      </c>
      <c r="P15" s="50" t="s">
        <v>4850</v>
      </c>
      <c r="Q15" s="49">
        <v>0</v>
      </c>
      <c r="R15" s="49">
        <v>1</v>
      </c>
      <c r="S15" s="49">
        <v>50</v>
      </c>
      <c r="T15" s="49">
        <v>500</v>
      </c>
      <c r="U15" s="49">
        <v>0</v>
      </c>
      <c r="V15" s="49">
        <v>0</v>
      </c>
      <c r="W15" s="49">
        <v>1</v>
      </c>
      <c r="X15" s="49">
        <v>270</v>
      </c>
      <c r="Y15" s="49">
        <v>4</v>
      </c>
      <c r="Z15" s="49">
        <v>-1</v>
      </c>
      <c r="AA15" s="49">
        <v>-1</v>
      </c>
      <c r="AB15" s="49">
        <v>-1</v>
      </c>
      <c r="AC15" s="49">
        <v>0</v>
      </c>
    </row>
    <row r="16" spans="1:29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N16" s="50"/>
      <c r="O16" s="50">
        <v>10034</v>
      </c>
      <c r="P16" s="50" t="s">
        <v>4851</v>
      </c>
      <c r="Q16" s="49">
        <v>0</v>
      </c>
      <c r="R16" s="49">
        <v>1</v>
      </c>
      <c r="S16" s="49">
        <v>50</v>
      </c>
      <c r="T16" s="49">
        <v>100</v>
      </c>
      <c r="U16" s="49">
        <v>0</v>
      </c>
      <c r="V16" s="49">
        <v>0</v>
      </c>
      <c r="W16" s="49">
        <v>0</v>
      </c>
      <c r="X16" s="49">
        <v>-1</v>
      </c>
      <c r="Y16" s="49">
        <v>-1</v>
      </c>
      <c r="Z16" s="49">
        <v>-1</v>
      </c>
      <c r="AA16" s="49">
        <v>-1</v>
      </c>
      <c r="AB16" s="49">
        <v>-1</v>
      </c>
      <c r="AC16" s="49">
        <v>10034</v>
      </c>
    </row>
    <row r="17" spans="1:29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N17" s="50"/>
      <c r="O17" s="50">
        <v>10038</v>
      </c>
      <c r="P17" s="50" t="s">
        <v>4852</v>
      </c>
      <c r="Q17" s="49">
        <v>0</v>
      </c>
      <c r="R17" s="49">
        <v>1</v>
      </c>
      <c r="S17" s="49">
        <v>50</v>
      </c>
      <c r="T17" s="49">
        <v>100</v>
      </c>
      <c r="U17" s="49">
        <v>0</v>
      </c>
      <c r="V17" s="49">
        <v>0</v>
      </c>
      <c r="W17" s="49">
        <v>1</v>
      </c>
      <c r="X17" s="49">
        <v>-1</v>
      </c>
      <c r="Y17" s="49">
        <v>-1</v>
      </c>
      <c r="Z17" s="49">
        <v>-1</v>
      </c>
      <c r="AA17" s="49">
        <v>-1</v>
      </c>
      <c r="AB17" s="49">
        <v>-1</v>
      </c>
      <c r="AC17" s="49">
        <v>0</v>
      </c>
    </row>
    <row r="18" spans="1:29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N18" s="50"/>
      <c r="O18" s="50">
        <v>10039</v>
      </c>
      <c r="P18" s="50" t="s">
        <v>4853</v>
      </c>
      <c r="Q18" s="49">
        <v>0</v>
      </c>
      <c r="R18" s="49">
        <v>1</v>
      </c>
      <c r="S18" s="49">
        <v>50</v>
      </c>
      <c r="T18" s="49">
        <v>100</v>
      </c>
      <c r="U18" s="49">
        <v>0</v>
      </c>
      <c r="V18" s="49">
        <v>0</v>
      </c>
      <c r="W18" s="49">
        <v>1</v>
      </c>
      <c r="X18" s="49">
        <v>-1</v>
      </c>
      <c r="Y18" s="49">
        <v>-1</v>
      </c>
      <c r="Z18" s="49">
        <v>-1</v>
      </c>
      <c r="AA18" s="49">
        <v>-1</v>
      </c>
      <c r="AB18" s="49">
        <v>-1</v>
      </c>
      <c r="AC18" s="49">
        <v>0</v>
      </c>
    </row>
    <row r="19" spans="1:29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N19" s="50"/>
      <c r="O19" s="50">
        <v>10041</v>
      </c>
      <c r="P19" s="50" t="s">
        <v>4854</v>
      </c>
      <c r="Q19" s="49">
        <v>0</v>
      </c>
      <c r="R19" s="49">
        <v>1</v>
      </c>
      <c r="S19" s="49">
        <v>100</v>
      </c>
      <c r="T19" s="49">
        <v>100</v>
      </c>
      <c r="U19" s="49">
        <v>0</v>
      </c>
      <c r="V19" s="49">
        <v>0</v>
      </c>
      <c r="W19" s="49">
        <v>1</v>
      </c>
      <c r="X19" s="49">
        <v>-1</v>
      </c>
      <c r="Y19" s="49">
        <v>-1</v>
      </c>
      <c r="Z19" s="49">
        <v>-1</v>
      </c>
      <c r="AA19" s="49">
        <v>-1</v>
      </c>
      <c r="AB19" s="49">
        <v>-1</v>
      </c>
      <c r="AC19" s="49">
        <v>0</v>
      </c>
    </row>
    <row r="20" spans="1:29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N20" s="50"/>
      <c r="O20" s="50">
        <v>10050</v>
      </c>
      <c r="P20" s="50" t="s">
        <v>4855</v>
      </c>
      <c r="Q20" s="49">
        <v>0</v>
      </c>
      <c r="R20" s="49">
        <v>1</v>
      </c>
      <c r="S20" s="49">
        <v>50</v>
      </c>
      <c r="T20" s="49">
        <v>100</v>
      </c>
      <c r="U20" s="49">
        <v>0</v>
      </c>
      <c r="V20" s="49">
        <v>0</v>
      </c>
      <c r="W20" s="49">
        <v>1</v>
      </c>
      <c r="X20" s="49">
        <v>-1</v>
      </c>
      <c r="Y20" s="49">
        <v>-1</v>
      </c>
      <c r="Z20" s="49">
        <v>-1</v>
      </c>
      <c r="AA20" s="49">
        <v>-1</v>
      </c>
      <c r="AB20" s="49">
        <v>-1</v>
      </c>
      <c r="AC20" s="49">
        <v>0</v>
      </c>
    </row>
    <row r="21" spans="1:29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N21" s="50"/>
      <c r="O21" s="50">
        <v>10051</v>
      </c>
      <c r="P21" s="50" t="s">
        <v>4856</v>
      </c>
      <c r="Q21" s="49">
        <v>1</v>
      </c>
      <c r="R21" s="49">
        <v>1</v>
      </c>
      <c r="S21" s="49">
        <v>50</v>
      </c>
      <c r="T21" s="49">
        <v>100</v>
      </c>
      <c r="U21" s="49">
        <v>0</v>
      </c>
      <c r="V21" s="49">
        <v>0</v>
      </c>
      <c r="W21" s="49">
        <v>1</v>
      </c>
      <c r="X21" s="49">
        <v>-1</v>
      </c>
      <c r="Y21" s="49">
        <v>-1</v>
      </c>
      <c r="Z21" s="49">
        <v>-1</v>
      </c>
      <c r="AA21" s="49">
        <v>-1</v>
      </c>
      <c r="AB21" s="49">
        <v>-1</v>
      </c>
      <c r="AC21" s="49">
        <v>0</v>
      </c>
    </row>
    <row r="22" spans="1:29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N22" s="50"/>
      <c r="O22" s="50">
        <v>10052</v>
      </c>
      <c r="P22" s="50" t="s">
        <v>4857</v>
      </c>
      <c r="Q22" s="49">
        <v>0</v>
      </c>
      <c r="R22" s="49">
        <v>1</v>
      </c>
      <c r="S22" s="49">
        <v>50</v>
      </c>
      <c r="T22" s="49">
        <v>100</v>
      </c>
      <c r="U22" s="49">
        <v>0</v>
      </c>
      <c r="V22" s="49">
        <v>0</v>
      </c>
      <c r="W22" s="49">
        <v>0</v>
      </c>
      <c r="X22" s="49">
        <v>-1</v>
      </c>
      <c r="Y22" s="49">
        <v>-1</v>
      </c>
      <c r="Z22" s="49">
        <v>-1</v>
      </c>
      <c r="AA22" s="49">
        <v>-1</v>
      </c>
      <c r="AB22" s="49">
        <v>-1</v>
      </c>
      <c r="AC22" s="49">
        <v>0</v>
      </c>
    </row>
    <row r="23" spans="1:29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N23" s="50"/>
      <c r="O23" s="50">
        <v>10058</v>
      </c>
      <c r="P23" s="50" t="s">
        <v>4858</v>
      </c>
      <c r="Q23" s="49">
        <v>0</v>
      </c>
      <c r="R23" s="49">
        <v>1</v>
      </c>
      <c r="S23" s="49">
        <v>50</v>
      </c>
      <c r="T23" s="49">
        <v>100</v>
      </c>
      <c r="U23" s="49">
        <v>0</v>
      </c>
      <c r="V23" s="49">
        <v>0</v>
      </c>
      <c r="W23" s="49">
        <v>0</v>
      </c>
      <c r="X23" s="49">
        <v>-1</v>
      </c>
      <c r="Y23" s="49">
        <v>-1</v>
      </c>
      <c r="Z23" s="49">
        <v>-1</v>
      </c>
      <c r="AA23" s="49">
        <v>-1</v>
      </c>
      <c r="AB23" s="49">
        <v>-1</v>
      </c>
      <c r="AC23" s="49">
        <v>10058</v>
      </c>
    </row>
    <row r="24" spans="1:29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N24" s="50"/>
      <c r="O24" s="50">
        <v>20001</v>
      </c>
      <c r="P24" s="50" t="s">
        <v>4859</v>
      </c>
      <c r="Q24" s="49">
        <v>0</v>
      </c>
      <c r="R24" s="49">
        <v>1</v>
      </c>
      <c r="S24" s="49">
        <v>200</v>
      </c>
      <c r="T24" s="49">
        <v>200</v>
      </c>
      <c r="U24" s="49">
        <v>5000</v>
      </c>
      <c r="V24" s="49">
        <v>0</v>
      </c>
      <c r="W24" s="49">
        <v>0</v>
      </c>
      <c r="X24" s="49">
        <v>60</v>
      </c>
      <c r="Y24" s="49">
        <v>5</v>
      </c>
      <c r="Z24" s="49">
        <v>-1</v>
      </c>
      <c r="AA24" s="49">
        <v>-1</v>
      </c>
      <c r="AB24" s="49">
        <v>-1</v>
      </c>
      <c r="AC24" s="50">
        <v>0</v>
      </c>
    </row>
    <row r="25" spans="1:29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N25" s="50"/>
      <c r="O25" s="50">
        <v>20002</v>
      </c>
      <c r="P25" s="50" t="s">
        <v>4860</v>
      </c>
      <c r="Q25" s="49">
        <v>1</v>
      </c>
      <c r="R25" s="49">
        <v>2</v>
      </c>
      <c r="S25" s="49">
        <v>600</v>
      </c>
      <c r="T25" s="49">
        <v>6000</v>
      </c>
      <c r="U25" s="49">
        <v>4000</v>
      </c>
      <c r="V25" s="49">
        <v>0</v>
      </c>
      <c r="W25" s="49">
        <v>0</v>
      </c>
      <c r="X25" s="49">
        <v>-1</v>
      </c>
      <c r="Y25" s="49">
        <v>-1</v>
      </c>
      <c r="Z25" s="49">
        <v>-1</v>
      </c>
      <c r="AA25" s="49">
        <v>-1</v>
      </c>
      <c r="AB25" s="49">
        <v>50</v>
      </c>
      <c r="AC25" s="50">
        <v>0</v>
      </c>
    </row>
    <row r="26" spans="1:29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N26" s="50"/>
      <c r="O26" s="50">
        <v>20003</v>
      </c>
      <c r="P26" s="50" t="s">
        <v>4861</v>
      </c>
      <c r="Q26" s="49">
        <v>0</v>
      </c>
      <c r="R26" s="49">
        <v>1</v>
      </c>
      <c r="S26" s="49">
        <v>200</v>
      </c>
      <c r="T26" s="49">
        <v>1000</v>
      </c>
      <c r="U26" s="49">
        <v>5000</v>
      </c>
      <c r="V26" s="49">
        <v>0</v>
      </c>
      <c r="W26" s="49">
        <v>0</v>
      </c>
      <c r="X26" s="49">
        <v>60</v>
      </c>
      <c r="Y26" s="49">
        <v>5</v>
      </c>
      <c r="Z26" s="49">
        <v>-1</v>
      </c>
      <c r="AA26" s="49">
        <v>-1</v>
      </c>
      <c r="AB26" s="49">
        <v>-1</v>
      </c>
      <c r="AC26" s="50">
        <v>0</v>
      </c>
    </row>
    <row r="27" spans="1:29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N27" s="50"/>
      <c r="O27" s="50">
        <v>20004</v>
      </c>
      <c r="P27" s="50" t="s">
        <v>4862</v>
      </c>
      <c r="Q27" s="49">
        <v>0</v>
      </c>
      <c r="R27" s="49">
        <v>2</v>
      </c>
      <c r="S27" s="49">
        <v>150</v>
      </c>
      <c r="T27" s="49">
        <v>1000</v>
      </c>
      <c r="U27" s="49">
        <v>2000</v>
      </c>
      <c r="V27" s="49">
        <v>0</v>
      </c>
      <c r="W27" s="49">
        <v>0</v>
      </c>
      <c r="X27" s="49">
        <v>60</v>
      </c>
      <c r="Y27" s="49">
        <v>5</v>
      </c>
      <c r="Z27" s="49">
        <v>-1</v>
      </c>
      <c r="AA27" s="49">
        <v>-1</v>
      </c>
      <c r="AB27" s="49">
        <v>-1</v>
      </c>
      <c r="AC27" s="50">
        <v>0</v>
      </c>
    </row>
    <row r="28" spans="1:29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N28" s="50"/>
      <c r="O28" s="50">
        <v>20005</v>
      </c>
      <c r="P28" s="50" t="s">
        <v>4863</v>
      </c>
      <c r="Q28" s="49">
        <v>1</v>
      </c>
      <c r="R28" s="49">
        <v>1</v>
      </c>
      <c r="S28" s="49">
        <v>150</v>
      </c>
      <c r="T28" s="49">
        <v>1000</v>
      </c>
      <c r="U28" s="49">
        <v>3000</v>
      </c>
      <c r="V28" s="49">
        <v>0</v>
      </c>
      <c r="W28" s="49">
        <v>0</v>
      </c>
      <c r="X28" s="49">
        <v>60</v>
      </c>
      <c r="Y28" s="49">
        <v>5</v>
      </c>
      <c r="Z28" s="49">
        <v>-1</v>
      </c>
      <c r="AA28" s="49">
        <v>-1</v>
      </c>
      <c r="AB28" s="49">
        <v>-1</v>
      </c>
      <c r="AC28" s="50">
        <v>0</v>
      </c>
    </row>
    <row r="29" spans="1:29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N29" s="50"/>
      <c r="O29" s="50">
        <v>20006</v>
      </c>
      <c r="P29" s="50" t="s">
        <v>4864</v>
      </c>
      <c r="Q29" s="49">
        <v>0</v>
      </c>
      <c r="R29" s="49">
        <v>3</v>
      </c>
      <c r="S29" s="49">
        <v>0</v>
      </c>
      <c r="T29" s="49">
        <v>0</v>
      </c>
      <c r="U29" s="49">
        <v>0</v>
      </c>
      <c r="V29" s="49">
        <v>0</v>
      </c>
      <c r="W29" s="49">
        <v>0</v>
      </c>
      <c r="X29" s="49">
        <v>0</v>
      </c>
      <c r="Y29" s="49">
        <v>0</v>
      </c>
      <c r="Z29" s="49">
        <v>-1</v>
      </c>
      <c r="AA29" s="49">
        <v>-1</v>
      </c>
      <c r="AB29" s="49">
        <v>-1</v>
      </c>
      <c r="AC29" s="50">
        <v>0</v>
      </c>
    </row>
    <row r="30" spans="1:29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N30" s="50"/>
      <c r="O30" s="50">
        <v>20007</v>
      </c>
      <c r="P30" s="50" t="s">
        <v>4865</v>
      </c>
      <c r="Q30" s="49">
        <v>1</v>
      </c>
      <c r="R30" s="49">
        <v>2</v>
      </c>
      <c r="S30" s="49">
        <v>200</v>
      </c>
      <c r="T30" s="49">
        <v>6000</v>
      </c>
      <c r="U30" s="49">
        <v>4000</v>
      </c>
      <c r="V30" s="49">
        <v>0</v>
      </c>
      <c r="W30" s="49">
        <v>0</v>
      </c>
      <c r="X30" s="49">
        <v>-1</v>
      </c>
      <c r="Y30" s="49">
        <v>-1</v>
      </c>
      <c r="Z30" s="49">
        <v>-1</v>
      </c>
      <c r="AA30" s="49">
        <v>-1</v>
      </c>
      <c r="AB30" s="49">
        <v>50</v>
      </c>
      <c r="AC30" s="50">
        <v>0</v>
      </c>
    </row>
    <row r="31" spans="1:29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N31" s="50"/>
      <c r="O31" s="50">
        <v>80004</v>
      </c>
      <c r="P31" s="50">
        <v>0</v>
      </c>
      <c r="Q31" s="49">
        <v>1</v>
      </c>
      <c r="R31" s="49">
        <v>1</v>
      </c>
      <c r="S31" s="49">
        <v>0</v>
      </c>
      <c r="T31" s="49">
        <v>0</v>
      </c>
      <c r="U31" s="49">
        <v>0</v>
      </c>
      <c r="V31" s="49">
        <v>60</v>
      </c>
      <c r="W31" s="49">
        <v>1</v>
      </c>
      <c r="X31" s="49">
        <v>-1</v>
      </c>
      <c r="Y31" s="49">
        <v>-1</v>
      </c>
      <c r="Z31" s="49">
        <v>-1</v>
      </c>
      <c r="AA31" s="49">
        <v>-1</v>
      </c>
      <c r="AB31" s="49">
        <v>-1</v>
      </c>
      <c r="AC31" s="50">
        <v>0</v>
      </c>
    </row>
    <row r="32" spans="1:29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N32" s="50"/>
      <c r="O32" s="50">
        <v>80005</v>
      </c>
      <c r="P32" s="50">
        <v>0</v>
      </c>
      <c r="Q32" s="49">
        <v>1</v>
      </c>
      <c r="R32" s="49">
        <v>1</v>
      </c>
      <c r="S32" s="49">
        <v>0</v>
      </c>
      <c r="T32" s="49">
        <v>0</v>
      </c>
      <c r="U32" s="49">
        <v>0</v>
      </c>
      <c r="V32" s="49">
        <v>60</v>
      </c>
      <c r="W32" s="49">
        <v>1</v>
      </c>
      <c r="X32" s="49">
        <v>-1</v>
      </c>
      <c r="Y32" s="49">
        <v>-1</v>
      </c>
      <c r="Z32" s="49">
        <v>-1</v>
      </c>
      <c r="AA32" s="49">
        <v>-1</v>
      </c>
      <c r="AB32" s="49">
        <v>-1</v>
      </c>
      <c r="AC32" s="50">
        <v>0</v>
      </c>
    </row>
    <row r="33" spans="1:29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N33" s="50"/>
      <c r="O33" s="50">
        <v>90021</v>
      </c>
      <c r="P33" s="50" t="s">
        <v>4841</v>
      </c>
      <c r="Q33" s="49">
        <v>0</v>
      </c>
      <c r="R33" s="49">
        <v>1</v>
      </c>
      <c r="S33" s="49">
        <v>50</v>
      </c>
      <c r="T33" s="49">
        <v>100</v>
      </c>
      <c r="U33" s="49">
        <v>0</v>
      </c>
      <c r="V33" s="49">
        <v>0</v>
      </c>
      <c r="W33" s="49">
        <v>0</v>
      </c>
      <c r="X33" s="49">
        <v>390</v>
      </c>
      <c r="Y33" s="49">
        <v>2</v>
      </c>
      <c r="Z33" s="49">
        <v>-1</v>
      </c>
      <c r="AA33" s="49">
        <v>-1</v>
      </c>
      <c r="AB33" s="49">
        <v>-1</v>
      </c>
      <c r="AC33" s="50">
        <v>90021</v>
      </c>
    </row>
    <row r="34" spans="1:29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N34" s="50"/>
      <c r="O34" s="50">
        <v>90194</v>
      </c>
      <c r="P34" s="50" t="s">
        <v>4866</v>
      </c>
      <c r="Q34" s="49">
        <v>0</v>
      </c>
      <c r="R34" s="49">
        <v>1</v>
      </c>
      <c r="S34" s="49">
        <v>50</v>
      </c>
      <c r="T34" s="49">
        <v>100</v>
      </c>
      <c r="U34" s="49">
        <v>0</v>
      </c>
      <c r="V34" s="49">
        <v>0</v>
      </c>
      <c r="W34" s="49">
        <v>0</v>
      </c>
      <c r="X34" s="49">
        <v>360</v>
      </c>
      <c r="Y34" s="49">
        <v>2</v>
      </c>
      <c r="Z34" s="49">
        <v>-1</v>
      </c>
      <c r="AA34" s="49">
        <v>-1</v>
      </c>
      <c r="AB34" s="49">
        <v>-1</v>
      </c>
      <c r="AC34" s="50">
        <v>0</v>
      </c>
    </row>
    <row r="35" spans="1:29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N35" s="50"/>
      <c r="O35" s="50">
        <v>110030</v>
      </c>
      <c r="P35" s="50" t="s">
        <v>4867</v>
      </c>
      <c r="Q35" s="49">
        <v>0</v>
      </c>
      <c r="R35" s="49">
        <v>1</v>
      </c>
      <c r="S35" s="49">
        <v>50</v>
      </c>
      <c r="T35" s="49">
        <v>100</v>
      </c>
      <c r="U35" s="49">
        <v>0</v>
      </c>
      <c r="V35" s="49">
        <v>0</v>
      </c>
      <c r="W35" s="49">
        <v>0</v>
      </c>
      <c r="X35" s="49">
        <v>-1</v>
      </c>
      <c r="Y35" s="49">
        <v>-1</v>
      </c>
      <c r="Z35" s="49">
        <v>-1</v>
      </c>
      <c r="AA35" s="49">
        <v>-1</v>
      </c>
      <c r="AB35" s="49">
        <v>-1</v>
      </c>
      <c r="AC35" s="49">
        <v>0</v>
      </c>
    </row>
    <row r="36" spans="1:29" x14ac:dyDescent="0.2">
      <c r="N36" s="50"/>
      <c r="O36" s="50"/>
      <c r="P36" s="50"/>
      <c r="Q36" s="49"/>
    </row>
    <row r="37" spans="1:29" x14ac:dyDescent="0.2">
      <c r="N37" s="50"/>
      <c r="O37" s="50"/>
      <c r="P37" s="50"/>
      <c r="Q37" s="49"/>
    </row>
    <row r="38" spans="1:29" x14ac:dyDescent="0.2">
      <c r="N38" s="50"/>
      <c r="O38" s="50"/>
      <c r="P38" s="50"/>
    </row>
    <row r="39" spans="1:29" x14ac:dyDescent="0.2">
      <c r="N39" s="50"/>
      <c r="O39" s="50"/>
      <c r="P39" s="50"/>
    </row>
    <row r="40" spans="1:29" x14ac:dyDescent="0.2">
      <c r="N40" s="50"/>
      <c r="O40" s="50"/>
      <c r="P40" s="50"/>
    </row>
    <row r="41" spans="1:29" x14ac:dyDescent="0.2">
      <c r="N41" s="50"/>
      <c r="O41" s="50"/>
      <c r="P41" s="50"/>
    </row>
    <row r="42" spans="1:29" x14ac:dyDescent="0.2">
      <c r="N42" s="50"/>
      <c r="O42" s="50"/>
      <c r="P42" s="50"/>
    </row>
    <row r="43" spans="1:29" x14ac:dyDescent="0.2">
      <c r="N43" s="50"/>
      <c r="O43" s="50"/>
      <c r="P43" s="50"/>
    </row>
    <row r="44" spans="1:29" x14ac:dyDescent="0.2">
      <c r="N44" s="50"/>
      <c r="O44" s="50"/>
      <c r="P44" s="50"/>
    </row>
    <row r="45" spans="1:29" x14ac:dyDescent="0.2">
      <c r="N45" s="50"/>
      <c r="O45" s="50"/>
      <c r="P45" s="50"/>
    </row>
    <row r="46" spans="1:29" x14ac:dyDescent="0.2">
      <c r="N46" s="50"/>
      <c r="O46" s="50"/>
      <c r="P46" s="50"/>
    </row>
    <row r="47" spans="1:29" x14ac:dyDescent="0.2">
      <c r="N47" s="50"/>
      <c r="O47" s="50"/>
      <c r="P47" s="50"/>
    </row>
    <row r="48" spans="1:29" x14ac:dyDescent="0.2">
      <c r="N48" s="50"/>
      <c r="O48" s="50"/>
      <c r="P48" s="50"/>
    </row>
    <row r="49" spans="14:16" x14ac:dyDescent="0.2">
      <c r="N49" s="50"/>
      <c r="O49" s="50"/>
      <c r="P49" s="50"/>
    </row>
    <row r="50" spans="14:16" x14ac:dyDescent="0.2">
      <c r="N50" s="50"/>
      <c r="O50" s="50"/>
      <c r="P50" s="50"/>
    </row>
    <row r="51" spans="14:16" x14ac:dyDescent="0.2">
      <c r="N51" s="50"/>
      <c r="O51" s="50"/>
      <c r="P51" s="50"/>
    </row>
    <row r="52" spans="14:16" x14ac:dyDescent="0.2">
      <c r="N52" s="50"/>
      <c r="O52" s="50"/>
      <c r="P52" s="50"/>
    </row>
    <row r="53" spans="14:16" x14ac:dyDescent="0.2">
      <c r="N53" s="50"/>
      <c r="O53" s="50"/>
      <c r="P53" s="50"/>
    </row>
    <row r="54" spans="14:16" x14ac:dyDescent="0.2">
      <c r="N54" s="50"/>
      <c r="O54" s="50"/>
      <c r="P54" s="50"/>
    </row>
    <row r="55" spans="14:16" x14ac:dyDescent="0.2">
      <c r="N55" s="50"/>
      <c r="O55" s="50"/>
      <c r="P55" s="50"/>
    </row>
    <row r="56" spans="14:16" x14ac:dyDescent="0.2">
      <c r="N56" s="50"/>
      <c r="O56" s="50"/>
      <c r="P56" s="50"/>
    </row>
    <row r="57" spans="14:16" x14ac:dyDescent="0.2">
      <c r="N57" s="50"/>
      <c r="O57" s="50"/>
      <c r="P57" s="50"/>
    </row>
    <row r="58" spans="14:16" x14ac:dyDescent="0.2">
      <c r="N58" s="50"/>
      <c r="O58" s="50"/>
      <c r="P58" s="50"/>
    </row>
    <row r="59" spans="14:16" x14ac:dyDescent="0.2">
      <c r="N59" s="50"/>
      <c r="O59" s="50"/>
      <c r="P59" s="50"/>
    </row>
    <row r="60" spans="14:16" x14ac:dyDescent="0.2">
      <c r="N60" s="50"/>
      <c r="O60" s="50"/>
      <c r="P60" s="50"/>
    </row>
    <row r="61" spans="14:16" x14ac:dyDescent="0.2">
      <c r="N61" s="50"/>
      <c r="O61" s="50"/>
      <c r="P61" s="50"/>
    </row>
    <row r="62" spans="14:16" x14ac:dyDescent="0.2">
      <c r="N62" s="50"/>
      <c r="O62" s="50"/>
      <c r="P62" s="50"/>
    </row>
    <row r="63" spans="14:16" x14ac:dyDescent="0.2">
      <c r="N63" s="50"/>
      <c r="O63" s="50"/>
      <c r="P63" s="50"/>
    </row>
    <row r="64" spans="14:16" x14ac:dyDescent="0.2">
      <c r="N64" s="50"/>
      <c r="O64" s="50"/>
      <c r="P64" s="50"/>
    </row>
  </sheetData>
  <phoneticPr fontId="2" type="noConversion"/>
  <conditionalFormatting sqref="O1:O2">
    <cfRule type="cellIs" dxfId="62" priority="3" operator="equal">
      <formula>-1</formula>
    </cfRule>
  </conditionalFormatting>
  <conditionalFormatting sqref="AC1:AC2">
    <cfRule type="cellIs" dxfId="61" priority="1" operator="equal">
      <formula>-1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E9F88-3B8B-475D-995F-4DC2E0E8583A}">
  <sheetPr codeName="Sheet33">
    <tabColor rgb="FFEE0000"/>
  </sheetPr>
  <dimension ref="A1:Z53"/>
  <sheetViews>
    <sheetView topLeftCell="G22" workbookViewId="0">
      <selection activeCell="Y33" sqref="Y33"/>
    </sheetView>
  </sheetViews>
  <sheetFormatPr defaultRowHeight="14.25" x14ac:dyDescent="0.2"/>
  <cols>
    <col min="14" max="14" width="11.375" bestFit="1" customWidth="1"/>
    <col min="15" max="15" width="9" style="49"/>
    <col min="16" max="16" width="26.625" style="49" bestFit="1" customWidth="1"/>
    <col min="17" max="17" width="9" style="49"/>
    <col min="18" max="18" width="14.375" bestFit="1" customWidth="1"/>
    <col min="19" max="19" width="18.5" bestFit="1" customWidth="1"/>
    <col min="20" max="20" width="18.75" bestFit="1" customWidth="1"/>
    <col min="21" max="21" width="13.25" customWidth="1"/>
    <col min="30" max="30" width="32" customWidth="1"/>
  </cols>
  <sheetData>
    <row r="1" spans="1:26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N1" s="52" t="s">
        <v>250</v>
      </c>
      <c r="O1" s="52" t="s">
        <v>2349</v>
      </c>
      <c r="P1" s="52" t="s">
        <v>251</v>
      </c>
      <c r="Q1" s="52" t="s">
        <v>3587</v>
      </c>
      <c r="R1" s="50" t="s">
        <v>4822</v>
      </c>
      <c r="S1" s="50" t="s">
        <v>4868</v>
      </c>
      <c r="T1" s="50" t="s">
        <v>4869</v>
      </c>
      <c r="U1" s="50" t="s">
        <v>4870</v>
      </c>
      <c r="V1" s="50" t="s">
        <v>4871</v>
      </c>
      <c r="W1" s="50" t="s">
        <v>2992</v>
      </c>
    </row>
    <row r="2" spans="1:26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3"/>
      <c r="O2" s="52" t="s">
        <v>4872</v>
      </c>
      <c r="P2" s="52" t="s">
        <v>4873</v>
      </c>
      <c r="Q2" s="52" t="s">
        <v>4874</v>
      </c>
      <c r="R2" s="50" t="s">
        <v>4837</v>
      </c>
      <c r="S2" s="50" t="s">
        <v>4875</v>
      </c>
      <c r="T2" s="50" t="s">
        <v>4705</v>
      </c>
      <c r="U2" s="50" t="s">
        <v>4876</v>
      </c>
      <c r="V2" s="50" t="s">
        <v>4877</v>
      </c>
      <c r="W2" s="50" t="s">
        <v>176</v>
      </c>
    </row>
    <row r="3" spans="1:26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3"/>
      <c r="O3" s="62">
        <v>300000</v>
      </c>
      <c r="P3" s="50" t="s">
        <v>4878</v>
      </c>
      <c r="Q3" s="50">
        <v>1</v>
      </c>
      <c r="R3" s="50">
        <f>O3</f>
        <v>300000</v>
      </c>
      <c r="S3" s="50">
        <v>1</v>
      </c>
      <c r="T3" s="50">
        <v>1001</v>
      </c>
      <c r="U3" s="50" t="s">
        <v>4879</v>
      </c>
      <c r="V3" s="50">
        <v>1001</v>
      </c>
      <c r="W3" s="50">
        <v>0</v>
      </c>
      <c r="Y3" t="s">
        <v>4880</v>
      </c>
    </row>
    <row r="4" spans="1:26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N4" s="53"/>
      <c r="O4" s="62">
        <v>300001</v>
      </c>
      <c r="P4" s="50" t="s">
        <v>4881</v>
      </c>
      <c r="Q4" s="50">
        <v>1</v>
      </c>
      <c r="R4" s="50">
        <f t="shared" ref="R4:R6" si="0">O4</f>
        <v>300001</v>
      </c>
      <c r="S4" s="50">
        <v>2</v>
      </c>
      <c r="T4" s="50">
        <v>1001</v>
      </c>
      <c r="U4" s="50" t="s">
        <v>4879</v>
      </c>
      <c r="V4" s="50">
        <v>1001</v>
      </c>
      <c r="W4" s="50">
        <v>0</v>
      </c>
      <c r="Z4" t="s">
        <v>4882</v>
      </c>
    </row>
    <row r="5" spans="1:26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N5" s="50"/>
      <c r="O5" s="62">
        <v>300002</v>
      </c>
      <c r="P5" s="50" t="s">
        <v>4883</v>
      </c>
      <c r="Q5" s="50">
        <v>1</v>
      </c>
      <c r="R5" s="50">
        <f t="shared" si="0"/>
        <v>300002</v>
      </c>
      <c r="S5" s="50">
        <v>3</v>
      </c>
      <c r="T5" s="50">
        <v>1001</v>
      </c>
      <c r="U5" s="50" t="s">
        <v>4879</v>
      </c>
      <c r="V5" s="50">
        <v>1001</v>
      </c>
      <c r="W5" s="50">
        <v>0</v>
      </c>
      <c r="Z5" t="s">
        <v>4884</v>
      </c>
    </row>
    <row r="6" spans="1:26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N6" s="50"/>
      <c r="O6" s="62">
        <v>300003</v>
      </c>
      <c r="P6" s="50" t="s">
        <v>4885</v>
      </c>
      <c r="Q6" s="50">
        <v>1</v>
      </c>
      <c r="R6" s="50">
        <f t="shared" si="0"/>
        <v>300003</v>
      </c>
      <c r="S6" s="50">
        <v>4</v>
      </c>
      <c r="T6" s="50">
        <v>1001</v>
      </c>
      <c r="U6" s="50" t="s">
        <v>4879</v>
      </c>
      <c r="V6" s="50">
        <v>1001</v>
      </c>
      <c r="W6" s="50">
        <v>0</v>
      </c>
      <c r="Z6" t="s">
        <v>4886</v>
      </c>
    </row>
    <row r="7" spans="1:26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N7" s="50"/>
      <c r="O7" s="62">
        <v>300004</v>
      </c>
      <c r="P7" s="50" t="s">
        <v>4887</v>
      </c>
      <c r="Q7" s="50">
        <v>1</v>
      </c>
      <c r="R7" s="50">
        <f t="shared" ref="R7" si="1">O7</f>
        <v>300004</v>
      </c>
      <c r="S7" s="50">
        <v>6</v>
      </c>
      <c r="T7" s="50">
        <v>1001</v>
      </c>
      <c r="U7" s="50" t="s">
        <v>4879</v>
      </c>
      <c r="V7" s="50">
        <v>1001</v>
      </c>
      <c r="W7" s="50">
        <v>0</v>
      </c>
    </row>
    <row r="8" spans="1:26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N8" s="50"/>
      <c r="O8" s="62">
        <v>300005</v>
      </c>
      <c r="P8" s="50" t="s">
        <v>4888</v>
      </c>
      <c r="Q8" s="50">
        <v>1</v>
      </c>
      <c r="R8" s="50">
        <f>O8</f>
        <v>300005</v>
      </c>
      <c r="S8" s="50">
        <v>1</v>
      </c>
      <c r="T8" s="50">
        <v>2001</v>
      </c>
      <c r="U8" s="50" t="s">
        <v>4879</v>
      </c>
      <c r="V8" s="50">
        <v>2001</v>
      </c>
      <c r="W8" s="50">
        <v>0</v>
      </c>
      <c r="Y8" t="s">
        <v>4889</v>
      </c>
    </row>
    <row r="9" spans="1:26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/>
      <c r="O9" s="62">
        <v>300006</v>
      </c>
      <c r="P9" s="50" t="s">
        <v>4890</v>
      </c>
      <c r="Q9" s="50">
        <v>1</v>
      </c>
      <c r="R9" s="50">
        <f>O9</f>
        <v>300006</v>
      </c>
      <c r="S9" s="50">
        <v>2</v>
      </c>
      <c r="T9" s="50">
        <v>2001</v>
      </c>
      <c r="U9" s="50" t="s">
        <v>4879</v>
      </c>
      <c r="V9" s="50">
        <v>2001</v>
      </c>
      <c r="W9" s="50">
        <v>0</v>
      </c>
      <c r="Z9" t="s">
        <v>4891</v>
      </c>
    </row>
    <row r="10" spans="1:26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N10" s="50"/>
      <c r="O10" s="62">
        <v>300007</v>
      </c>
      <c r="P10" s="50" t="s">
        <v>4892</v>
      </c>
      <c r="Q10" s="50">
        <v>1</v>
      </c>
      <c r="R10" s="50">
        <f>O10</f>
        <v>300007</v>
      </c>
      <c r="S10" s="50">
        <v>3</v>
      </c>
      <c r="T10" s="50">
        <v>2001</v>
      </c>
      <c r="U10" s="50" t="s">
        <v>4879</v>
      </c>
      <c r="V10" s="50">
        <v>2001</v>
      </c>
      <c r="W10" s="50">
        <v>0</v>
      </c>
    </row>
    <row r="11" spans="1:26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N11" s="50"/>
      <c r="O11" s="62">
        <v>300008</v>
      </c>
      <c r="P11" s="50" t="s">
        <v>4893</v>
      </c>
      <c r="Q11" s="50">
        <v>1</v>
      </c>
      <c r="R11" s="50">
        <f>O11</f>
        <v>300008</v>
      </c>
      <c r="S11" s="50">
        <v>4</v>
      </c>
      <c r="T11" s="50">
        <v>2001</v>
      </c>
      <c r="U11" s="50" t="s">
        <v>4879</v>
      </c>
      <c r="V11" s="50">
        <v>2001</v>
      </c>
      <c r="W11" s="50">
        <v>0</v>
      </c>
    </row>
    <row r="12" spans="1:26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N12" s="50"/>
      <c r="O12" s="62">
        <v>300009</v>
      </c>
      <c r="P12" s="50" t="s">
        <v>4894</v>
      </c>
      <c r="Q12" s="50">
        <v>1</v>
      </c>
      <c r="R12" s="50">
        <f>O12</f>
        <v>300009</v>
      </c>
      <c r="S12" s="50">
        <v>6</v>
      </c>
      <c r="T12" s="50">
        <v>2001</v>
      </c>
      <c r="U12" s="50" t="s">
        <v>4879</v>
      </c>
      <c r="V12" s="50">
        <v>2001</v>
      </c>
      <c r="W12" s="50">
        <v>0</v>
      </c>
    </row>
    <row r="13" spans="1:26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O13" s="49">
        <v>301000</v>
      </c>
      <c r="P13" s="50" t="str">
        <f>_xlfn.XLOOKUP(O13,物品表!$O:$O,物品表!$P:$P,,0)</f>
        <v>水手刀</v>
      </c>
      <c r="Q13" s="50">
        <v>1</v>
      </c>
      <c r="R13" s="50">
        <f t="shared" ref="R13:R37" si="2">O13</f>
        <v>301000</v>
      </c>
      <c r="S13" s="50">
        <v>1</v>
      </c>
      <c r="T13" s="50">
        <v>1001</v>
      </c>
      <c r="U13" s="50" t="s">
        <v>4879</v>
      </c>
      <c r="V13" s="50">
        <v>1002</v>
      </c>
      <c r="W13" s="50">
        <v>0</v>
      </c>
    </row>
    <row r="14" spans="1:26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O14" s="49">
        <v>301001</v>
      </c>
      <c r="P14" s="50" t="str">
        <f>_xlfn.XLOOKUP(O14,物品表!$O:$O,物品表!$P:$P,,0)</f>
        <v>劫金舌</v>
      </c>
      <c r="Q14" s="50">
        <v>1</v>
      </c>
      <c r="R14" s="50">
        <f t="shared" si="2"/>
        <v>301001</v>
      </c>
      <c r="S14" s="50">
        <v>2</v>
      </c>
      <c r="T14" s="50">
        <v>1001</v>
      </c>
      <c r="U14" s="50" t="s">
        <v>4879</v>
      </c>
      <c r="V14" s="50">
        <v>1002</v>
      </c>
      <c r="W14" s="50">
        <v>0</v>
      </c>
    </row>
    <row r="15" spans="1:26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O15" s="49">
        <v>301002</v>
      </c>
      <c r="P15" s="50" t="str">
        <f>_xlfn.XLOOKUP(O15,物品表!$O:$O,物品表!$P:$P,,0)</f>
        <v>船长服</v>
      </c>
      <c r="Q15" s="50">
        <v>1</v>
      </c>
      <c r="R15" s="50">
        <f t="shared" si="2"/>
        <v>301002</v>
      </c>
      <c r="S15" s="50">
        <v>3</v>
      </c>
      <c r="T15" s="50">
        <v>1001</v>
      </c>
      <c r="U15" s="50" t="s">
        <v>4879</v>
      </c>
      <c r="V15" s="50">
        <v>1002</v>
      </c>
      <c r="W15" s="50">
        <v>0</v>
      </c>
    </row>
    <row r="16" spans="1:26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O16" s="49">
        <v>301003</v>
      </c>
      <c r="P16" s="50" t="str">
        <f>_xlfn.XLOOKUP(O16,物品表!$O:$O,物品表!$P:$P,,0)</f>
        <v>海盗帽</v>
      </c>
      <c r="Q16" s="50">
        <v>1</v>
      </c>
      <c r="R16" s="50">
        <f t="shared" si="2"/>
        <v>301003</v>
      </c>
      <c r="S16" s="50">
        <v>4</v>
      </c>
      <c r="T16" s="50">
        <v>1001</v>
      </c>
      <c r="U16" s="50" t="s">
        <v>4879</v>
      </c>
      <c r="V16" s="50">
        <v>1002</v>
      </c>
      <c r="W16" s="50">
        <v>0</v>
      </c>
    </row>
    <row r="17" spans="1:23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O17" s="49">
        <v>301004</v>
      </c>
      <c r="P17" s="50" t="str">
        <f>_xlfn.XLOOKUP(O17,物品表!$O:$O,物品表!$P:$P,,0)</f>
        <v>船长靴</v>
      </c>
      <c r="Q17" s="50">
        <v>1</v>
      </c>
      <c r="R17" s="50">
        <f t="shared" si="2"/>
        <v>301004</v>
      </c>
      <c r="S17" s="50">
        <v>6</v>
      </c>
      <c r="T17" s="50">
        <v>1001</v>
      </c>
      <c r="U17" s="50" t="s">
        <v>4879</v>
      </c>
      <c r="V17" s="50">
        <v>1002</v>
      </c>
      <c r="W17" s="50">
        <v>0</v>
      </c>
    </row>
    <row r="18" spans="1:23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O18" s="49">
        <v>301005</v>
      </c>
      <c r="P18" s="50" t="str">
        <f>_xlfn.XLOOKUP(O18,物品表!$O:$O,物品表!$P:$P,,0)</f>
        <v>黑桃A</v>
      </c>
      <c r="Q18" s="50">
        <v>1</v>
      </c>
      <c r="R18" s="50">
        <f t="shared" si="2"/>
        <v>301005</v>
      </c>
      <c r="S18" s="50">
        <v>1</v>
      </c>
      <c r="T18" s="50">
        <v>2001</v>
      </c>
      <c r="U18" s="50" t="s">
        <v>4879</v>
      </c>
      <c r="V18" s="50">
        <v>2002</v>
      </c>
      <c r="W18" s="50">
        <v>0</v>
      </c>
    </row>
    <row r="19" spans="1:23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O19" s="49">
        <v>301006</v>
      </c>
      <c r="P19" s="50" t="str">
        <f>_xlfn.XLOOKUP(O19,物品表!$O:$O,物品表!$P:$P,,0)</f>
        <v>魔术兔</v>
      </c>
      <c r="Q19" s="50">
        <v>1</v>
      </c>
      <c r="R19" s="50">
        <f t="shared" si="2"/>
        <v>301006</v>
      </c>
      <c r="S19" s="50">
        <v>2</v>
      </c>
      <c r="T19" s="50">
        <v>2001</v>
      </c>
      <c r="U19" s="50" t="s">
        <v>4879</v>
      </c>
      <c r="V19" s="50">
        <v>2002</v>
      </c>
      <c r="W19" s="50">
        <v>0</v>
      </c>
    </row>
    <row r="20" spans="1:23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O20" s="49">
        <v>301007</v>
      </c>
      <c r="P20" s="50" t="str">
        <f>_xlfn.XLOOKUP(O20,物品表!$O:$O,物品表!$P:$P,,0)</f>
        <v>燕尾服</v>
      </c>
      <c r="Q20" s="50">
        <v>1</v>
      </c>
      <c r="R20" s="50">
        <f t="shared" si="2"/>
        <v>301007</v>
      </c>
      <c r="S20" s="50">
        <v>3</v>
      </c>
      <c r="T20" s="50">
        <v>2001</v>
      </c>
      <c r="U20" s="50" t="s">
        <v>4879</v>
      </c>
      <c r="V20" s="50">
        <v>2002</v>
      </c>
      <c r="W20" s="50">
        <v>0</v>
      </c>
    </row>
    <row r="21" spans="1:23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O21" s="49">
        <v>301008</v>
      </c>
      <c r="P21" s="50" t="str">
        <f>_xlfn.XLOOKUP(O21,物品表!$O:$O,物品表!$P:$P,,0)</f>
        <v>魔术帽</v>
      </c>
      <c r="Q21" s="50">
        <v>1</v>
      </c>
      <c r="R21" s="50">
        <f t="shared" si="2"/>
        <v>301008</v>
      </c>
      <c r="S21" s="50">
        <v>4</v>
      </c>
      <c r="T21" s="50">
        <v>2001</v>
      </c>
      <c r="U21" s="50" t="s">
        <v>4879</v>
      </c>
      <c r="V21" s="50">
        <v>2002</v>
      </c>
      <c r="W21" s="50">
        <v>0</v>
      </c>
    </row>
    <row r="22" spans="1:23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O22" s="49">
        <v>301009</v>
      </c>
      <c r="P22" s="50" t="str">
        <f>_xlfn.XLOOKUP(O22,物品表!$O:$O,物品表!$P:$P,,0)</f>
        <v>绅士鞋</v>
      </c>
      <c r="Q22" s="50">
        <v>1</v>
      </c>
      <c r="R22" s="50">
        <f t="shared" si="2"/>
        <v>301009</v>
      </c>
      <c r="S22" s="50">
        <v>6</v>
      </c>
      <c r="T22" s="50">
        <v>2001</v>
      </c>
      <c r="U22" s="50" t="s">
        <v>4879</v>
      </c>
      <c r="V22" s="50">
        <v>2002</v>
      </c>
      <c r="W22" s="50">
        <v>0</v>
      </c>
    </row>
    <row r="23" spans="1:23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O23" s="49">
        <v>301010</v>
      </c>
      <c r="P23" s="50" t="str">
        <f>_xlfn.XLOOKUP(O23,物品表!$O:$O,物品表!$P:$P,,0)</f>
        <v>破军刀</v>
      </c>
      <c r="Q23" s="50">
        <v>1</v>
      </c>
      <c r="R23" s="50">
        <f t="shared" si="2"/>
        <v>301010</v>
      </c>
      <c r="S23" s="50">
        <v>1</v>
      </c>
      <c r="T23" s="50">
        <v>1001</v>
      </c>
      <c r="U23" s="50" t="s">
        <v>4879</v>
      </c>
      <c r="V23" s="49">
        <v>1003</v>
      </c>
      <c r="W23" s="50">
        <v>0</v>
      </c>
    </row>
    <row r="24" spans="1:23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O24" s="49">
        <v>301011</v>
      </c>
      <c r="P24" s="50" t="str">
        <f>_xlfn.XLOOKUP(O24,物品表!$O:$O,物品表!$P:$P,,0)</f>
        <v>破军刀鞘</v>
      </c>
      <c r="Q24" s="50">
        <v>1</v>
      </c>
      <c r="R24" s="50">
        <f t="shared" si="2"/>
        <v>301011</v>
      </c>
      <c r="S24" s="50">
        <v>2</v>
      </c>
      <c r="T24" s="50">
        <v>1001</v>
      </c>
      <c r="U24" s="50" t="s">
        <v>4879</v>
      </c>
      <c r="V24" s="49">
        <v>1003</v>
      </c>
      <c r="W24" s="50">
        <v>0</v>
      </c>
    </row>
    <row r="25" spans="1:23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O25" s="49">
        <v>301012</v>
      </c>
      <c r="P25" s="50" t="str">
        <f>_xlfn.XLOOKUP(O25,物品表!$O:$O,物品表!$P:$P,,0)</f>
        <v>执法甲</v>
      </c>
      <c r="Q25" s="50">
        <v>1</v>
      </c>
      <c r="R25" s="50">
        <f t="shared" si="2"/>
        <v>301012</v>
      </c>
      <c r="S25" s="50">
        <v>3</v>
      </c>
      <c r="T25" s="50">
        <v>1001</v>
      </c>
      <c r="U25" s="50" t="s">
        <v>4879</v>
      </c>
      <c r="V25" s="49">
        <v>1003</v>
      </c>
      <c r="W25" s="50">
        <v>0</v>
      </c>
    </row>
    <row r="26" spans="1:23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O26" s="49">
        <v>301013</v>
      </c>
      <c r="P26" s="50" t="str">
        <f>_xlfn.XLOOKUP(O26,物品表!$O:$O,物品表!$P:$P,,0)</f>
        <v>劫海笠</v>
      </c>
      <c r="Q26" s="50">
        <v>1</v>
      </c>
      <c r="R26" s="50">
        <f t="shared" si="2"/>
        <v>301013</v>
      </c>
      <c r="S26" s="50">
        <v>4</v>
      </c>
      <c r="T26" s="50">
        <v>1001</v>
      </c>
      <c r="U26" s="50" t="s">
        <v>4879</v>
      </c>
      <c r="V26" s="49">
        <v>1003</v>
      </c>
      <c r="W26" s="50">
        <v>0</v>
      </c>
    </row>
    <row r="27" spans="1:23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O27" s="49">
        <v>301014</v>
      </c>
      <c r="P27" s="50" t="str">
        <f>_xlfn.XLOOKUP(O27,物品表!$O:$O,物品表!$P:$P,,0)</f>
        <v>轻功靴</v>
      </c>
      <c r="Q27" s="50">
        <v>1</v>
      </c>
      <c r="R27" s="50">
        <f t="shared" si="2"/>
        <v>301014</v>
      </c>
      <c r="S27" s="50">
        <v>6</v>
      </c>
      <c r="T27" s="50">
        <v>1001</v>
      </c>
      <c r="U27" s="50" t="s">
        <v>4879</v>
      </c>
      <c r="V27" s="49">
        <v>1003</v>
      </c>
      <c r="W27" s="50">
        <v>0</v>
      </c>
    </row>
    <row r="28" spans="1:23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O28" s="49">
        <v>301015</v>
      </c>
      <c r="P28" s="50" t="str">
        <f>_xlfn.XLOOKUP(O28,物品表!$O:$O,物品表!$P:$P,,0)</f>
        <v>捉鬼符</v>
      </c>
      <c r="Q28" s="50">
        <v>1</v>
      </c>
      <c r="R28" s="50">
        <f t="shared" si="2"/>
        <v>301015</v>
      </c>
      <c r="S28" s="50">
        <v>1</v>
      </c>
      <c r="T28" s="50">
        <v>2001</v>
      </c>
      <c r="U28" s="50" t="s">
        <v>4879</v>
      </c>
      <c r="V28" s="49">
        <v>2003</v>
      </c>
      <c r="W28" s="50">
        <v>0</v>
      </c>
    </row>
    <row r="29" spans="1:23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O29" s="49">
        <v>301016</v>
      </c>
      <c r="P29" s="50" t="str">
        <f>_xlfn.XLOOKUP(O29,物品表!$O:$O,物品表!$P:$P,,0)</f>
        <v>妖魔骨</v>
      </c>
      <c r="Q29" s="50">
        <v>1</v>
      </c>
      <c r="R29" s="50">
        <f t="shared" si="2"/>
        <v>301016</v>
      </c>
      <c r="S29" s="50">
        <v>2</v>
      </c>
      <c r="T29" s="50">
        <v>2001</v>
      </c>
      <c r="U29" s="50" t="s">
        <v>4879</v>
      </c>
      <c r="V29" s="49">
        <v>2003</v>
      </c>
      <c r="W29" s="50">
        <v>0</v>
      </c>
    </row>
    <row r="30" spans="1:23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O30" s="49">
        <v>301017</v>
      </c>
      <c r="P30" s="50" t="str">
        <f>_xlfn.XLOOKUP(O30,物品表!$O:$O,物品表!$P:$P,,0)</f>
        <v>百符衣</v>
      </c>
      <c r="Q30" s="50">
        <v>1</v>
      </c>
      <c r="R30" s="50">
        <f t="shared" si="2"/>
        <v>301017</v>
      </c>
      <c r="S30" s="50">
        <v>3</v>
      </c>
      <c r="T30" s="50">
        <v>2001</v>
      </c>
      <c r="U30" s="50" t="s">
        <v>4879</v>
      </c>
      <c r="V30" s="49">
        <v>2003</v>
      </c>
      <c r="W30" s="50">
        <v>0</v>
      </c>
    </row>
    <row r="31" spans="1:23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O31" s="49">
        <v>301018</v>
      </c>
      <c r="P31" s="50" t="str">
        <f>_xlfn.XLOOKUP(O31,物品表!$O:$O,物品表!$P:$P,,0)</f>
        <v>天师黄符</v>
      </c>
      <c r="Q31" s="50">
        <v>1</v>
      </c>
      <c r="R31" s="50">
        <f t="shared" si="2"/>
        <v>301018</v>
      </c>
      <c r="S31" s="50">
        <v>4</v>
      </c>
      <c r="T31" s="50">
        <v>2001</v>
      </c>
      <c r="U31" s="50" t="s">
        <v>4879</v>
      </c>
      <c r="V31" s="49">
        <v>2003</v>
      </c>
      <c r="W31" s="50">
        <v>0</v>
      </c>
    </row>
    <row r="32" spans="1:23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O32" s="49">
        <v>301019</v>
      </c>
      <c r="P32" s="50" t="str">
        <f>_xlfn.XLOOKUP(O32,物品表!$O:$O,物品表!$P:$P,,0)</f>
        <v>步之束缚</v>
      </c>
      <c r="Q32" s="50">
        <v>1</v>
      </c>
      <c r="R32" s="50">
        <f t="shared" si="2"/>
        <v>301019</v>
      </c>
      <c r="S32" s="50">
        <v>6</v>
      </c>
      <c r="T32" s="50">
        <v>2001</v>
      </c>
      <c r="U32" s="50" t="s">
        <v>4879</v>
      </c>
      <c r="V32" s="49">
        <v>2003</v>
      </c>
      <c r="W32" s="50">
        <v>0</v>
      </c>
    </row>
    <row r="33" spans="1:23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O33" s="49">
        <v>301020</v>
      </c>
      <c r="P33" s="50" t="str">
        <f>_xlfn.XLOOKUP(O33,物品表!$O:$O,物品表!$P:$P,,0)</f>
        <v>割魂刀</v>
      </c>
      <c r="Q33" s="50">
        <v>1</v>
      </c>
      <c r="R33" s="50">
        <f t="shared" si="2"/>
        <v>301020</v>
      </c>
      <c r="S33" s="50">
        <v>1</v>
      </c>
      <c r="T33" s="50">
        <v>1001</v>
      </c>
      <c r="U33" s="50" t="s">
        <v>4879</v>
      </c>
      <c r="V33" s="50">
        <v>0</v>
      </c>
      <c r="W33" s="50">
        <v>0</v>
      </c>
    </row>
    <row r="34" spans="1:23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O34" s="49">
        <v>301021</v>
      </c>
      <c r="P34" s="50" t="str">
        <f>_xlfn.XLOOKUP(O34,物品表!$O:$O,物品表!$P:$P,,0)</f>
        <v>收魄符</v>
      </c>
      <c r="Q34" s="50">
        <v>1</v>
      </c>
      <c r="R34" s="50">
        <f t="shared" si="2"/>
        <v>301021</v>
      </c>
      <c r="S34" s="50">
        <v>1</v>
      </c>
      <c r="T34" s="50">
        <v>2001</v>
      </c>
      <c r="U34" s="50" t="s">
        <v>4879</v>
      </c>
      <c r="V34" s="50">
        <v>0</v>
      </c>
      <c r="W34" s="50">
        <v>0</v>
      </c>
    </row>
    <row r="35" spans="1:23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O35" s="49">
        <v>301022</v>
      </c>
      <c r="P35" s="50" t="str">
        <f>_xlfn.XLOOKUP(O35,物品表!$O:$O,物品表!$P:$P,,0)</f>
        <v>发财板</v>
      </c>
      <c r="Q35" s="50">
        <v>1</v>
      </c>
      <c r="R35" s="50">
        <f t="shared" si="2"/>
        <v>301022</v>
      </c>
      <c r="S35" s="50">
        <v>2</v>
      </c>
      <c r="T35" s="50">
        <v>1001</v>
      </c>
      <c r="U35" s="50" t="s">
        <v>4879</v>
      </c>
      <c r="V35" s="50">
        <v>0</v>
      </c>
      <c r="W35" s="50">
        <v>0</v>
      </c>
    </row>
    <row r="36" spans="1:23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O36" s="49">
        <v>301023</v>
      </c>
      <c r="P36" s="50" t="str">
        <f>_xlfn.XLOOKUP(O36,物品表!$O:$O,物品表!$P:$P,,0)</f>
        <v>死亡笔记</v>
      </c>
      <c r="Q36" s="50">
        <v>1</v>
      </c>
      <c r="R36" s="50">
        <f t="shared" si="2"/>
        <v>301023</v>
      </c>
      <c r="S36" s="50">
        <v>2</v>
      </c>
      <c r="T36" s="50">
        <v>2001</v>
      </c>
      <c r="U36" s="50" t="s">
        <v>4879</v>
      </c>
      <c r="V36" s="50">
        <v>0</v>
      </c>
      <c r="W36" s="50">
        <v>0</v>
      </c>
    </row>
    <row r="37" spans="1:23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O37" s="49">
        <v>301024</v>
      </c>
      <c r="P37" s="50" t="str">
        <f>_xlfn.XLOOKUP(O37,物品表!$O:$O,物品表!$P:$P,,0)</f>
        <v>黑帽幽魂</v>
      </c>
      <c r="Q37" s="50">
        <v>1</v>
      </c>
      <c r="R37" s="50">
        <f t="shared" si="2"/>
        <v>301024</v>
      </c>
      <c r="S37" s="50">
        <v>4</v>
      </c>
      <c r="T37" s="50">
        <v>0</v>
      </c>
      <c r="U37" s="50" t="s">
        <v>4879</v>
      </c>
      <c r="V37" s="50">
        <v>0</v>
      </c>
      <c r="W37" s="50">
        <v>0</v>
      </c>
    </row>
    <row r="38" spans="1:23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O38" s="49">
        <v>301025</v>
      </c>
      <c r="P38" s="50" t="str">
        <f>_xlfn.XLOOKUP(O38,物品表!$O:$O,物品表!$P:$P,,0)</f>
        <v>寒霜刀</v>
      </c>
      <c r="Q38" s="50">
        <v>1</v>
      </c>
      <c r="R38" s="50">
        <f t="shared" ref="R38:R47" si="3">O38</f>
        <v>301025</v>
      </c>
      <c r="S38" s="50">
        <v>1</v>
      </c>
      <c r="T38" s="50">
        <v>1001</v>
      </c>
      <c r="U38" s="50" t="s">
        <v>4879</v>
      </c>
      <c r="V38" s="49">
        <v>1004</v>
      </c>
      <c r="W38" s="50">
        <v>1</v>
      </c>
    </row>
    <row r="39" spans="1:23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O39" s="49">
        <v>301026</v>
      </c>
      <c r="P39" s="50" t="str">
        <f>_xlfn.XLOOKUP(O39,物品表!$O:$O,物品表!$P:$P,,0)</f>
        <v>寒霜刀鞘</v>
      </c>
      <c r="Q39" s="50">
        <v>1</v>
      </c>
      <c r="R39" s="50">
        <f t="shared" si="3"/>
        <v>301026</v>
      </c>
      <c r="S39" s="50">
        <v>2</v>
      </c>
      <c r="T39" s="50">
        <v>1001</v>
      </c>
      <c r="U39" s="50" t="s">
        <v>4879</v>
      </c>
      <c r="V39" s="49">
        <v>1004</v>
      </c>
      <c r="W39" s="50">
        <v>1</v>
      </c>
    </row>
    <row r="40" spans="1:23" x14ac:dyDescent="0.2">
      <c r="A40" s="51">
        <v>1</v>
      </c>
      <c r="B40" s="52">
        <v>1</v>
      </c>
      <c r="C40" s="52">
        <v>1</v>
      </c>
      <c r="D40" s="52">
        <v>1</v>
      </c>
      <c r="E40" s="52">
        <v>1</v>
      </c>
      <c r="F40" s="52">
        <v>1</v>
      </c>
      <c r="G40" s="52">
        <v>1</v>
      </c>
      <c r="H40" s="52">
        <v>1</v>
      </c>
      <c r="I40" s="52">
        <v>1</v>
      </c>
      <c r="J40" s="52">
        <v>1</v>
      </c>
      <c r="O40" s="49">
        <v>301027</v>
      </c>
      <c r="P40" s="50" t="str">
        <f>_xlfn.XLOOKUP(O40,物品表!$O:$O,物品表!$P:$P,,0)</f>
        <v>冰封战甲</v>
      </c>
      <c r="Q40" s="50">
        <v>1</v>
      </c>
      <c r="R40" s="50">
        <f t="shared" si="3"/>
        <v>301027</v>
      </c>
      <c r="S40" s="50">
        <v>3</v>
      </c>
      <c r="T40" s="50">
        <v>1001</v>
      </c>
      <c r="U40" s="50" t="s">
        <v>4879</v>
      </c>
      <c r="V40" s="49">
        <v>1004</v>
      </c>
      <c r="W40" s="50">
        <v>1</v>
      </c>
    </row>
    <row r="41" spans="1:23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O41" s="49">
        <v>301028</v>
      </c>
      <c r="P41" s="50" t="str">
        <f>_xlfn.XLOOKUP(O41,物品表!$O:$O,物品表!$P:$P,,0)</f>
        <v>冰凝发缕</v>
      </c>
      <c r="Q41" s="50">
        <v>1</v>
      </c>
      <c r="R41" s="50">
        <f t="shared" si="3"/>
        <v>301028</v>
      </c>
      <c r="S41" s="50">
        <v>4</v>
      </c>
      <c r="T41" s="50">
        <v>1001</v>
      </c>
      <c r="U41" s="50" t="s">
        <v>4879</v>
      </c>
      <c r="V41" s="49">
        <v>1004</v>
      </c>
      <c r="W41" s="50">
        <v>1</v>
      </c>
    </row>
    <row r="42" spans="1:23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O42" s="49">
        <v>301029</v>
      </c>
      <c r="P42" s="50" t="str">
        <f>_xlfn.XLOOKUP(O42,物品表!$O:$O,物品表!$P:$P,,0)</f>
        <v>极地靴</v>
      </c>
      <c r="Q42" s="50">
        <v>1</v>
      </c>
      <c r="R42" s="50">
        <f t="shared" si="3"/>
        <v>301029</v>
      </c>
      <c r="S42" s="50">
        <v>6</v>
      </c>
      <c r="T42" s="50">
        <v>1001</v>
      </c>
      <c r="U42" s="50" t="s">
        <v>4879</v>
      </c>
      <c r="V42" s="49">
        <v>1004</v>
      </c>
      <c r="W42" s="50">
        <v>1</v>
      </c>
    </row>
    <row r="43" spans="1:23" x14ac:dyDescent="0.2">
      <c r="A43" s="51">
        <v>1</v>
      </c>
      <c r="B43" s="52">
        <v>1</v>
      </c>
      <c r="C43" s="52">
        <v>1</v>
      </c>
      <c r="D43" s="52">
        <v>1</v>
      </c>
      <c r="E43" s="52">
        <v>1</v>
      </c>
      <c r="F43" s="52">
        <v>1</v>
      </c>
      <c r="G43" s="52">
        <v>1</v>
      </c>
      <c r="H43" s="52">
        <v>1</v>
      </c>
      <c r="I43" s="52">
        <v>1</v>
      </c>
      <c r="J43" s="52">
        <v>1</v>
      </c>
      <c r="O43" s="49">
        <v>301030</v>
      </c>
      <c r="P43" s="50" t="str">
        <f>_xlfn.XLOOKUP(O43,物品表!$O:$O,物品表!$P:$P,,0)</f>
        <v>寒霜咒</v>
      </c>
      <c r="Q43" s="50">
        <v>1</v>
      </c>
      <c r="R43" s="50">
        <f t="shared" si="3"/>
        <v>301030</v>
      </c>
      <c r="S43" s="50">
        <v>1</v>
      </c>
      <c r="T43" s="50">
        <v>2001</v>
      </c>
      <c r="U43" s="50" t="s">
        <v>4879</v>
      </c>
      <c r="V43" s="49">
        <v>2004</v>
      </c>
      <c r="W43" s="50">
        <v>1</v>
      </c>
    </row>
    <row r="44" spans="1:23" x14ac:dyDescent="0.2">
      <c r="A44" s="51">
        <v>1</v>
      </c>
      <c r="B44" s="52">
        <v>1</v>
      </c>
      <c r="C44" s="52">
        <v>1</v>
      </c>
      <c r="D44" s="52">
        <v>1</v>
      </c>
      <c r="E44" s="52">
        <v>1</v>
      </c>
      <c r="F44" s="52">
        <v>1</v>
      </c>
      <c r="G44" s="52">
        <v>1</v>
      </c>
      <c r="H44" s="52">
        <v>1</v>
      </c>
      <c r="I44" s="52">
        <v>1</v>
      </c>
      <c r="J44" s="52">
        <v>1</v>
      </c>
      <c r="O44" s="49">
        <v>301031</v>
      </c>
      <c r="P44" s="50" t="str">
        <f>_xlfn.XLOOKUP(O44,物品表!$O:$O,物品表!$P:$P,,0)</f>
        <v>寒玉宝葫</v>
      </c>
      <c r="Q44" s="50">
        <v>1</v>
      </c>
      <c r="R44" s="50">
        <f t="shared" si="3"/>
        <v>301031</v>
      </c>
      <c r="S44" s="50">
        <v>2</v>
      </c>
      <c r="T44" s="50">
        <v>2001</v>
      </c>
      <c r="U44" s="50" t="s">
        <v>4879</v>
      </c>
      <c r="V44" s="49">
        <v>2004</v>
      </c>
      <c r="W44" s="50">
        <v>1</v>
      </c>
    </row>
    <row r="45" spans="1:23" x14ac:dyDescent="0.2">
      <c r="A45" s="51">
        <v>1</v>
      </c>
      <c r="B45" s="52">
        <v>1</v>
      </c>
      <c r="C45" s="52">
        <v>1</v>
      </c>
      <c r="D45" s="52">
        <v>1</v>
      </c>
      <c r="E45" s="52">
        <v>1</v>
      </c>
      <c r="F45" s="52">
        <v>1</v>
      </c>
      <c r="G45" s="52">
        <v>1</v>
      </c>
      <c r="H45" s="52">
        <v>1</v>
      </c>
      <c r="I45" s="52">
        <v>1</v>
      </c>
      <c r="J45" s="52">
        <v>1</v>
      </c>
      <c r="O45" s="49">
        <v>301032</v>
      </c>
      <c r="P45" s="50" t="str">
        <f>_xlfn.XLOOKUP(O45,物品表!$O:$O,物品表!$P:$P,,0)</f>
        <v>雪舞法袍</v>
      </c>
      <c r="Q45" s="50">
        <v>1</v>
      </c>
      <c r="R45" s="50">
        <f t="shared" si="3"/>
        <v>301032</v>
      </c>
      <c r="S45" s="50">
        <v>3</v>
      </c>
      <c r="T45" s="50">
        <v>2001</v>
      </c>
      <c r="U45" s="50" t="s">
        <v>4879</v>
      </c>
      <c r="V45" s="49">
        <v>2004</v>
      </c>
      <c r="W45" s="50">
        <v>1</v>
      </c>
    </row>
    <row r="46" spans="1:23" x14ac:dyDescent="0.2">
      <c r="A46" s="51">
        <v>1</v>
      </c>
      <c r="B46" s="52">
        <v>1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52">
        <v>1</v>
      </c>
      <c r="I46" s="52">
        <v>1</v>
      </c>
      <c r="J46" s="52">
        <v>1</v>
      </c>
      <c r="O46" s="49">
        <v>301033</v>
      </c>
      <c r="P46" s="50" t="str">
        <f>_xlfn.XLOOKUP(O46,物品表!$O:$O,物品表!$P:$P,,0)</f>
        <v>雪覆青丝</v>
      </c>
      <c r="Q46" s="50">
        <v>1</v>
      </c>
      <c r="R46" s="50">
        <f t="shared" si="3"/>
        <v>301033</v>
      </c>
      <c r="S46" s="50">
        <v>4</v>
      </c>
      <c r="T46" s="50">
        <v>2001</v>
      </c>
      <c r="U46" s="50" t="s">
        <v>4879</v>
      </c>
      <c r="V46" s="49">
        <v>2004</v>
      </c>
      <c r="W46" s="50">
        <v>1</v>
      </c>
    </row>
    <row r="47" spans="1:23" x14ac:dyDescent="0.2">
      <c r="A47" s="51">
        <v>1</v>
      </c>
      <c r="B47" s="52">
        <v>1</v>
      </c>
      <c r="C47" s="52">
        <v>1</v>
      </c>
      <c r="D47" s="52">
        <v>1</v>
      </c>
      <c r="E47" s="52">
        <v>1</v>
      </c>
      <c r="F47" s="52">
        <v>1</v>
      </c>
      <c r="G47" s="52">
        <v>1</v>
      </c>
      <c r="H47" s="52">
        <v>1</v>
      </c>
      <c r="I47" s="52">
        <v>1</v>
      </c>
      <c r="J47" s="52">
        <v>1</v>
      </c>
      <c r="O47" s="49">
        <v>301034</v>
      </c>
      <c r="P47" s="50" t="str">
        <f>_xlfn.XLOOKUP(O47,物品表!$O:$O,物品表!$P:$P,,0)</f>
        <v>凛冬靴</v>
      </c>
      <c r="Q47" s="50">
        <v>1</v>
      </c>
      <c r="R47" s="50">
        <f t="shared" si="3"/>
        <v>301034</v>
      </c>
      <c r="S47" s="50">
        <v>6</v>
      </c>
      <c r="T47" s="50">
        <v>2001</v>
      </c>
      <c r="U47" s="50" t="s">
        <v>4879</v>
      </c>
      <c r="V47" s="49">
        <v>2004</v>
      </c>
      <c r="W47" s="50">
        <v>1</v>
      </c>
    </row>
    <row r="48" spans="1:23" x14ac:dyDescent="0.2">
      <c r="A48" s="51">
        <v>1</v>
      </c>
      <c r="B48" s="52">
        <v>1</v>
      </c>
      <c r="C48" s="52">
        <v>1</v>
      </c>
      <c r="D48" s="52">
        <v>1</v>
      </c>
      <c r="E48" s="52">
        <v>1</v>
      </c>
      <c r="F48" s="52">
        <v>1</v>
      </c>
      <c r="G48" s="52">
        <v>1</v>
      </c>
      <c r="H48" s="52">
        <v>1</v>
      </c>
      <c r="I48" s="52">
        <v>1</v>
      </c>
      <c r="J48" s="52">
        <v>1</v>
      </c>
      <c r="N48" s="50"/>
      <c r="O48" s="50">
        <v>800000</v>
      </c>
      <c r="P48" s="50" t="str">
        <f>_xlfn.XLOOKUP(O48,物品表!$O:$O,物品表!$P:$P,,0)</f>
        <v>夜魇血翅</v>
      </c>
      <c r="Q48" s="50">
        <v>2</v>
      </c>
      <c r="R48" s="50">
        <f t="shared" ref="R48:R49" si="4">O48</f>
        <v>800000</v>
      </c>
      <c r="S48" s="50">
        <v>0</v>
      </c>
      <c r="T48" s="50">
        <v>0</v>
      </c>
      <c r="U48" s="50" t="s">
        <v>4895</v>
      </c>
      <c r="V48" s="50">
        <v>0</v>
      </c>
      <c r="W48" s="50">
        <v>0</v>
      </c>
    </row>
    <row r="49" spans="1:23" x14ac:dyDescent="0.2">
      <c r="A49" s="51">
        <v>1</v>
      </c>
      <c r="B49" s="52">
        <v>1</v>
      </c>
      <c r="C49" s="52">
        <v>1</v>
      </c>
      <c r="D49" s="52">
        <v>1</v>
      </c>
      <c r="E49" s="52">
        <v>1</v>
      </c>
      <c r="F49" s="52">
        <v>1</v>
      </c>
      <c r="G49" s="52">
        <v>1</v>
      </c>
      <c r="H49" s="52">
        <v>1</v>
      </c>
      <c r="I49" s="52">
        <v>1</v>
      </c>
      <c r="J49" s="52">
        <v>1</v>
      </c>
      <c r="N49" s="50"/>
      <c r="O49" s="50">
        <v>800001</v>
      </c>
      <c r="P49" s="50" t="str">
        <f>_xlfn.XLOOKUP(O49,物品表!$O:$O,物品表!$P:$P,,0)</f>
        <v>裁决之翼</v>
      </c>
      <c r="Q49" s="50">
        <v>2</v>
      </c>
      <c r="R49" s="50">
        <f t="shared" si="4"/>
        <v>800001</v>
      </c>
      <c r="S49" s="50">
        <v>0</v>
      </c>
      <c r="T49" s="50">
        <v>0</v>
      </c>
      <c r="U49" s="50" t="s">
        <v>4896</v>
      </c>
      <c r="V49" s="50">
        <v>0</v>
      </c>
      <c r="W49" s="50">
        <v>0</v>
      </c>
    </row>
    <row r="50" spans="1:23" x14ac:dyDescent="0.2">
      <c r="A50" s="51">
        <v>1</v>
      </c>
      <c r="B50" s="52">
        <v>1</v>
      </c>
      <c r="C50" s="52">
        <v>1</v>
      </c>
      <c r="D50" s="52">
        <v>1</v>
      </c>
      <c r="E50" s="52">
        <v>1</v>
      </c>
      <c r="F50" s="52">
        <v>1</v>
      </c>
      <c r="G50" s="52">
        <v>1</v>
      </c>
      <c r="H50" s="52">
        <v>1</v>
      </c>
      <c r="I50" s="52">
        <v>1</v>
      </c>
      <c r="J50" s="52">
        <v>1</v>
      </c>
      <c r="O50" s="50">
        <v>1300000</v>
      </c>
      <c r="P50" s="50" t="str">
        <f>_xlfn.XLOOKUP(O50,物品表!$O:$O,物品表!$P:$P,,0)</f>
        <v>雪域之主</v>
      </c>
      <c r="Q50" s="49">
        <v>3</v>
      </c>
      <c r="R50" s="50">
        <v>0</v>
      </c>
      <c r="S50" s="50">
        <v>0</v>
      </c>
      <c r="T50" s="50">
        <v>0</v>
      </c>
      <c r="U50" s="50" t="s">
        <v>4879</v>
      </c>
      <c r="V50" s="50">
        <v>0</v>
      </c>
      <c r="W50" s="49" t="s">
        <v>3217</v>
      </c>
    </row>
    <row r="51" spans="1:23" x14ac:dyDescent="0.2">
      <c r="A51" s="51">
        <v>1</v>
      </c>
      <c r="B51" s="52">
        <v>1</v>
      </c>
      <c r="C51" s="52">
        <v>1</v>
      </c>
      <c r="D51" s="52">
        <v>1</v>
      </c>
      <c r="E51" s="52">
        <v>1</v>
      </c>
      <c r="F51" s="52">
        <v>1</v>
      </c>
      <c r="G51" s="52">
        <v>1</v>
      </c>
      <c r="H51" s="52">
        <v>1</v>
      </c>
      <c r="I51" s="52">
        <v>1</v>
      </c>
      <c r="J51" s="52">
        <v>1</v>
      </c>
      <c r="O51" s="50">
        <v>1300001</v>
      </c>
      <c r="P51" s="50" t="str">
        <f>_xlfn.XLOOKUP(O51,物品表!$O:$O,物品表!$P:$P,,0)</f>
        <v>九幽主宰</v>
      </c>
      <c r="Q51" s="49">
        <v>3</v>
      </c>
      <c r="R51" s="50">
        <v>0</v>
      </c>
      <c r="S51" s="50">
        <v>0</v>
      </c>
      <c r="T51" s="50">
        <v>0</v>
      </c>
      <c r="U51" s="50" t="s">
        <v>4879</v>
      </c>
      <c r="V51" s="50">
        <v>0</v>
      </c>
      <c r="W51" s="49" t="s">
        <v>2659</v>
      </c>
    </row>
    <row r="52" spans="1:23" x14ac:dyDescent="0.2">
      <c r="A52" s="51">
        <v>1</v>
      </c>
      <c r="B52" s="52">
        <v>1</v>
      </c>
      <c r="C52" s="52">
        <v>1</v>
      </c>
      <c r="D52" s="52">
        <v>1</v>
      </c>
      <c r="E52" s="52">
        <v>1</v>
      </c>
      <c r="F52" s="52">
        <v>1</v>
      </c>
      <c r="G52" s="52">
        <v>1</v>
      </c>
      <c r="H52" s="52">
        <v>1</v>
      </c>
      <c r="I52" s="52">
        <v>1</v>
      </c>
      <c r="J52" s="52">
        <v>1</v>
      </c>
      <c r="O52" s="50">
        <v>1400000</v>
      </c>
      <c r="P52" s="50" t="str">
        <f>_xlfn.XLOOKUP(O52,物品表!$O:$O,物品表!$P:$P,,0)</f>
        <v>默认传送门</v>
      </c>
      <c r="Q52" s="49">
        <v>4</v>
      </c>
      <c r="R52" s="50">
        <v>0</v>
      </c>
      <c r="S52" s="50">
        <v>0</v>
      </c>
      <c r="T52" s="50">
        <v>0</v>
      </c>
      <c r="U52" s="50" t="s">
        <v>4879</v>
      </c>
      <c r="V52" s="50">
        <v>0</v>
      </c>
      <c r="W52" s="50">
        <v>0</v>
      </c>
    </row>
    <row r="53" spans="1:23" x14ac:dyDescent="0.2">
      <c r="A53" s="51">
        <v>1</v>
      </c>
      <c r="B53" s="52">
        <v>1</v>
      </c>
      <c r="C53" s="52">
        <v>1</v>
      </c>
      <c r="D53" s="52">
        <v>1</v>
      </c>
      <c r="E53" s="52">
        <v>1</v>
      </c>
      <c r="F53" s="52">
        <v>1</v>
      </c>
      <c r="G53" s="52">
        <v>1</v>
      </c>
      <c r="H53" s="52">
        <v>1</v>
      </c>
      <c r="I53" s="52">
        <v>1</v>
      </c>
      <c r="J53" s="52">
        <v>1</v>
      </c>
      <c r="O53" s="50">
        <v>1400001</v>
      </c>
      <c r="P53" s="50" t="str">
        <f>_xlfn.XLOOKUP(O53,物品表!$O:$O,物品表!$P:$P,,0)</f>
        <v>永冬之门</v>
      </c>
      <c r="Q53" s="49">
        <v>4</v>
      </c>
      <c r="R53" s="50">
        <v>0</v>
      </c>
      <c r="S53" s="50">
        <v>0</v>
      </c>
      <c r="T53" s="50">
        <v>0</v>
      </c>
      <c r="U53" s="50" t="s">
        <v>4879</v>
      </c>
      <c r="V53" s="50">
        <v>0</v>
      </c>
      <c r="W53" s="50">
        <v>0</v>
      </c>
    </row>
  </sheetData>
  <phoneticPr fontId="2" type="noConversion"/>
  <conditionalFormatting sqref="O1:P2">
    <cfRule type="duplicateValues" dxfId="60" priority="3"/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1848-6AE2-4138-AA76-F3103E89269F}">
  <sheetPr codeName="Sheet24">
    <tabColor rgb="FFEE0000"/>
  </sheetPr>
  <dimension ref="A1:AP96"/>
  <sheetViews>
    <sheetView topLeftCell="AG1" workbookViewId="0">
      <pane ySplit="2" topLeftCell="A66" activePane="bottomLeft" state="frozen"/>
      <selection activeCell="M1" sqref="M1"/>
      <selection pane="bottomLeft" activeCell="A69" sqref="A69:XFD69"/>
    </sheetView>
  </sheetViews>
  <sheetFormatPr defaultRowHeight="14.25" x14ac:dyDescent="0.2"/>
  <cols>
    <col min="1" max="14" width="9" style="50"/>
    <col min="15" max="15" width="10.25" style="50" bestFit="1" customWidth="1"/>
    <col min="16" max="16" width="16.125" style="50" bestFit="1" customWidth="1"/>
    <col min="17" max="18" width="16.125" style="50" customWidth="1"/>
    <col min="19" max="19" width="11.125" style="50" bestFit="1" customWidth="1"/>
    <col min="20" max="20" width="16.125" style="50" customWidth="1"/>
    <col min="21" max="21" width="9" style="50"/>
    <col min="22" max="22" width="16.75" style="50" customWidth="1"/>
    <col min="23" max="23" width="16.75" style="50" bestFit="1" customWidth="1"/>
    <col min="24" max="24" width="14.125" style="50" bestFit="1" customWidth="1"/>
    <col min="25" max="26" width="15.5" style="50" bestFit="1" customWidth="1"/>
    <col min="27" max="28" width="15.5" style="50" customWidth="1"/>
    <col min="29" max="31" width="11" style="50" bestFit="1" customWidth="1"/>
    <col min="32" max="32" width="42.875" style="50" customWidth="1"/>
    <col min="33" max="33" width="22.875" style="50" customWidth="1"/>
    <col min="34" max="34" width="17.75" style="50" customWidth="1"/>
    <col min="35" max="35" width="13.625" style="50" bestFit="1" customWidth="1"/>
    <col min="36" max="36" width="14.125" style="50" bestFit="1" customWidth="1"/>
    <col min="37" max="37" width="14.125" style="50" customWidth="1"/>
    <col min="38" max="38" width="24.125" style="50" bestFit="1" customWidth="1"/>
    <col min="39" max="39" width="16.125" style="50" customWidth="1"/>
    <col min="40" max="40" width="13" style="50" bestFit="1" customWidth="1"/>
    <col min="41" max="41" width="19.5" style="50" bestFit="1" customWidth="1"/>
    <col min="42" max="42" width="44.25" style="50" bestFit="1" customWidth="1"/>
    <col min="43" max="16384" width="9" style="50"/>
  </cols>
  <sheetData>
    <row r="1" spans="1:42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N1" s="52" t="s">
        <v>250</v>
      </c>
      <c r="O1" s="52" t="s">
        <v>2349</v>
      </c>
      <c r="P1" s="50" t="s">
        <v>251</v>
      </c>
      <c r="Q1" s="50" t="s">
        <v>2988</v>
      </c>
      <c r="R1" s="50" t="s">
        <v>2457</v>
      </c>
      <c r="S1" s="50" t="s">
        <v>4897</v>
      </c>
      <c r="T1" s="50" t="s">
        <v>4898</v>
      </c>
      <c r="U1" s="50" t="s">
        <v>4681</v>
      </c>
      <c r="V1" s="50" t="s">
        <v>4899</v>
      </c>
      <c r="W1" s="50" t="s">
        <v>4900</v>
      </c>
      <c r="X1" s="50" t="s">
        <v>4901</v>
      </c>
      <c r="Y1" s="50" t="s">
        <v>4902</v>
      </c>
      <c r="Z1" s="50" t="s">
        <v>4903</v>
      </c>
      <c r="AA1" s="50" t="s">
        <v>4904</v>
      </c>
      <c r="AB1" s="50" t="s">
        <v>4905</v>
      </c>
      <c r="AC1" s="49" t="s">
        <v>4906</v>
      </c>
      <c r="AD1" t="s">
        <v>4822</v>
      </c>
      <c r="AE1" s="49" t="s">
        <v>4907</v>
      </c>
      <c r="AF1" s="49" t="s">
        <v>4908</v>
      </c>
      <c r="AG1" s="49" t="s">
        <v>4909</v>
      </c>
      <c r="AH1" s="49" t="s">
        <v>4910</v>
      </c>
      <c r="AI1" s="50" t="s">
        <v>4911</v>
      </c>
      <c r="AJ1" s="50" t="s">
        <v>4912</v>
      </c>
      <c r="AK1" s="50" t="s">
        <v>4913</v>
      </c>
      <c r="AL1" s="50" t="s">
        <v>4914</v>
      </c>
      <c r="AM1" s="50" t="s">
        <v>4915</v>
      </c>
      <c r="AN1" s="50" t="s">
        <v>4916</v>
      </c>
      <c r="AO1" s="50" t="s">
        <v>4917</v>
      </c>
      <c r="AP1" s="50" t="s">
        <v>4918</v>
      </c>
    </row>
    <row r="2" spans="1:42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3"/>
      <c r="O2" s="52" t="s">
        <v>4919</v>
      </c>
      <c r="P2" s="50" t="s">
        <v>4920</v>
      </c>
      <c r="Q2" s="50" t="s">
        <v>4921</v>
      </c>
      <c r="R2" s="50" t="s">
        <v>4922</v>
      </c>
      <c r="S2" s="50" t="s">
        <v>3614</v>
      </c>
      <c r="T2" s="50" t="s">
        <v>4923</v>
      </c>
      <c r="U2" s="50" t="s">
        <v>4924</v>
      </c>
      <c r="V2" s="50" t="s">
        <v>4925</v>
      </c>
      <c r="W2" s="50" t="s">
        <v>4926</v>
      </c>
      <c r="X2" s="50" t="s">
        <v>4927</v>
      </c>
      <c r="Y2" s="50" t="s">
        <v>4928</v>
      </c>
      <c r="Z2" s="50" t="s">
        <v>4929</v>
      </c>
      <c r="AA2" s="50" t="s">
        <v>4930</v>
      </c>
      <c r="AB2" s="50" t="s">
        <v>4931</v>
      </c>
      <c r="AC2" s="49" t="s">
        <v>4932</v>
      </c>
      <c r="AD2" t="s">
        <v>4837</v>
      </c>
      <c r="AE2" s="49" t="s">
        <v>4933</v>
      </c>
      <c r="AF2" s="49" t="s">
        <v>4934</v>
      </c>
      <c r="AG2" s="49" t="s">
        <v>4935</v>
      </c>
      <c r="AH2" s="49" t="s">
        <v>4936</v>
      </c>
      <c r="AI2" s="50" t="s">
        <v>4937</v>
      </c>
      <c r="AJ2" s="50" t="s">
        <v>4938</v>
      </c>
      <c r="AK2" s="50" t="s">
        <v>4939</v>
      </c>
      <c r="AL2" s="50" t="s">
        <v>4940</v>
      </c>
      <c r="AM2" s="50" t="s">
        <v>4941</v>
      </c>
      <c r="AN2" s="50" t="s">
        <v>4942</v>
      </c>
      <c r="AO2" s="50" t="s">
        <v>4943</v>
      </c>
      <c r="AP2" s="50" t="s">
        <v>4944</v>
      </c>
    </row>
    <row r="3" spans="1:42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3"/>
      <c r="O3" s="52">
        <v>1</v>
      </c>
      <c r="P3" s="50" t="s">
        <v>4945</v>
      </c>
      <c r="Q3" s="50">
        <v>0</v>
      </c>
      <c r="R3" s="50">
        <v>0</v>
      </c>
      <c r="S3" s="50">
        <v>0</v>
      </c>
      <c r="T3" s="50">
        <v>0</v>
      </c>
      <c r="U3" s="50">
        <v>0</v>
      </c>
      <c r="V3" s="50">
        <v>0</v>
      </c>
      <c r="W3" s="50">
        <v>0</v>
      </c>
      <c r="X3" s="50">
        <v>0</v>
      </c>
      <c r="Y3" s="50">
        <v>0</v>
      </c>
      <c r="Z3" s="50">
        <v>0</v>
      </c>
      <c r="AA3" s="50">
        <v>0</v>
      </c>
      <c r="AB3" s="50">
        <v>1</v>
      </c>
      <c r="AC3" s="50">
        <v>0</v>
      </c>
      <c r="AD3" s="50">
        <v>0</v>
      </c>
      <c r="AE3" s="50">
        <v>0</v>
      </c>
      <c r="AF3" s="50">
        <v>0</v>
      </c>
      <c r="AG3" s="50">
        <v>0</v>
      </c>
      <c r="AH3" s="50">
        <v>0</v>
      </c>
      <c r="AI3" s="50">
        <v>0</v>
      </c>
      <c r="AJ3" s="50">
        <v>0</v>
      </c>
      <c r="AK3" s="50">
        <v>0</v>
      </c>
      <c r="AL3" s="50">
        <v>0</v>
      </c>
      <c r="AM3" s="50">
        <v>0</v>
      </c>
      <c r="AN3" s="50">
        <v>0</v>
      </c>
      <c r="AO3" s="50" t="s">
        <v>4946</v>
      </c>
      <c r="AP3" s="80">
        <v>0</v>
      </c>
    </row>
    <row r="4" spans="1:42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N4" s="53"/>
      <c r="O4" s="52">
        <v>2</v>
      </c>
      <c r="P4" s="50" t="s">
        <v>4947</v>
      </c>
      <c r="Q4" s="50">
        <v>0</v>
      </c>
      <c r="R4" s="50">
        <v>0</v>
      </c>
      <c r="S4" s="50">
        <v>0</v>
      </c>
      <c r="T4" s="50">
        <v>0</v>
      </c>
      <c r="U4" s="50">
        <v>0</v>
      </c>
      <c r="V4" s="50">
        <v>0</v>
      </c>
      <c r="W4" s="50">
        <v>0</v>
      </c>
      <c r="X4" s="50">
        <v>0</v>
      </c>
      <c r="Y4" s="50">
        <v>0</v>
      </c>
      <c r="Z4" s="50">
        <v>0</v>
      </c>
      <c r="AA4" s="50">
        <v>0</v>
      </c>
      <c r="AB4" s="50">
        <v>1</v>
      </c>
      <c r="AC4" s="50">
        <v>0</v>
      </c>
      <c r="AD4" s="50">
        <v>0</v>
      </c>
      <c r="AE4" s="50">
        <v>0</v>
      </c>
      <c r="AF4" s="50">
        <v>0</v>
      </c>
      <c r="AG4" s="50">
        <v>0</v>
      </c>
      <c r="AH4" s="50">
        <v>0</v>
      </c>
      <c r="AI4" s="50">
        <v>0</v>
      </c>
      <c r="AJ4" s="50">
        <v>0</v>
      </c>
      <c r="AK4" s="50">
        <v>0</v>
      </c>
      <c r="AL4" s="50">
        <v>0</v>
      </c>
      <c r="AM4" s="50">
        <v>0</v>
      </c>
      <c r="AN4" s="50">
        <v>0</v>
      </c>
      <c r="AO4" s="50" t="s">
        <v>4946</v>
      </c>
      <c r="AP4" s="80" t="s">
        <v>4948</v>
      </c>
    </row>
    <row r="5" spans="1:42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N5" s="53"/>
      <c r="O5" s="52">
        <v>3</v>
      </c>
      <c r="P5" s="50" t="s">
        <v>4949</v>
      </c>
      <c r="Q5" s="50">
        <v>0</v>
      </c>
      <c r="R5" s="50">
        <v>0</v>
      </c>
      <c r="S5" s="50">
        <v>0</v>
      </c>
      <c r="T5" s="50">
        <v>0</v>
      </c>
      <c r="U5" s="50">
        <v>0</v>
      </c>
      <c r="V5" s="50">
        <v>0</v>
      </c>
      <c r="W5" s="50">
        <v>3</v>
      </c>
      <c r="X5" s="50">
        <v>0</v>
      </c>
      <c r="Y5" s="50">
        <v>0</v>
      </c>
      <c r="Z5" s="50">
        <v>0</v>
      </c>
      <c r="AA5" s="50">
        <v>0</v>
      </c>
      <c r="AB5" s="50">
        <v>1</v>
      </c>
      <c r="AC5" s="50">
        <v>0</v>
      </c>
      <c r="AD5" s="50">
        <v>0</v>
      </c>
      <c r="AE5" s="50">
        <v>0</v>
      </c>
      <c r="AF5" s="50">
        <v>0</v>
      </c>
      <c r="AG5" s="50">
        <v>0</v>
      </c>
      <c r="AH5" s="50">
        <v>0</v>
      </c>
      <c r="AI5" s="50">
        <v>1000</v>
      </c>
      <c r="AJ5" s="50">
        <v>0</v>
      </c>
      <c r="AK5" s="50">
        <v>0</v>
      </c>
      <c r="AL5" s="50">
        <v>0</v>
      </c>
      <c r="AM5" s="50">
        <v>0</v>
      </c>
      <c r="AN5" s="50">
        <v>0</v>
      </c>
      <c r="AO5" s="50" t="s">
        <v>4946</v>
      </c>
      <c r="AP5" s="80">
        <v>0</v>
      </c>
    </row>
    <row r="6" spans="1:42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N6" s="53"/>
      <c r="O6" s="52">
        <v>4</v>
      </c>
      <c r="P6" s="50" t="s">
        <v>4950</v>
      </c>
      <c r="Q6" s="50">
        <v>0</v>
      </c>
      <c r="R6" s="50">
        <v>0</v>
      </c>
      <c r="S6" s="50">
        <v>0</v>
      </c>
      <c r="T6" s="50">
        <v>0</v>
      </c>
      <c r="U6" s="50">
        <v>0</v>
      </c>
      <c r="V6" s="50">
        <v>0</v>
      </c>
      <c r="W6" s="50">
        <v>4</v>
      </c>
      <c r="X6" s="50">
        <v>0</v>
      </c>
      <c r="Y6" s="50">
        <v>0</v>
      </c>
      <c r="Z6" s="50">
        <v>0</v>
      </c>
      <c r="AA6" s="50">
        <v>0</v>
      </c>
      <c r="AB6" s="50">
        <v>1</v>
      </c>
      <c r="AC6" s="50">
        <v>0</v>
      </c>
      <c r="AD6" s="50">
        <v>0</v>
      </c>
      <c r="AE6" s="50">
        <v>1</v>
      </c>
      <c r="AF6" s="50">
        <v>0</v>
      </c>
      <c r="AG6" s="50">
        <v>0</v>
      </c>
      <c r="AH6" s="50">
        <v>0</v>
      </c>
      <c r="AI6" s="50">
        <v>1000</v>
      </c>
      <c r="AJ6" s="50">
        <v>0</v>
      </c>
      <c r="AK6" s="50">
        <v>0</v>
      </c>
      <c r="AL6" s="50">
        <v>0</v>
      </c>
      <c r="AM6" s="50">
        <v>0</v>
      </c>
      <c r="AN6" s="50">
        <v>0</v>
      </c>
      <c r="AO6" s="50" t="s">
        <v>4946</v>
      </c>
      <c r="AP6" s="80" t="s">
        <v>4951</v>
      </c>
    </row>
    <row r="7" spans="1:42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O7" s="57">
        <v>10000</v>
      </c>
      <c r="P7" s="57" t="s">
        <v>4952</v>
      </c>
      <c r="Q7" s="50">
        <v>0</v>
      </c>
      <c r="R7" s="57">
        <v>1</v>
      </c>
      <c r="S7" s="57">
        <v>1</v>
      </c>
      <c r="T7" s="50">
        <v>1</v>
      </c>
      <c r="U7" s="50">
        <v>1000</v>
      </c>
      <c r="V7" s="57">
        <v>40000</v>
      </c>
      <c r="W7" s="57">
        <f>O7</f>
        <v>10000</v>
      </c>
      <c r="X7" s="50">
        <v>0</v>
      </c>
      <c r="Y7" s="50">
        <v>15</v>
      </c>
      <c r="Z7" s="50">
        <v>100</v>
      </c>
      <c r="AA7" s="50">
        <v>150</v>
      </c>
      <c r="AB7" s="50">
        <v>1</v>
      </c>
      <c r="AC7" s="50">
        <v>0</v>
      </c>
      <c r="AD7" s="50">
        <v>0</v>
      </c>
      <c r="AE7" s="50">
        <v>0</v>
      </c>
      <c r="AF7" s="50">
        <v>0</v>
      </c>
      <c r="AG7" s="50">
        <v>0</v>
      </c>
      <c r="AH7" s="50">
        <v>0</v>
      </c>
      <c r="AI7" s="50">
        <v>1000</v>
      </c>
      <c r="AJ7" s="50">
        <v>1500</v>
      </c>
      <c r="AK7" s="50">
        <v>1000</v>
      </c>
      <c r="AL7" s="50">
        <v>3000</v>
      </c>
      <c r="AM7" s="50">
        <v>0</v>
      </c>
      <c r="AN7" s="50">
        <v>1000</v>
      </c>
      <c r="AO7" s="50" t="s">
        <v>4953</v>
      </c>
      <c r="AP7" s="80" t="s">
        <v>4951</v>
      </c>
    </row>
    <row r="8" spans="1:42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O8" s="57">
        <v>10001</v>
      </c>
      <c r="P8" s="57" t="s">
        <v>4954</v>
      </c>
      <c r="Q8" s="50">
        <v>0</v>
      </c>
      <c r="R8" s="57">
        <v>1</v>
      </c>
      <c r="S8" s="57">
        <v>1</v>
      </c>
      <c r="T8" s="50">
        <v>1</v>
      </c>
      <c r="U8" s="50">
        <v>1000</v>
      </c>
      <c r="V8" s="57">
        <v>40000</v>
      </c>
      <c r="W8" s="57">
        <f>O8</f>
        <v>10001</v>
      </c>
      <c r="X8" s="50">
        <v>1</v>
      </c>
      <c r="Y8" s="50">
        <v>50</v>
      </c>
      <c r="Z8" s="50">
        <v>100</v>
      </c>
      <c r="AA8" s="50">
        <v>150</v>
      </c>
      <c r="AB8" s="50">
        <v>1</v>
      </c>
      <c r="AC8" s="50">
        <f>O8</f>
        <v>10001</v>
      </c>
      <c r="AD8" s="50">
        <v>0</v>
      </c>
      <c r="AE8" s="50">
        <v>0</v>
      </c>
      <c r="AF8" s="50">
        <v>0</v>
      </c>
      <c r="AG8" s="50">
        <v>0</v>
      </c>
      <c r="AH8" s="50">
        <v>0</v>
      </c>
      <c r="AI8" s="50">
        <v>1000</v>
      </c>
      <c r="AJ8" s="50">
        <v>1500</v>
      </c>
      <c r="AK8" s="50">
        <v>1000</v>
      </c>
      <c r="AL8" s="50">
        <v>3100</v>
      </c>
      <c r="AM8" s="50">
        <v>0</v>
      </c>
      <c r="AN8" s="50">
        <v>1000</v>
      </c>
      <c r="AO8" s="50" t="s">
        <v>4953</v>
      </c>
      <c r="AP8" s="80" t="s">
        <v>4951</v>
      </c>
    </row>
    <row r="9" spans="1:42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O9" s="57">
        <v>10002</v>
      </c>
      <c r="P9" s="50" t="s">
        <v>4955</v>
      </c>
      <c r="Q9" s="50">
        <v>0</v>
      </c>
      <c r="R9" s="57">
        <v>1</v>
      </c>
      <c r="S9" s="57">
        <v>1</v>
      </c>
      <c r="T9" s="50">
        <v>0</v>
      </c>
      <c r="U9" s="50">
        <v>1000</v>
      </c>
      <c r="V9" s="57">
        <v>40001</v>
      </c>
      <c r="W9" s="57">
        <f t="shared" ref="W9:W47" si="0">O9</f>
        <v>10002</v>
      </c>
      <c r="X9" s="50">
        <v>0</v>
      </c>
      <c r="Y9" s="50">
        <v>15</v>
      </c>
      <c r="Z9" s="50">
        <v>100</v>
      </c>
      <c r="AA9" s="50">
        <v>150</v>
      </c>
      <c r="AB9" s="50">
        <v>1</v>
      </c>
      <c r="AC9" s="50">
        <v>0</v>
      </c>
      <c r="AD9" s="50">
        <v>0</v>
      </c>
      <c r="AE9" s="50">
        <v>0</v>
      </c>
      <c r="AF9" s="50">
        <v>0</v>
      </c>
      <c r="AG9" s="50">
        <v>0</v>
      </c>
      <c r="AH9" s="50">
        <v>0</v>
      </c>
      <c r="AI9" s="50">
        <v>1000</v>
      </c>
      <c r="AJ9" s="50">
        <v>1500</v>
      </c>
      <c r="AK9" s="50">
        <v>2000</v>
      </c>
      <c r="AL9" s="50">
        <v>1100</v>
      </c>
      <c r="AM9" s="50">
        <v>0</v>
      </c>
      <c r="AN9" s="50">
        <v>1000</v>
      </c>
      <c r="AO9" s="50" t="s">
        <v>4956</v>
      </c>
      <c r="AP9" s="80" t="s">
        <v>4951</v>
      </c>
    </row>
    <row r="10" spans="1:42" x14ac:dyDescent="0.2">
      <c r="A10" s="51">
        <v>1</v>
      </c>
      <c r="B10" s="52">
        <v>1</v>
      </c>
      <c r="C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O10" s="57">
        <v>10003</v>
      </c>
      <c r="P10" s="50" t="s">
        <v>4957</v>
      </c>
      <c r="Q10" s="50">
        <v>0</v>
      </c>
      <c r="R10" s="57">
        <v>1</v>
      </c>
      <c r="S10" s="57">
        <v>1</v>
      </c>
      <c r="T10" s="50">
        <v>0</v>
      </c>
      <c r="U10" s="50">
        <v>1000</v>
      </c>
      <c r="V10" s="57">
        <v>40001</v>
      </c>
      <c r="W10" s="57">
        <f>O10</f>
        <v>10003</v>
      </c>
      <c r="X10" s="50">
        <v>1</v>
      </c>
      <c r="Y10" s="50">
        <v>50</v>
      </c>
      <c r="Z10" s="50">
        <v>100</v>
      </c>
      <c r="AA10" s="50">
        <v>150</v>
      </c>
      <c r="AB10" s="50">
        <v>1</v>
      </c>
      <c r="AC10" s="50">
        <f>O10</f>
        <v>10003</v>
      </c>
      <c r="AD10" s="50">
        <v>0</v>
      </c>
      <c r="AE10" s="50">
        <v>0</v>
      </c>
      <c r="AF10" s="50">
        <v>0</v>
      </c>
      <c r="AG10" s="50">
        <v>0</v>
      </c>
      <c r="AH10" s="50">
        <v>0</v>
      </c>
      <c r="AI10" s="50">
        <v>1000</v>
      </c>
      <c r="AJ10" s="50">
        <v>1500</v>
      </c>
      <c r="AK10" s="50">
        <v>2000</v>
      </c>
      <c r="AL10" s="50">
        <v>1000</v>
      </c>
      <c r="AM10" s="50">
        <v>0</v>
      </c>
      <c r="AN10" s="50">
        <v>1000</v>
      </c>
      <c r="AO10" s="50" t="s">
        <v>4956</v>
      </c>
      <c r="AP10" s="80" t="s">
        <v>4951</v>
      </c>
    </row>
    <row r="11" spans="1:42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O11" s="57">
        <v>10004</v>
      </c>
      <c r="P11" s="50" t="s">
        <v>4958</v>
      </c>
      <c r="Q11" s="50">
        <v>0</v>
      </c>
      <c r="R11" s="57">
        <v>1</v>
      </c>
      <c r="S11" s="57">
        <v>1</v>
      </c>
      <c r="T11" s="50">
        <v>4</v>
      </c>
      <c r="U11" s="50">
        <v>1000</v>
      </c>
      <c r="V11" s="57">
        <v>40002</v>
      </c>
      <c r="W11" s="57">
        <f t="shared" si="0"/>
        <v>10004</v>
      </c>
      <c r="X11" s="50">
        <v>0</v>
      </c>
      <c r="Y11" s="50">
        <v>15</v>
      </c>
      <c r="Z11" s="50">
        <v>100</v>
      </c>
      <c r="AA11" s="50">
        <v>150</v>
      </c>
      <c r="AB11" s="50">
        <v>1</v>
      </c>
      <c r="AC11" s="50">
        <v>0</v>
      </c>
      <c r="AD11" s="50">
        <v>0</v>
      </c>
      <c r="AE11" s="50">
        <v>0</v>
      </c>
      <c r="AF11" s="50">
        <v>0</v>
      </c>
      <c r="AG11" s="50">
        <v>0</v>
      </c>
      <c r="AH11" s="50">
        <v>0</v>
      </c>
      <c r="AI11" s="50">
        <v>1000</v>
      </c>
      <c r="AJ11" s="50">
        <v>1500</v>
      </c>
      <c r="AK11" s="50">
        <v>1000</v>
      </c>
      <c r="AL11" s="50">
        <v>4100</v>
      </c>
      <c r="AM11" s="50">
        <v>0</v>
      </c>
      <c r="AN11" s="50">
        <v>1000</v>
      </c>
      <c r="AO11" s="50" t="s">
        <v>4959</v>
      </c>
      <c r="AP11" s="80" t="s">
        <v>4951</v>
      </c>
    </row>
    <row r="12" spans="1:42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O12" s="62">
        <v>10005</v>
      </c>
      <c r="P12" s="69" t="s">
        <v>4960</v>
      </c>
      <c r="Q12" s="50">
        <v>0</v>
      </c>
      <c r="R12" s="57">
        <v>1</v>
      </c>
      <c r="S12" s="57">
        <v>1</v>
      </c>
      <c r="T12" s="50">
        <v>3</v>
      </c>
      <c r="U12" s="50">
        <v>1000</v>
      </c>
      <c r="V12" s="57">
        <v>40003</v>
      </c>
      <c r="W12" s="57">
        <f t="shared" si="0"/>
        <v>10005</v>
      </c>
      <c r="X12" s="50">
        <v>0</v>
      </c>
      <c r="Y12" s="50">
        <v>15</v>
      </c>
      <c r="Z12" s="50">
        <v>100</v>
      </c>
      <c r="AA12" s="50">
        <v>150</v>
      </c>
      <c r="AB12" s="50">
        <v>1</v>
      </c>
      <c r="AC12" s="50">
        <v>0</v>
      </c>
      <c r="AD12" s="50">
        <v>0</v>
      </c>
      <c r="AE12" s="50">
        <v>0</v>
      </c>
      <c r="AF12" s="50">
        <v>0</v>
      </c>
      <c r="AG12" s="50">
        <v>0</v>
      </c>
      <c r="AH12" s="50">
        <v>0</v>
      </c>
      <c r="AI12" s="50">
        <v>1000</v>
      </c>
      <c r="AJ12" s="50">
        <v>1500</v>
      </c>
      <c r="AK12" s="50">
        <v>2500</v>
      </c>
      <c r="AL12" s="50">
        <v>1900</v>
      </c>
      <c r="AM12" s="50">
        <v>0</v>
      </c>
      <c r="AN12" s="50">
        <v>1000</v>
      </c>
      <c r="AO12" s="50" t="s">
        <v>4961</v>
      </c>
      <c r="AP12" s="80" t="s">
        <v>4951</v>
      </c>
    </row>
    <row r="13" spans="1:42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O13" s="62">
        <v>10006</v>
      </c>
      <c r="P13" s="69" t="s">
        <v>4962</v>
      </c>
      <c r="Q13" s="50">
        <v>0</v>
      </c>
      <c r="R13" s="57">
        <v>1</v>
      </c>
      <c r="S13" s="57">
        <v>1</v>
      </c>
      <c r="T13" s="50">
        <v>3</v>
      </c>
      <c r="U13" s="50">
        <v>1000</v>
      </c>
      <c r="V13" s="57">
        <v>40003</v>
      </c>
      <c r="W13" s="57">
        <f t="shared" si="0"/>
        <v>10006</v>
      </c>
      <c r="X13" s="50">
        <v>1</v>
      </c>
      <c r="Y13" s="50">
        <v>50</v>
      </c>
      <c r="Z13" s="50">
        <v>100</v>
      </c>
      <c r="AA13" s="50">
        <v>150</v>
      </c>
      <c r="AB13" s="50">
        <v>1</v>
      </c>
      <c r="AC13" s="50">
        <f>O13</f>
        <v>10006</v>
      </c>
      <c r="AD13" s="50">
        <v>0</v>
      </c>
      <c r="AE13" s="50">
        <v>0</v>
      </c>
      <c r="AF13" s="50">
        <v>0</v>
      </c>
      <c r="AG13" s="50">
        <v>0</v>
      </c>
      <c r="AH13" s="50">
        <v>0</v>
      </c>
      <c r="AI13" s="50">
        <v>1000</v>
      </c>
      <c r="AJ13" s="50">
        <v>1500</v>
      </c>
      <c r="AK13" s="50">
        <v>2500</v>
      </c>
      <c r="AL13" s="50">
        <v>2000</v>
      </c>
      <c r="AM13" s="50">
        <v>0</v>
      </c>
      <c r="AN13" s="50">
        <v>1000</v>
      </c>
      <c r="AO13" s="50" t="s">
        <v>4961</v>
      </c>
      <c r="AP13" s="80" t="s">
        <v>4951</v>
      </c>
    </row>
    <row r="14" spans="1:42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O14" s="84">
        <v>10007</v>
      </c>
      <c r="P14" s="50" t="s">
        <v>4963</v>
      </c>
      <c r="Q14" s="50">
        <v>0</v>
      </c>
      <c r="R14" s="57">
        <v>1</v>
      </c>
      <c r="S14" s="57">
        <v>1</v>
      </c>
      <c r="T14" s="50">
        <v>0</v>
      </c>
      <c r="U14" s="50">
        <v>1000</v>
      </c>
      <c r="V14" s="57">
        <v>40001</v>
      </c>
      <c r="W14" s="57">
        <f t="shared" si="0"/>
        <v>10007</v>
      </c>
      <c r="X14" s="50">
        <v>0</v>
      </c>
      <c r="Y14" s="50">
        <v>15</v>
      </c>
      <c r="Z14" s="50">
        <v>200</v>
      </c>
      <c r="AA14" s="50">
        <v>300</v>
      </c>
      <c r="AB14" s="50">
        <v>1</v>
      </c>
      <c r="AC14" s="50">
        <v>0</v>
      </c>
      <c r="AD14" s="50">
        <v>0</v>
      </c>
      <c r="AE14" s="50">
        <v>1</v>
      </c>
      <c r="AF14" s="50" t="s">
        <v>4964</v>
      </c>
      <c r="AG14" s="50" t="s">
        <v>4964</v>
      </c>
      <c r="AH14" s="50">
        <v>0</v>
      </c>
      <c r="AI14" s="50">
        <v>1000</v>
      </c>
      <c r="AJ14" s="50">
        <v>800</v>
      </c>
      <c r="AK14" s="50">
        <v>1000</v>
      </c>
      <c r="AL14" s="50">
        <v>2100</v>
      </c>
      <c r="AM14" s="50">
        <v>0</v>
      </c>
      <c r="AN14" s="50">
        <v>1000</v>
      </c>
      <c r="AO14" s="50" t="s">
        <v>4965</v>
      </c>
      <c r="AP14" s="80" t="s">
        <v>4951</v>
      </c>
    </row>
    <row r="15" spans="1:42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O15" s="84">
        <v>10008</v>
      </c>
      <c r="P15" s="50" t="s">
        <v>4966</v>
      </c>
      <c r="Q15" s="50">
        <v>0</v>
      </c>
      <c r="R15" s="57">
        <v>1</v>
      </c>
      <c r="S15" s="57">
        <v>1</v>
      </c>
      <c r="T15" s="50">
        <v>0</v>
      </c>
      <c r="U15" s="50">
        <v>1200</v>
      </c>
      <c r="V15" s="57">
        <v>40003</v>
      </c>
      <c r="W15" s="57">
        <f t="shared" si="0"/>
        <v>10008</v>
      </c>
      <c r="X15" s="50">
        <v>1</v>
      </c>
      <c r="Y15" s="50">
        <v>50</v>
      </c>
      <c r="Z15" s="50">
        <v>200</v>
      </c>
      <c r="AA15" s="50">
        <v>300</v>
      </c>
      <c r="AB15" s="50">
        <v>3</v>
      </c>
      <c r="AC15" s="50">
        <f>O15</f>
        <v>10008</v>
      </c>
      <c r="AD15" s="50">
        <v>10008</v>
      </c>
      <c r="AE15" s="50">
        <v>1</v>
      </c>
      <c r="AF15" s="50" t="s">
        <v>4967</v>
      </c>
      <c r="AG15" s="50" t="s">
        <v>4967</v>
      </c>
      <c r="AH15" s="50">
        <v>0</v>
      </c>
      <c r="AI15" s="50">
        <v>1000</v>
      </c>
      <c r="AJ15" s="50">
        <v>1500</v>
      </c>
      <c r="AK15" s="50">
        <v>1000</v>
      </c>
      <c r="AL15" s="50">
        <v>1500</v>
      </c>
      <c r="AM15" s="50">
        <v>0</v>
      </c>
      <c r="AN15" s="50">
        <v>1000</v>
      </c>
      <c r="AO15" s="50" t="s">
        <v>4968</v>
      </c>
      <c r="AP15" s="80" t="s">
        <v>4951</v>
      </c>
    </row>
    <row r="16" spans="1:42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O16" s="84">
        <v>10009</v>
      </c>
      <c r="P16" s="50" t="s">
        <v>4969</v>
      </c>
      <c r="Q16" s="50">
        <v>0</v>
      </c>
      <c r="R16" s="57">
        <v>1</v>
      </c>
      <c r="S16" s="57">
        <v>1</v>
      </c>
      <c r="T16" s="50">
        <v>0</v>
      </c>
      <c r="U16" s="50">
        <v>1400</v>
      </c>
      <c r="V16" s="57">
        <v>40002</v>
      </c>
      <c r="W16" s="57">
        <f>O16</f>
        <v>10009</v>
      </c>
      <c r="X16" s="50">
        <v>0</v>
      </c>
      <c r="Y16" s="50">
        <v>15</v>
      </c>
      <c r="Z16" s="50">
        <v>200</v>
      </c>
      <c r="AA16" s="50">
        <v>300</v>
      </c>
      <c r="AB16" s="50">
        <v>1</v>
      </c>
      <c r="AC16" s="50">
        <v>0</v>
      </c>
      <c r="AD16" s="50">
        <v>0</v>
      </c>
      <c r="AE16" s="50">
        <v>1</v>
      </c>
      <c r="AF16" s="50" t="s">
        <v>4970</v>
      </c>
      <c r="AG16" s="50" t="s">
        <v>4970</v>
      </c>
      <c r="AH16" s="50">
        <v>0</v>
      </c>
      <c r="AI16" s="50">
        <v>1000</v>
      </c>
      <c r="AJ16" s="50">
        <v>1500</v>
      </c>
      <c r="AK16" s="50">
        <v>1000</v>
      </c>
      <c r="AL16" s="50">
        <v>2500</v>
      </c>
      <c r="AM16" s="50">
        <v>0</v>
      </c>
      <c r="AN16" s="50">
        <v>1000</v>
      </c>
      <c r="AO16" s="50" t="s">
        <v>4965</v>
      </c>
      <c r="AP16" s="80" t="s">
        <v>4951</v>
      </c>
    </row>
    <row r="17" spans="1:42" x14ac:dyDescent="0.2">
      <c r="A17" s="51">
        <v>1</v>
      </c>
      <c r="B17" s="52">
        <v>1</v>
      </c>
      <c r="C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O17" s="84">
        <v>10010</v>
      </c>
      <c r="P17" s="50" t="s">
        <v>4971</v>
      </c>
      <c r="Q17" s="50">
        <v>0</v>
      </c>
      <c r="R17" s="57">
        <v>1</v>
      </c>
      <c r="S17" s="57">
        <v>1</v>
      </c>
      <c r="T17" s="50">
        <v>0</v>
      </c>
      <c r="U17" s="50">
        <v>1600</v>
      </c>
      <c r="V17" s="57">
        <v>40003</v>
      </c>
      <c r="W17" s="57">
        <f>O17</f>
        <v>10010</v>
      </c>
      <c r="X17" s="50">
        <v>0</v>
      </c>
      <c r="Y17" s="50">
        <v>15</v>
      </c>
      <c r="Z17" s="50">
        <v>200</v>
      </c>
      <c r="AA17" s="50">
        <v>300</v>
      </c>
      <c r="AB17" s="50">
        <v>1</v>
      </c>
      <c r="AC17" s="50">
        <f>O17</f>
        <v>10010</v>
      </c>
      <c r="AD17" s="50">
        <v>0</v>
      </c>
      <c r="AE17" s="50">
        <v>1</v>
      </c>
      <c r="AF17" s="50" t="s">
        <v>4972</v>
      </c>
      <c r="AG17" s="50" t="s">
        <v>4973</v>
      </c>
      <c r="AH17" s="50">
        <v>0</v>
      </c>
      <c r="AI17" s="50">
        <v>1000</v>
      </c>
      <c r="AJ17" s="50">
        <v>1500</v>
      </c>
      <c r="AK17" s="50">
        <v>500</v>
      </c>
      <c r="AL17" s="50">
        <v>3000</v>
      </c>
      <c r="AM17" s="50">
        <v>0</v>
      </c>
      <c r="AN17" s="50">
        <v>1000</v>
      </c>
      <c r="AO17" s="50" t="s">
        <v>4968</v>
      </c>
      <c r="AP17" s="80" t="s">
        <v>4951</v>
      </c>
    </row>
    <row r="18" spans="1:42" ht="15" customHeight="1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O18" s="57">
        <v>10011</v>
      </c>
      <c r="P18" s="50" t="s">
        <v>4974</v>
      </c>
      <c r="Q18" s="50">
        <v>0</v>
      </c>
      <c r="R18" s="57">
        <v>1</v>
      </c>
      <c r="S18" s="57">
        <v>2</v>
      </c>
      <c r="T18" s="50">
        <v>0</v>
      </c>
      <c r="U18" s="50">
        <v>1000</v>
      </c>
      <c r="V18" s="57">
        <v>40002</v>
      </c>
      <c r="W18" s="57">
        <f t="shared" si="0"/>
        <v>10011</v>
      </c>
      <c r="X18" s="50">
        <v>0</v>
      </c>
      <c r="Y18" s="50">
        <v>15</v>
      </c>
      <c r="Z18" s="50">
        <v>100</v>
      </c>
      <c r="AA18" s="50">
        <v>150</v>
      </c>
      <c r="AB18" s="50">
        <v>1</v>
      </c>
      <c r="AC18" s="50">
        <v>0</v>
      </c>
      <c r="AD18" s="50">
        <v>0</v>
      </c>
      <c r="AE18" s="50">
        <v>0</v>
      </c>
      <c r="AF18" s="50">
        <v>0</v>
      </c>
      <c r="AG18" s="50">
        <v>0</v>
      </c>
      <c r="AH18" s="50">
        <v>0</v>
      </c>
      <c r="AI18" s="50">
        <v>1000</v>
      </c>
      <c r="AJ18" s="50">
        <v>1500</v>
      </c>
      <c r="AK18" s="50">
        <v>2000</v>
      </c>
      <c r="AL18" s="50">
        <v>3800</v>
      </c>
      <c r="AM18" s="50">
        <v>0</v>
      </c>
      <c r="AN18" s="50">
        <v>1000</v>
      </c>
      <c r="AO18" s="50" t="s">
        <v>4975</v>
      </c>
      <c r="AP18" s="80" t="s">
        <v>4951</v>
      </c>
    </row>
    <row r="19" spans="1:42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O19" s="57">
        <v>10012</v>
      </c>
      <c r="P19" s="50" t="s">
        <v>4976</v>
      </c>
      <c r="Q19" s="50">
        <v>0</v>
      </c>
      <c r="R19" s="57">
        <v>1</v>
      </c>
      <c r="S19" s="57">
        <v>2</v>
      </c>
      <c r="T19" s="50">
        <v>5</v>
      </c>
      <c r="U19" s="50">
        <v>1000</v>
      </c>
      <c r="V19" s="57">
        <v>40003</v>
      </c>
      <c r="W19" s="57">
        <f t="shared" si="0"/>
        <v>10012</v>
      </c>
      <c r="X19" s="50">
        <v>0</v>
      </c>
      <c r="Y19" s="50">
        <v>15</v>
      </c>
      <c r="Z19" s="50">
        <v>100</v>
      </c>
      <c r="AA19" s="50">
        <v>150</v>
      </c>
      <c r="AB19" s="50">
        <v>1</v>
      </c>
      <c r="AC19" s="50">
        <v>0</v>
      </c>
      <c r="AD19" s="50">
        <v>0</v>
      </c>
      <c r="AE19" s="50">
        <v>0</v>
      </c>
      <c r="AF19" s="50">
        <v>0</v>
      </c>
      <c r="AG19" s="50">
        <v>0</v>
      </c>
      <c r="AH19" s="50">
        <v>0</v>
      </c>
      <c r="AI19" s="50">
        <v>1000</v>
      </c>
      <c r="AJ19" s="50">
        <v>1500</v>
      </c>
      <c r="AK19" s="50">
        <v>800</v>
      </c>
      <c r="AL19" s="50">
        <v>1200</v>
      </c>
      <c r="AM19" s="50">
        <v>0</v>
      </c>
      <c r="AN19" s="50">
        <v>1000</v>
      </c>
      <c r="AO19" s="50" t="s">
        <v>4977</v>
      </c>
      <c r="AP19" s="80" t="s">
        <v>4951</v>
      </c>
    </row>
    <row r="20" spans="1:42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O20" s="84">
        <v>10013</v>
      </c>
      <c r="P20" s="50" t="s">
        <v>4978</v>
      </c>
      <c r="Q20" s="50">
        <v>0</v>
      </c>
      <c r="R20" s="57">
        <v>1</v>
      </c>
      <c r="S20" s="57">
        <v>2</v>
      </c>
      <c r="T20" s="50">
        <v>0</v>
      </c>
      <c r="U20" s="50">
        <v>1800</v>
      </c>
      <c r="V20" s="57">
        <v>40001</v>
      </c>
      <c r="W20" s="57">
        <f t="shared" si="0"/>
        <v>10013</v>
      </c>
      <c r="X20" s="50">
        <v>0</v>
      </c>
      <c r="Y20" s="50">
        <v>15</v>
      </c>
      <c r="Z20" s="50">
        <v>200</v>
      </c>
      <c r="AA20" s="50">
        <v>300</v>
      </c>
      <c r="AB20" s="50">
        <v>1</v>
      </c>
      <c r="AC20" s="50">
        <v>0</v>
      </c>
      <c r="AD20" s="50">
        <v>0</v>
      </c>
      <c r="AE20" s="50">
        <v>1</v>
      </c>
      <c r="AF20" s="50" t="s">
        <v>4979</v>
      </c>
      <c r="AG20" s="50" t="s">
        <v>4979</v>
      </c>
      <c r="AH20" s="50">
        <v>0</v>
      </c>
      <c r="AI20" s="50">
        <v>1000</v>
      </c>
      <c r="AJ20" s="50">
        <v>1500</v>
      </c>
      <c r="AK20" s="50">
        <v>500</v>
      </c>
      <c r="AL20" s="50">
        <v>3100</v>
      </c>
      <c r="AM20" s="50">
        <v>0</v>
      </c>
      <c r="AN20" s="50">
        <v>1000</v>
      </c>
      <c r="AO20" s="50" t="s">
        <v>4980</v>
      </c>
      <c r="AP20" s="80" t="s">
        <v>4951</v>
      </c>
    </row>
    <row r="21" spans="1:42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O21" s="57">
        <v>10014</v>
      </c>
      <c r="P21" s="50" t="s">
        <v>4981</v>
      </c>
      <c r="Q21" s="50">
        <v>0</v>
      </c>
      <c r="R21" s="57">
        <v>1</v>
      </c>
      <c r="S21" s="57">
        <v>3</v>
      </c>
      <c r="T21" s="50">
        <v>4</v>
      </c>
      <c r="U21" s="50">
        <v>1000</v>
      </c>
      <c r="V21" s="57">
        <v>40002</v>
      </c>
      <c r="W21" s="57">
        <f t="shared" si="0"/>
        <v>10014</v>
      </c>
      <c r="X21" s="50">
        <v>0</v>
      </c>
      <c r="Y21" s="50">
        <v>15</v>
      </c>
      <c r="Z21" s="50">
        <v>100</v>
      </c>
      <c r="AA21" s="50">
        <v>150</v>
      </c>
      <c r="AB21" s="50">
        <v>1</v>
      </c>
      <c r="AC21" s="50">
        <v>0</v>
      </c>
      <c r="AD21" s="50">
        <v>0</v>
      </c>
      <c r="AE21" s="50">
        <v>0</v>
      </c>
      <c r="AF21" s="50">
        <v>0</v>
      </c>
      <c r="AG21" s="50">
        <v>0</v>
      </c>
      <c r="AH21" s="50">
        <v>0</v>
      </c>
      <c r="AI21" s="50">
        <v>1000</v>
      </c>
      <c r="AJ21" s="50">
        <v>1500</v>
      </c>
      <c r="AK21" s="50">
        <v>1000</v>
      </c>
      <c r="AL21" s="50">
        <v>4200</v>
      </c>
      <c r="AM21" s="50">
        <v>0</v>
      </c>
      <c r="AN21" s="50">
        <v>1000</v>
      </c>
      <c r="AO21" s="50" t="s">
        <v>4982</v>
      </c>
      <c r="AP21" s="80" t="s">
        <v>4951</v>
      </c>
    </row>
    <row r="22" spans="1:42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O22" s="57">
        <v>10015</v>
      </c>
      <c r="P22" s="50" t="s">
        <v>4983</v>
      </c>
      <c r="Q22" s="50">
        <v>0</v>
      </c>
      <c r="R22" s="57">
        <v>1</v>
      </c>
      <c r="S22" s="57">
        <v>3</v>
      </c>
      <c r="T22" s="50">
        <v>0</v>
      </c>
      <c r="U22" s="50">
        <v>1000</v>
      </c>
      <c r="V22" s="57">
        <v>40000</v>
      </c>
      <c r="W22" s="57">
        <f t="shared" si="0"/>
        <v>10015</v>
      </c>
      <c r="X22" s="50">
        <v>0</v>
      </c>
      <c r="Y22" s="50">
        <v>15</v>
      </c>
      <c r="Z22" s="50">
        <v>100</v>
      </c>
      <c r="AA22" s="50">
        <v>150</v>
      </c>
      <c r="AB22" s="50">
        <v>1</v>
      </c>
      <c r="AC22" s="50">
        <v>0</v>
      </c>
      <c r="AD22" s="50">
        <v>0</v>
      </c>
      <c r="AE22" s="50">
        <v>0</v>
      </c>
      <c r="AF22" s="50">
        <v>0</v>
      </c>
      <c r="AG22" s="50">
        <v>0</v>
      </c>
      <c r="AH22" s="50">
        <v>0</v>
      </c>
      <c r="AI22" s="50">
        <v>1000</v>
      </c>
      <c r="AJ22" s="50">
        <v>1500</v>
      </c>
      <c r="AK22" s="50">
        <v>500</v>
      </c>
      <c r="AL22" s="50">
        <v>2600</v>
      </c>
      <c r="AM22" s="50">
        <v>0</v>
      </c>
      <c r="AN22" s="50">
        <v>1000</v>
      </c>
      <c r="AO22" s="50" t="s">
        <v>4953</v>
      </c>
      <c r="AP22" s="80" t="s">
        <v>4951</v>
      </c>
    </row>
    <row r="23" spans="1:42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O23" s="84">
        <v>10016</v>
      </c>
      <c r="P23" s="50" t="s">
        <v>4984</v>
      </c>
      <c r="Q23" s="50">
        <v>0</v>
      </c>
      <c r="R23" s="57">
        <v>1</v>
      </c>
      <c r="S23" s="57">
        <v>3</v>
      </c>
      <c r="T23" s="50">
        <v>0</v>
      </c>
      <c r="U23" s="50">
        <v>2000</v>
      </c>
      <c r="V23" s="57">
        <v>40000</v>
      </c>
      <c r="W23" s="57">
        <f t="shared" si="0"/>
        <v>10016</v>
      </c>
      <c r="X23" s="50">
        <v>0</v>
      </c>
      <c r="Y23" s="50">
        <v>0</v>
      </c>
      <c r="Z23" s="50">
        <v>200</v>
      </c>
      <c r="AA23" s="50">
        <v>300</v>
      </c>
      <c r="AB23" s="50">
        <v>1</v>
      </c>
      <c r="AC23" s="50">
        <f>O23</f>
        <v>10016</v>
      </c>
      <c r="AD23" s="50">
        <v>0</v>
      </c>
      <c r="AE23" s="50">
        <v>1</v>
      </c>
      <c r="AF23" s="50" t="s">
        <v>4985</v>
      </c>
      <c r="AG23" s="50" t="s">
        <v>4985</v>
      </c>
      <c r="AH23" s="50">
        <v>0</v>
      </c>
      <c r="AI23" s="50">
        <v>1000</v>
      </c>
      <c r="AJ23" s="50">
        <v>1500</v>
      </c>
      <c r="AK23" s="50">
        <v>0</v>
      </c>
      <c r="AL23" s="50">
        <v>0</v>
      </c>
      <c r="AM23" s="50">
        <v>0</v>
      </c>
      <c r="AN23" s="50">
        <v>1000</v>
      </c>
      <c r="AO23" s="50" t="s">
        <v>4986</v>
      </c>
      <c r="AP23" s="80" t="s">
        <v>4951</v>
      </c>
    </row>
    <row r="24" spans="1:42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O24" s="57">
        <v>10017</v>
      </c>
      <c r="P24" s="50" t="s">
        <v>4987</v>
      </c>
      <c r="Q24" s="50">
        <v>0</v>
      </c>
      <c r="R24" s="57">
        <v>1</v>
      </c>
      <c r="S24" s="57">
        <v>4</v>
      </c>
      <c r="T24" s="50">
        <v>4</v>
      </c>
      <c r="U24" s="50">
        <v>1000</v>
      </c>
      <c r="V24" s="57">
        <v>40000</v>
      </c>
      <c r="W24" s="57">
        <f t="shared" si="0"/>
        <v>10017</v>
      </c>
      <c r="X24" s="50">
        <v>0</v>
      </c>
      <c r="Y24" s="50">
        <v>15</v>
      </c>
      <c r="Z24" s="50">
        <v>100</v>
      </c>
      <c r="AA24" s="50">
        <v>150</v>
      </c>
      <c r="AB24" s="50">
        <v>1</v>
      </c>
      <c r="AC24" s="50">
        <v>0</v>
      </c>
      <c r="AD24" s="50">
        <v>0</v>
      </c>
      <c r="AE24" s="50">
        <v>0</v>
      </c>
      <c r="AF24" s="50">
        <v>0</v>
      </c>
      <c r="AG24" s="50">
        <v>0</v>
      </c>
      <c r="AH24" s="50">
        <v>0</v>
      </c>
      <c r="AI24" s="50">
        <v>1000</v>
      </c>
      <c r="AJ24" s="50">
        <v>1500</v>
      </c>
      <c r="AK24" s="50">
        <v>1000</v>
      </c>
      <c r="AL24" s="50">
        <v>4000</v>
      </c>
      <c r="AM24" s="50">
        <v>0</v>
      </c>
      <c r="AN24" s="50">
        <v>1000</v>
      </c>
      <c r="AO24" s="50" t="s">
        <v>4953</v>
      </c>
      <c r="AP24" s="80" t="s">
        <v>4951</v>
      </c>
    </row>
    <row r="25" spans="1:42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O25" s="84">
        <v>10018</v>
      </c>
      <c r="P25" s="50" t="s">
        <v>4988</v>
      </c>
      <c r="Q25" s="50">
        <v>0</v>
      </c>
      <c r="R25" s="57">
        <v>1</v>
      </c>
      <c r="S25" s="57">
        <v>4</v>
      </c>
      <c r="T25" s="50">
        <v>0</v>
      </c>
      <c r="U25" s="50">
        <v>1600</v>
      </c>
      <c r="V25" s="57">
        <v>40000</v>
      </c>
      <c r="W25" s="57">
        <f t="shared" si="0"/>
        <v>10018</v>
      </c>
      <c r="X25" s="50">
        <v>0</v>
      </c>
      <c r="Y25" s="50">
        <v>15</v>
      </c>
      <c r="Z25" s="50">
        <v>100</v>
      </c>
      <c r="AA25" s="50">
        <v>150</v>
      </c>
      <c r="AB25" s="50">
        <v>1</v>
      </c>
      <c r="AC25" s="50">
        <v>0</v>
      </c>
      <c r="AD25" s="50">
        <v>0</v>
      </c>
      <c r="AE25" s="50">
        <v>1</v>
      </c>
      <c r="AF25" s="50" t="s">
        <v>4989</v>
      </c>
      <c r="AG25" s="50" t="s">
        <v>4989</v>
      </c>
      <c r="AH25" s="50">
        <v>0</v>
      </c>
      <c r="AI25" s="50">
        <v>1000</v>
      </c>
      <c r="AJ25" s="50">
        <v>1500</v>
      </c>
      <c r="AK25" s="50">
        <v>300</v>
      </c>
      <c r="AL25" s="50">
        <v>3500</v>
      </c>
      <c r="AM25" s="50">
        <v>0</v>
      </c>
      <c r="AN25" s="50">
        <v>1000</v>
      </c>
      <c r="AO25" s="50" t="s">
        <v>4968</v>
      </c>
      <c r="AP25" s="80" t="s">
        <v>4951</v>
      </c>
    </row>
    <row r="26" spans="1:42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O26" s="84">
        <v>10019</v>
      </c>
      <c r="P26" s="50" t="s">
        <v>4990</v>
      </c>
      <c r="Q26" s="50">
        <v>0</v>
      </c>
      <c r="R26" s="57">
        <v>1</v>
      </c>
      <c r="S26" s="57">
        <v>4</v>
      </c>
      <c r="T26" s="50">
        <v>0</v>
      </c>
      <c r="U26" s="50">
        <v>2200</v>
      </c>
      <c r="V26" s="57">
        <v>40003</v>
      </c>
      <c r="W26" s="57">
        <f t="shared" si="0"/>
        <v>10019</v>
      </c>
      <c r="X26" s="50">
        <v>1</v>
      </c>
      <c r="Y26" s="50">
        <v>50</v>
      </c>
      <c r="Z26" s="50">
        <v>200</v>
      </c>
      <c r="AA26" s="50">
        <v>300</v>
      </c>
      <c r="AB26" s="50">
        <v>3</v>
      </c>
      <c r="AC26" s="50">
        <f>O26</f>
        <v>10019</v>
      </c>
      <c r="AD26" s="50">
        <v>0</v>
      </c>
      <c r="AE26" s="50">
        <v>1</v>
      </c>
      <c r="AF26" s="50" t="s">
        <v>4991</v>
      </c>
      <c r="AG26" s="50" t="s">
        <v>4991</v>
      </c>
      <c r="AH26" s="50">
        <v>0</v>
      </c>
      <c r="AI26" s="50">
        <v>1000</v>
      </c>
      <c r="AJ26" s="50">
        <v>1500</v>
      </c>
      <c r="AK26" s="50">
        <v>500</v>
      </c>
      <c r="AL26" s="50">
        <v>0</v>
      </c>
      <c r="AM26" s="50">
        <v>0</v>
      </c>
      <c r="AN26" s="50">
        <v>1000</v>
      </c>
      <c r="AO26" s="50" t="s">
        <v>4992</v>
      </c>
      <c r="AP26" s="80" t="s">
        <v>4951</v>
      </c>
    </row>
    <row r="27" spans="1:42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O27" s="57">
        <v>10020</v>
      </c>
      <c r="P27" s="50" t="s">
        <v>4993</v>
      </c>
      <c r="Q27" s="50">
        <v>0</v>
      </c>
      <c r="R27" s="57">
        <v>1</v>
      </c>
      <c r="S27" s="57">
        <v>5</v>
      </c>
      <c r="T27" s="50">
        <v>8</v>
      </c>
      <c r="U27" s="50">
        <v>1000</v>
      </c>
      <c r="V27" s="57">
        <v>40001</v>
      </c>
      <c r="W27" s="57">
        <f t="shared" si="0"/>
        <v>10020</v>
      </c>
      <c r="X27" s="50">
        <v>0</v>
      </c>
      <c r="Y27" s="50">
        <v>15</v>
      </c>
      <c r="Z27" s="50">
        <v>100</v>
      </c>
      <c r="AA27" s="50">
        <v>150</v>
      </c>
      <c r="AB27" s="50">
        <v>1</v>
      </c>
      <c r="AC27" s="50">
        <v>0</v>
      </c>
      <c r="AD27" s="50">
        <v>0</v>
      </c>
      <c r="AE27" s="50">
        <v>0</v>
      </c>
      <c r="AF27" s="50">
        <v>0</v>
      </c>
      <c r="AG27" s="50">
        <v>0</v>
      </c>
      <c r="AH27" s="50">
        <v>0</v>
      </c>
      <c r="AI27" s="50">
        <v>1000</v>
      </c>
      <c r="AJ27" s="50">
        <v>1500</v>
      </c>
      <c r="AK27" s="50">
        <v>2000</v>
      </c>
      <c r="AL27" s="50">
        <v>5000</v>
      </c>
      <c r="AM27" s="50">
        <v>0</v>
      </c>
      <c r="AN27" s="50">
        <v>1000</v>
      </c>
      <c r="AO27" s="50" t="s">
        <v>4975</v>
      </c>
      <c r="AP27" s="80" t="s">
        <v>4951</v>
      </c>
    </row>
    <row r="28" spans="1:42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O28" s="57">
        <v>10021</v>
      </c>
      <c r="P28" s="50" t="s">
        <v>4994</v>
      </c>
      <c r="Q28" s="50">
        <v>0</v>
      </c>
      <c r="R28" s="57">
        <v>1</v>
      </c>
      <c r="S28" s="57">
        <v>5</v>
      </c>
      <c r="T28" s="50">
        <v>8</v>
      </c>
      <c r="U28" s="50">
        <v>1000</v>
      </c>
      <c r="V28" s="57">
        <v>40001</v>
      </c>
      <c r="W28" s="57">
        <f t="shared" si="0"/>
        <v>10021</v>
      </c>
      <c r="X28" s="50">
        <v>1</v>
      </c>
      <c r="Y28" s="50">
        <v>50</v>
      </c>
      <c r="Z28" s="50">
        <v>200</v>
      </c>
      <c r="AA28" s="50">
        <v>300</v>
      </c>
      <c r="AB28" s="50">
        <v>1</v>
      </c>
      <c r="AC28" s="50">
        <v>10021</v>
      </c>
      <c r="AD28" s="50">
        <v>0</v>
      </c>
      <c r="AE28" s="50">
        <v>0</v>
      </c>
      <c r="AF28" s="50">
        <v>0</v>
      </c>
      <c r="AG28" s="50">
        <v>0</v>
      </c>
      <c r="AH28" s="50">
        <v>0</v>
      </c>
      <c r="AI28" s="50">
        <v>1000</v>
      </c>
      <c r="AJ28" s="50">
        <v>1500</v>
      </c>
      <c r="AK28" s="50">
        <v>800</v>
      </c>
      <c r="AL28" s="50">
        <v>1000</v>
      </c>
      <c r="AM28" s="50">
        <v>0</v>
      </c>
      <c r="AN28" s="50">
        <v>1000</v>
      </c>
      <c r="AO28" s="50" t="s">
        <v>4975</v>
      </c>
      <c r="AP28" s="80" t="s">
        <v>4951</v>
      </c>
    </row>
    <row r="29" spans="1:42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O29" s="101">
        <v>10022</v>
      </c>
      <c r="P29" s="50" t="s">
        <v>4995</v>
      </c>
      <c r="Q29" s="50">
        <v>0</v>
      </c>
      <c r="R29" s="57">
        <v>1</v>
      </c>
      <c r="S29" s="57">
        <v>5</v>
      </c>
      <c r="T29" s="50">
        <v>0</v>
      </c>
      <c r="U29" s="62">
        <v>0</v>
      </c>
      <c r="V29" s="57">
        <v>40003</v>
      </c>
      <c r="W29" s="57">
        <f t="shared" si="0"/>
        <v>10022</v>
      </c>
      <c r="X29" s="50">
        <v>0</v>
      </c>
      <c r="Y29" s="50">
        <v>0</v>
      </c>
      <c r="Z29" s="50">
        <v>100</v>
      </c>
      <c r="AA29" s="50">
        <v>150</v>
      </c>
      <c r="AB29" s="50">
        <v>1</v>
      </c>
      <c r="AC29" s="50">
        <v>0</v>
      </c>
      <c r="AD29" s="50">
        <v>0</v>
      </c>
      <c r="AE29" s="50">
        <v>1</v>
      </c>
      <c r="AF29" s="50" t="s">
        <v>4996</v>
      </c>
      <c r="AG29" s="50" t="s">
        <v>4997</v>
      </c>
      <c r="AH29" s="50">
        <v>0</v>
      </c>
      <c r="AI29" s="50">
        <v>1000</v>
      </c>
      <c r="AJ29" s="50">
        <v>1500</v>
      </c>
      <c r="AK29" s="50">
        <v>500</v>
      </c>
      <c r="AL29" s="50">
        <v>0</v>
      </c>
      <c r="AM29" s="50">
        <v>0</v>
      </c>
      <c r="AN29" s="50">
        <v>1000</v>
      </c>
      <c r="AO29" s="50" t="s">
        <v>4968</v>
      </c>
      <c r="AP29" s="80" t="s">
        <v>4951</v>
      </c>
    </row>
    <row r="30" spans="1:42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O30" s="101">
        <v>10023</v>
      </c>
      <c r="P30" s="50" t="s">
        <v>4998</v>
      </c>
      <c r="Q30" s="50">
        <v>0</v>
      </c>
      <c r="R30" s="57">
        <v>1</v>
      </c>
      <c r="S30" s="57">
        <v>5</v>
      </c>
      <c r="T30" s="50">
        <v>0</v>
      </c>
      <c r="U30" s="50">
        <v>2400</v>
      </c>
      <c r="V30" s="57">
        <v>40002</v>
      </c>
      <c r="W30" s="57">
        <f t="shared" si="0"/>
        <v>10023</v>
      </c>
      <c r="X30" s="69">
        <v>1</v>
      </c>
      <c r="Y30" s="69">
        <v>0</v>
      </c>
      <c r="Z30" s="69">
        <v>200</v>
      </c>
      <c r="AA30" s="69">
        <v>300</v>
      </c>
      <c r="AB30" s="50">
        <v>1</v>
      </c>
      <c r="AC30" s="50">
        <v>10023</v>
      </c>
      <c r="AD30" s="50">
        <v>0</v>
      </c>
      <c r="AE30" s="50">
        <v>1</v>
      </c>
      <c r="AF30" s="50" t="s">
        <v>4999</v>
      </c>
      <c r="AG30" s="50" t="s">
        <v>4999</v>
      </c>
      <c r="AH30" s="50">
        <v>0</v>
      </c>
      <c r="AI30" s="50">
        <v>1000</v>
      </c>
      <c r="AJ30" s="50">
        <v>1500</v>
      </c>
      <c r="AK30" s="50">
        <v>500</v>
      </c>
      <c r="AL30" s="50">
        <v>1200</v>
      </c>
      <c r="AM30" s="50">
        <v>0</v>
      </c>
      <c r="AN30" s="50">
        <v>1000</v>
      </c>
      <c r="AO30" s="50" t="s">
        <v>4986</v>
      </c>
      <c r="AP30" s="80" t="s">
        <v>4951</v>
      </c>
    </row>
    <row r="31" spans="1:42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O31" s="62">
        <v>10024</v>
      </c>
      <c r="P31" s="69" t="s">
        <v>5000</v>
      </c>
      <c r="Q31" s="50">
        <v>0</v>
      </c>
      <c r="R31" s="57">
        <v>1</v>
      </c>
      <c r="S31" s="57">
        <v>6</v>
      </c>
      <c r="T31" s="50">
        <v>5</v>
      </c>
      <c r="U31" s="50">
        <v>1000</v>
      </c>
      <c r="V31" s="57">
        <v>40003</v>
      </c>
      <c r="W31" s="57">
        <f t="shared" si="0"/>
        <v>10024</v>
      </c>
      <c r="X31" s="50">
        <v>0</v>
      </c>
      <c r="Y31" s="50">
        <v>15</v>
      </c>
      <c r="Z31" s="50">
        <v>100</v>
      </c>
      <c r="AA31" s="50">
        <v>150</v>
      </c>
      <c r="AB31" s="50">
        <v>1</v>
      </c>
      <c r="AC31" s="50">
        <v>0</v>
      </c>
      <c r="AD31" s="50">
        <v>0</v>
      </c>
      <c r="AE31" s="50">
        <v>0</v>
      </c>
      <c r="AF31" s="50">
        <v>0</v>
      </c>
      <c r="AG31" s="50">
        <v>0</v>
      </c>
      <c r="AH31" s="50">
        <v>0</v>
      </c>
      <c r="AI31" s="50">
        <v>1000</v>
      </c>
      <c r="AJ31" s="50">
        <v>1500</v>
      </c>
      <c r="AK31" s="50">
        <v>300</v>
      </c>
      <c r="AL31" s="50">
        <v>1900</v>
      </c>
      <c r="AM31" s="50">
        <v>0</v>
      </c>
      <c r="AN31" s="50">
        <v>1000</v>
      </c>
      <c r="AO31" s="50" t="s">
        <v>4956</v>
      </c>
      <c r="AP31" s="80" t="s">
        <v>4951</v>
      </c>
    </row>
    <row r="32" spans="1:42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O32" s="62">
        <v>10025</v>
      </c>
      <c r="P32" s="69" t="s">
        <v>5001</v>
      </c>
      <c r="Q32" s="50">
        <v>0</v>
      </c>
      <c r="R32" s="57">
        <v>1</v>
      </c>
      <c r="S32" s="57">
        <v>6</v>
      </c>
      <c r="T32" s="50">
        <v>5</v>
      </c>
      <c r="U32" s="50">
        <v>1000</v>
      </c>
      <c r="V32" s="57">
        <v>40002</v>
      </c>
      <c r="W32" s="57">
        <f t="shared" si="0"/>
        <v>10025</v>
      </c>
      <c r="X32" s="50">
        <v>0</v>
      </c>
      <c r="Y32" s="50">
        <v>15</v>
      </c>
      <c r="Z32" s="50">
        <v>100</v>
      </c>
      <c r="AA32" s="50">
        <v>150</v>
      </c>
      <c r="AB32" s="50">
        <v>1</v>
      </c>
      <c r="AC32" s="50">
        <v>0</v>
      </c>
      <c r="AD32" s="50">
        <v>0</v>
      </c>
      <c r="AE32" s="50">
        <v>0</v>
      </c>
      <c r="AF32" s="50">
        <v>0</v>
      </c>
      <c r="AG32" s="50">
        <v>0</v>
      </c>
      <c r="AH32" s="50">
        <v>0</v>
      </c>
      <c r="AI32" s="50">
        <v>1000</v>
      </c>
      <c r="AJ32" s="50">
        <v>1500</v>
      </c>
      <c r="AK32" s="50">
        <v>800</v>
      </c>
      <c r="AL32" s="50">
        <v>2000</v>
      </c>
      <c r="AM32" s="50">
        <v>0</v>
      </c>
      <c r="AN32" s="50">
        <v>1000</v>
      </c>
      <c r="AO32" s="50" t="s">
        <v>4982</v>
      </c>
      <c r="AP32" s="80" t="s">
        <v>4951</v>
      </c>
    </row>
    <row r="33" spans="1:42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O33" s="62">
        <v>10026</v>
      </c>
      <c r="P33" s="69" t="s">
        <v>5002</v>
      </c>
      <c r="Q33" s="50">
        <v>0</v>
      </c>
      <c r="R33" s="57">
        <v>1</v>
      </c>
      <c r="S33" s="57">
        <v>6</v>
      </c>
      <c r="T33" s="50">
        <v>0</v>
      </c>
      <c r="U33" s="50">
        <v>1000</v>
      </c>
      <c r="V33" s="57">
        <v>40001</v>
      </c>
      <c r="W33" s="57">
        <f t="shared" si="0"/>
        <v>10026</v>
      </c>
      <c r="X33" s="50">
        <v>0</v>
      </c>
      <c r="Y33" s="50">
        <v>15</v>
      </c>
      <c r="Z33" s="50">
        <v>100</v>
      </c>
      <c r="AA33" s="50">
        <v>150</v>
      </c>
      <c r="AB33" s="50">
        <v>1</v>
      </c>
      <c r="AC33" s="50">
        <v>0</v>
      </c>
      <c r="AD33" s="50">
        <v>0</v>
      </c>
      <c r="AE33" s="50">
        <v>0</v>
      </c>
      <c r="AF33" s="50">
        <v>0</v>
      </c>
      <c r="AG33" s="50">
        <v>0</v>
      </c>
      <c r="AH33" s="50">
        <v>0</v>
      </c>
      <c r="AI33" s="50">
        <v>1000</v>
      </c>
      <c r="AJ33" s="50">
        <v>1500</v>
      </c>
      <c r="AK33" s="50">
        <v>2000</v>
      </c>
      <c r="AL33" s="50">
        <v>1200</v>
      </c>
      <c r="AM33" s="50">
        <v>0</v>
      </c>
      <c r="AN33" s="50">
        <v>1000</v>
      </c>
      <c r="AO33" s="50" t="s">
        <v>5003</v>
      </c>
      <c r="AP33" s="80" t="s">
        <v>4951</v>
      </c>
    </row>
    <row r="34" spans="1:42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O34" s="101">
        <v>10027</v>
      </c>
      <c r="P34" s="50" t="s">
        <v>5004</v>
      </c>
      <c r="Q34" s="50">
        <v>0</v>
      </c>
      <c r="R34" s="57">
        <v>1</v>
      </c>
      <c r="S34" s="57">
        <v>6</v>
      </c>
      <c r="T34" s="50">
        <v>0</v>
      </c>
      <c r="U34" s="50">
        <v>2600</v>
      </c>
      <c r="V34" s="57">
        <v>40000</v>
      </c>
      <c r="W34" s="57">
        <f t="shared" si="0"/>
        <v>10027</v>
      </c>
      <c r="X34" s="50">
        <v>1</v>
      </c>
      <c r="Y34" s="50">
        <v>15</v>
      </c>
      <c r="Z34" s="50">
        <v>200</v>
      </c>
      <c r="AA34" s="50">
        <v>300</v>
      </c>
      <c r="AB34" s="50">
        <v>1</v>
      </c>
      <c r="AC34" s="50">
        <v>10027</v>
      </c>
      <c r="AD34" s="50">
        <v>0</v>
      </c>
      <c r="AE34" s="50">
        <v>1</v>
      </c>
      <c r="AF34" s="50" t="s">
        <v>5005</v>
      </c>
      <c r="AG34" s="50" t="s">
        <v>5005</v>
      </c>
      <c r="AH34" s="50">
        <v>0</v>
      </c>
      <c r="AI34" s="50">
        <v>1000</v>
      </c>
      <c r="AJ34" s="50">
        <v>1500</v>
      </c>
      <c r="AK34" s="50">
        <v>1000</v>
      </c>
      <c r="AL34" s="50">
        <v>3600</v>
      </c>
      <c r="AM34" s="50">
        <v>0</v>
      </c>
      <c r="AN34" s="50">
        <v>1000</v>
      </c>
      <c r="AO34" s="50" t="s">
        <v>4968</v>
      </c>
      <c r="AP34" s="80" t="s">
        <v>4951</v>
      </c>
    </row>
    <row r="35" spans="1:42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O35" s="62">
        <v>10028</v>
      </c>
      <c r="P35" s="69" t="s">
        <v>5006</v>
      </c>
      <c r="Q35" s="50">
        <v>0</v>
      </c>
      <c r="R35" s="57">
        <v>1</v>
      </c>
      <c r="S35" s="57">
        <v>7</v>
      </c>
      <c r="T35" s="50">
        <v>6</v>
      </c>
      <c r="U35" s="50">
        <v>1000</v>
      </c>
      <c r="V35" s="57">
        <v>40003</v>
      </c>
      <c r="W35" s="57">
        <f t="shared" si="0"/>
        <v>10028</v>
      </c>
      <c r="X35" s="50">
        <v>0</v>
      </c>
      <c r="Y35" s="50">
        <v>15</v>
      </c>
      <c r="Z35" s="50">
        <v>100</v>
      </c>
      <c r="AA35" s="50">
        <v>150</v>
      </c>
      <c r="AB35" s="50">
        <v>1</v>
      </c>
      <c r="AC35" s="50">
        <v>0</v>
      </c>
      <c r="AD35" s="50">
        <v>0</v>
      </c>
      <c r="AE35" s="50">
        <v>0</v>
      </c>
      <c r="AF35" s="50">
        <v>0</v>
      </c>
      <c r="AG35" s="50">
        <v>0</v>
      </c>
      <c r="AH35" s="50">
        <v>0</v>
      </c>
      <c r="AI35" s="50">
        <v>1000</v>
      </c>
      <c r="AJ35" s="50">
        <v>1500</v>
      </c>
      <c r="AK35" s="50">
        <v>500</v>
      </c>
      <c r="AL35" s="50">
        <v>2100</v>
      </c>
      <c r="AM35" s="50">
        <v>0</v>
      </c>
      <c r="AN35" s="50">
        <v>1000</v>
      </c>
      <c r="AO35" s="50" t="s">
        <v>4953</v>
      </c>
      <c r="AP35" s="80" t="s">
        <v>4951</v>
      </c>
    </row>
    <row r="36" spans="1:42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O36" s="101">
        <v>10029</v>
      </c>
      <c r="P36" s="50" t="s">
        <v>5007</v>
      </c>
      <c r="Q36" s="50">
        <v>0</v>
      </c>
      <c r="R36" s="57">
        <v>1</v>
      </c>
      <c r="S36" s="57">
        <v>7</v>
      </c>
      <c r="T36" s="50">
        <v>0</v>
      </c>
      <c r="U36" s="62">
        <v>0</v>
      </c>
      <c r="V36" s="57">
        <v>40000</v>
      </c>
      <c r="W36" s="57">
        <v>10029</v>
      </c>
      <c r="X36" s="50">
        <v>0</v>
      </c>
      <c r="Y36" s="50">
        <v>15</v>
      </c>
      <c r="Z36" s="50">
        <v>100</v>
      </c>
      <c r="AA36" s="50">
        <v>150</v>
      </c>
      <c r="AB36" s="50">
        <v>1</v>
      </c>
      <c r="AC36" s="50">
        <v>0</v>
      </c>
      <c r="AD36" s="50">
        <v>-10029</v>
      </c>
      <c r="AE36" s="50">
        <v>1</v>
      </c>
      <c r="AF36" s="50" t="s">
        <v>5008</v>
      </c>
      <c r="AG36" s="50" t="s">
        <v>5008</v>
      </c>
      <c r="AH36" s="50">
        <v>0</v>
      </c>
      <c r="AI36" s="50">
        <v>1000</v>
      </c>
      <c r="AJ36" s="50">
        <v>1500</v>
      </c>
      <c r="AK36" s="50">
        <v>500</v>
      </c>
      <c r="AL36" s="50">
        <v>2900</v>
      </c>
      <c r="AM36" s="50">
        <v>0</v>
      </c>
      <c r="AN36" s="50">
        <v>1000</v>
      </c>
      <c r="AO36" s="50" t="s">
        <v>4968</v>
      </c>
      <c r="AP36" s="80" t="s">
        <v>4951</v>
      </c>
    </row>
    <row r="37" spans="1:42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O37" s="101">
        <v>10030</v>
      </c>
      <c r="P37" s="50" t="s">
        <v>5009</v>
      </c>
      <c r="Q37" s="50">
        <v>0</v>
      </c>
      <c r="R37" s="57">
        <v>1</v>
      </c>
      <c r="S37" s="57">
        <v>7</v>
      </c>
      <c r="T37" s="50">
        <v>0</v>
      </c>
      <c r="U37" s="50">
        <v>2800</v>
      </c>
      <c r="V37" s="57">
        <v>40000</v>
      </c>
      <c r="W37" s="57">
        <f t="shared" si="0"/>
        <v>10030</v>
      </c>
      <c r="X37" s="50">
        <v>0</v>
      </c>
      <c r="Y37" s="50">
        <v>15</v>
      </c>
      <c r="Z37" s="50">
        <v>100</v>
      </c>
      <c r="AA37" s="50">
        <v>150</v>
      </c>
      <c r="AB37" s="50">
        <v>1</v>
      </c>
      <c r="AC37" s="50">
        <v>0</v>
      </c>
      <c r="AD37" s="50">
        <v>0</v>
      </c>
      <c r="AE37" s="50">
        <v>1</v>
      </c>
      <c r="AF37" s="50" t="s">
        <v>5010</v>
      </c>
      <c r="AG37" s="50" t="s">
        <v>5010</v>
      </c>
      <c r="AH37" s="50">
        <v>0</v>
      </c>
      <c r="AI37" s="50">
        <v>1000</v>
      </c>
      <c r="AJ37" s="50">
        <v>1500</v>
      </c>
      <c r="AK37" s="50">
        <v>800</v>
      </c>
      <c r="AL37" s="50">
        <v>1900</v>
      </c>
      <c r="AM37" s="50">
        <v>0</v>
      </c>
      <c r="AN37" s="50">
        <v>1000</v>
      </c>
      <c r="AO37" s="50" t="s">
        <v>4968</v>
      </c>
      <c r="AP37" s="80" t="s">
        <v>4951</v>
      </c>
    </row>
    <row r="38" spans="1:42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O38" s="62">
        <v>10031</v>
      </c>
      <c r="P38" s="69" t="s">
        <v>5011</v>
      </c>
      <c r="Q38" s="50">
        <v>0</v>
      </c>
      <c r="R38" s="57">
        <v>1</v>
      </c>
      <c r="S38" s="57">
        <v>8</v>
      </c>
      <c r="T38" s="50">
        <v>7</v>
      </c>
      <c r="U38" s="50">
        <v>1000</v>
      </c>
      <c r="V38" s="57">
        <v>40002</v>
      </c>
      <c r="W38" s="57">
        <f t="shared" si="0"/>
        <v>10031</v>
      </c>
      <c r="X38" s="50">
        <v>0</v>
      </c>
      <c r="Y38" s="50">
        <v>15</v>
      </c>
      <c r="Z38" s="50">
        <v>100</v>
      </c>
      <c r="AA38" s="50">
        <v>150</v>
      </c>
      <c r="AB38" s="50">
        <v>1</v>
      </c>
      <c r="AC38" s="50">
        <v>0</v>
      </c>
      <c r="AD38" s="50">
        <v>0</v>
      </c>
      <c r="AE38" s="50">
        <v>0</v>
      </c>
      <c r="AF38" s="50">
        <v>0</v>
      </c>
      <c r="AG38" s="50">
        <v>0</v>
      </c>
      <c r="AH38" s="50">
        <v>0</v>
      </c>
      <c r="AI38" s="50">
        <v>1000</v>
      </c>
      <c r="AJ38" s="50">
        <v>1500</v>
      </c>
      <c r="AK38" s="50">
        <v>1000</v>
      </c>
      <c r="AL38" s="50">
        <v>3000</v>
      </c>
      <c r="AM38" s="50">
        <v>0</v>
      </c>
      <c r="AN38" s="50">
        <v>1000</v>
      </c>
      <c r="AO38" s="50" t="s">
        <v>4975</v>
      </c>
      <c r="AP38" s="80" t="s">
        <v>4951</v>
      </c>
    </row>
    <row r="39" spans="1:42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O39" s="62">
        <v>10032</v>
      </c>
      <c r="P39" s="69" t="s">
        <v>5012</v>
      </c>
      <c r="Q39" s="50">
        <v>0</v>
      </c>
      <c r="R39" s="57">
        <v>1</v>
      </c>
      <c r="S39" s="57">
        <v>8</v>
      </c>
      <c r="T39" s="50">
        <v>7</v>
      </c>
      <c r="U39" s="50">
        <v>1000</v>
      </c>
      <c r="V39" s="57">
        <v>40000</v>
      </c>
      <c r="W39" s="57">
        <f t="shared" si="0"/>
        <v>10032</v>
      </c>
      <c r="X39" s="50">
        <v>0</v>
      </c>
      <c r="Y39" s="50">
        <v>15</v>
      </c>
      <c r="Z39" s="50">
        <v>100</v>
      </c>
      <c r="AA39" s="50">
        <v>150</v>
      </c>
      <c r="AB39" s="50">
        <v>1</v>
      </c>
      <c r="AC39" s="50">
        <v>0</v>
      </c>
      <c r="AD39" s="50">
        <v>0</v>
      </c>
      <c r="AE39" s="50">
        <v>0</v>
      </c>
      <c r="AF39" s="50">
        <v>0</v>
      </c>
      <c r="AG39" s="50">
        <v>0</v>
      </c>
      <c r="AH39" s="50">
        <v>0</v>
      </c>
      <c r="AI39" s="50">
        <v>1000</v>
      </c>
      <c r="AJ39" s="50">
        <v>1500</v>
      </c>
      <c r="AK39" s="50">
        <v>2000</v>
      </c>
      <c r="AL39" s="50">
        <v>2500</v>
      </c>
      <c r="AM39" s="50">
        <v>0</v>
      </c>
      <c r="AN39" s="50">
        <v>1000</v>
      </c>
      <c r="AO39" s="50" t="s">
        <v>4953</v>
      </c>
      <c r="AP39" s="80" t="s">
        <v>4951</v>
      </c>
    </row>
    <row r="40" spans="1:42" x14ac:dyDescent="0.2">
      <c r="A40" s="51">
        <v>1</v>
      </c>
      <c r="B40" s="52">
        <v>1</v>
      </c>
      <c r="C40" s="52">
        <v>1</v>
      </c>
      <c r="D40" s="52">
        <v>1</v>
      </c>
      <c r="E40" s="52">
        <v>1</v>
      </c>
      <c r="F40" s="52">
        <v>1</v>
      </c>
      <c r="G40" s="52">
        <v>1</v>
      </c>
      <c r="H40" s="52">
        <v>1</v>
      </c>
      <c r="I40" s="52">
        <v>1</v>
      </c>
      <c r="J40" s="52">
        <v>1</v>
      </c>
      <c r="O40" s="101">
        <v>10033</v>
      </c>
      <c r="P40" s="50" t="s">
        <v>5013</v>
      </c>
      <c r="Q40" s="50">
        <v>0</v>
      </c>
      <c r="R40" s="57">
        <v>1</v>
      </c>
      <c r="S40" s="57">
        <v>8</v>
      </c>
      <c r="T40" s="50">
        <v>0</v>
      </c>
      <c r="U40" s="50">
        <v>2200</v>
      </c>
      <c r="V40" s="57">
        <v>40000</v>
      </c>
      <c r="W40" s="57">
        <f t="shared" si="0"/>
        <v>10033</v>
      </c>
      <c r="X40" s="50">
        <v>1</v>
      </c>
      <c r="Y40" s="50">
        <v>0</v>
      </c>
      <c r="Z40" s="50">
        <v>200</v>
      </c>
      <c r="AA40" s="50">
        <v>300</v>
      </c>
      <c r="AB40" s="50">
        <v>1</v>
      </c>
      <c r="AC40" s="50">
        <v>10033</v>
      </c>
      <c r="AD40" s="50">
        <v>0</v>
      </c>
      <c r="AE40" s="50">
        <v>1</v>
      </c>
      <c r="AF40" s="50" t="s">
        <v>5014</v>
      </c>
      <c r="AG40" s="50" t="s">
        <v>5014</v>
      </c>
      <c r="AH40" s="50">
        <v>0</v>
      </c>
      <c r="AI40" s="50">
        <v>1000</v>
      </c>
      <c r="AJ40" s="50">
        <v>1500</v>
      </c>
      <c r="AK40" s="50">
        <v>600</v>
      </c>
      <c r="AL40" s="50">
        <v>500</v>
      </c>
      <c r="AM40" s="50">
        <v>0</v>
      </c>
      <c r="AN40" s="50">
        <v>1000</v>
      </c>
      <c r="AO40" s="50" t="s">
        <v>4992</v>
      </c>
      <c r="AP40" s="80" t="s">
        <v>4951</v>
      </c>
    </row>
    <row r="41" spans="1:42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O41" s="101">
        <v>10034</v>
      </c>
      <c r="P41" s="50" t="s">
        <v>5015</v>
      </c>
      <c r="Q41" s="50">
        <v>0</v>
      </c>
      <c r="R41" s="57">
        <v>1</v>
      </c>
      <c r="S41" s="57">
        <v>8</v>
      </c>
      <c r="T41" s="50">
        <v>0</v>
      </c>
      <c r="U41" s="50">
        <v>3000</v>
      </c>
      <c r="V41" s="57">
        <v>40002</v>
      </c>
      <c r="W41" s="57">
        <f t="shared" si="0"/>
        <v>10034</v>
      </c>
      <c r="X41" s="50">
        <v>1</v>
      </c>
      <c r="Y41" s="50">
        <v>0</v>
      </c>
      <c r="Z41" s="50">
        <v>200</v>
      </c>
      <c r="AA41" s="50">
        <v>300</v>
      </c>
      <c r="AB41" s="50">
        <v>1</v>
      </c>
      <c r="AC41" s="50">
        <f>O41</f>
        <v>10034</v>
      </c>
      <c r="AD41" s="50">
        <v>0</v>
      </c>
      <c r="AE41" s="50">
        <v>1</v>
      </c>
      <c r="AF41" s="50" t="s">
        <v>5016</v>
      </c>
      <c r="AG41" s="50" t="s">
        <v>5016</v>
      </c>
      <c r="AH41" s="50">
        <v>0</v>
      </c>
      <c r="AI41" s="50">
        <v>1000</v>
      </c>
      <c r="AJ41" s="50">
        <v>1500</v>
      </c>
      <c r="AK41" s="50">
        <v>800</v>
      </c>
      <c r="AL41" s="50">
        <v>1800</v>
      </c>
      <c r="AM41" s="50">
        <v>0</v>
      </c>
      <c r="AN41" s="50">
        <v>1000</v>
      </c>
      <c r="AO41" s="50" t="s">
        <v>4968</v>
      </c>
      <c r="AP41" s="80" t="s">
        <v>4951</v>
      </c>
    </row>
    <row r="42" spans="1:42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O42" s="62">
        <v>10035</v>
      </c>
      <c r="P42" s="69" t="s">
        <v>5017</v>
      </c>
      <c r="Q42" s="50">
        <v>0</v>
      </c>
      <c r="R42" s="57">
        <v>1</v>
      </c>
      <c r="S42" s="57">
        <v>9</v>
      </c>
      <c r="T42" s="50">
        <v>0</v>
      </c>
      <c r="U42" s="50">
        <v>1000</v>
      </c>
      <c r="V42" s="57">
        <v>40002</v>
      </c>
      <c r="W42" s="57">
        <f t="shared" si="0"/>
        <v>10035</v>
      </c>
      <c r="X42" s="50">
        <v>0</v>
      </c>
      <c r="Y42" s="50">
        <v>15</v>
      </c>
      <c r="Z42" s="50">
        <v>100</v>
      </c>
      <c r="AA42" s="50">
        <v>150</v>
      </c>
      <c r="AB42" s="50">
        <v>1</v>
      </c>
      <c r="AC42" s="50">
        <v>0</v>
      </c>
      <c r="AD42" s="50">
        <v>0</v>
      </c>
      <c r="AE42" s="50">
        <v>0</v>
      </c>
      <c r="AF42" s="50">
        <v>0</v>
      </c>
      <c r="AG42" s="50">
        <v>0</v>
      </c>
      <c r="AH42" s="50">
        <v>0</v>
      </c>
      <c r="AI42" s="50">
        <v>1000</v>
      </c>
      <c r="AJ42" s="50">
        <v>1500</v>
      </c>
      <c r="AK42" s="50">
        <v>1000</v>
      </c>
      <c r="AL42" s="50">
        <v>4100</v>
      </c>
      <c r="AM42" s="50">
        <v>0</v>
      </c>
      <c r="AN42" s="50">
        <v>1000</v>
      </c>
      <c r="AO42" s="50" t="s">
        <v>5018</v>
      </c>
      <c r="AP42" s="80" t="s">
        <v>4951</v>
      </c>
    </row>
    <row r="43" spans="1:42" x14ac:dyDescent="0.2">
      <c r="A43" s="51">
        <v>1</v>
      </c>
      <c r="B43" s="52">
        <v>1</v>
      </c>
      <c r="C43" s="52">
        <v>1</v>
      </c>
      <c r="D43" s="52">
        <v>1</v>
      </c>
      <c r="E43" s="52">
        <v>1</v>
      </c>
      <c r="F43" s="52">
        <v>1</v>
      </c>
      <c r="G43" s="52">
        <v>1</v>
      </c>
      <c r="H43" s="52">
        <v>1</v>
      </c>
      <c r="I43" s="52">
        <v>1</v>
      </c>
      <c r="J43" s="52">
        <v>1</v>
      </c>
      <c r="O43" s="62">
        <v>10036</v>
      </c>
      <c r="P43" s="69" t="s">
        <v>5019</v>
      </c>
      <c r="Q43" s="50">
        <v>0</v>
      </c>
      <c r="R43" s="57">
        <v>1</v>
      </c>
      <c r="S43" s="57">
        <v>9</v>
      </c>
      <c r="T43" s="50">
        <v>6</v>
      </c>
      <c r="U43" s="50">
        <v>1000</v>
      </c>
      <c r="V43" s="57">
        <v>40003</v>
      </c>
      <c r="W43" s="57">
        <f t="shared" si="0"/>
        <v>10036</v>
      </c>
      <c r="X43" s="50">
        <v>0</v>
      </c>
      <c r="Y43" s="50">
        <v>15</v>
      </c>
      <c r="Z43" s="50">
        <v>100</v>
      </c>
      <c r="AA43" s="50">
        <v>150</v>
      </c>
      <c r="AB43" s="50">
        <v>1</v>
      </c>
      <c r="AC43" s="50">
        <v>0</v>
      </c>
      <c r="AD43" s="50">
        <v>0</v>
      </c>
      <c r="AE43" s="50">
        <v>0</v>
      </c>
      <c r="AF43" s="50">
        <v>0</v>
      </c>
      <c r="AG43" s="50">
        <v>0</v>
      </c>
      <c r="AH43" s="50">
        <v>0</v>
      </c>
      <c r="AI43" s="50">
        <v>1000</v>
      </c>
      <c r="AJ43" s="50">
        <v>1500</v>
      </c>
      <c r="AK43" s="50">
        <v>1000</v>
      </c>
      <c r="AL43" s="50">
        <v>4000</v>
      </c>
      <c r="AM43" s="50">
        <v>0</v>
      </c>
      <c r="AN43" s="50">
        <v>1000</v>
      </c>
      <c r="AO43" s="50" t="s">
        <v>5020</v>
      </c>
      <c r="AP43" s="80" t="s">
        <v>4951</v>
      </c>
    </row>
    <row r="44" spans="1:42" x14ac:dyDescent="0.2">
      <c r="A44" s="51">
        <v>1</v>
      </c>
      <c r="B44" s="52">
        <v>1</v>
      </c>
      <c r="C44" s="52">
        <v>1</v>
      </c>
      <c r="D44" s="52">
        <v>1</v>
      </c>
      <c r="E44" s="52">
        <v>1</v>
      </c>
      <c r="F44" s="52">
        <v>1</v>
      </c>
      <c r="G44" s="52">
        <v>1</v>
      </c>
      <c r="H44" s="52">
        <v>1</v>
      </c>
      <c r="I44" s="52">
        <v>1</v>
      </c>
      <c r="J44" s="52">
        <v>1</v>
      </c>
      <c r="O44" s="101">
        <v>10037</v>
      </c>
      <c r="P44" s="50" t="s">
        <v>5021</v>
      </c>
      <c r="Q44" s="50">
        <v>0</v>
      </c>
      <c r="R44" s="57">
        <v>1</v>
      </c>
      <c r="S44" s="57">
        <v>9</v>
      </c>
      <c r="T44" s="50">
        <v>0</v>
      </c>
      <c r="U44" s="50">
        <v>2400</v>
      </c>
      <c r="V44" s="57">
        <v>40002</v>
      </c>
      <c r="W44" s="57">
        <f t="shared" si="0"/>
        <v>10037</v>
      </c>
      <c r="X44" s="50">
        <v>0</v>
      </c>
      <c r="Y44" s="50">
        <v>15</v>
      </c>
      <c r="Z44" s="50">
        <v>100</v>
      </c>
      <c r="AA44" s="50">
        <v>150</v>
      </c>
      <c r="AB44" s="50">
        <v>1</v>
      </c>
      <c r="AC44" s="50">
        <v>0</v>
      </c>
      <c r="AD44" s="50">
        <v>0</v>
      </c>
      <c r="AE44" s="50">
        <v>1</v>
      </c>
      <c r="AF44" s="50" t="s">
        <v>5022</v>
      </c>
      <c r="AG44" s="50" t="s">
        <v>5023</v>
      </c>
      <c r="AH44" s="50">
        <v>0</v>
      </c>
      <c r="AI44" s="50">
        <v>1000</v>
      </c>
      <c r="AJ44" s="50">
        <v>1500</v>
      </c>
      <c r="AK44" s="50">
        <v>1500</v>
      </c>
      <c r="AL44" s="50">
        <v>3000</v>
      </c>
      <c r="AM44" s="50">
        <v>0</v>
      </c>
      <c r="AN44" s="50">
        <v>1000</v>
      </c>
      <c r="AO44" s="50" t="s">
        <v>4965</v>
      </c>
      <c r="AP44" s="80" t="s">
        <v>4951</v>
      </c>
    </row>
    <row r="45" spans="1:42" x14ac:dyDescent="0.2">
      <c r="A45" s="51">
        <v>1</v>
      </c>
      <c r="B45" s="52">
        <v>1</v>
      </c>
      <c r="C45" s="52">
        <v>1</v>
      </c>
      <c r="D45" s="52">
        <v>1</v>
      </c>
      <c r="E45" s="52">
        <v>1</v>
      </c>
      <c r="F45" s="52">
        <v>1</v>
      </c>
      <c r="G45" s="52">
        <v>1</v>
      </c>
      <c r="H45" s="52">
        <v>1</v>
      </c>
      <c r="I45" s="52">
        <v>1</v>
      </c>
      <c r="J45" s="52">
        <v>1</v>
      </c>
      <c r="O45" s="101">
        <v>10038</v>
      </c>
      <c r="P45" s="50" t="s">
        <v>5024</v>
      </c>
      <c r="Q45" s="50">
        <v>0</v>
      </c>
      <c r="R45" s="57">
        <v>1</v>
      </c>
      <c r="S45" s="57">
        <v>9</v>
      </c>
      <c r="T45" s="50">
        <v>0</v>
      </c>
      <c r="U45" s="50">
        <v>3200</v>
      </c>
      <c r="V45" s="57">
        <v>40001</v>
      </c>
      <c r="W45" s="57">
        <f t="shared" si="0"/>
        <v>10038</v>
      </c>
      <c r="X45" s="50">
        <v>1</v>
      </c>
      <c r="Y45" s="50">
        <v>50</v>
      </c>
      <c r="Z45" s="50">
        <v>200</v>
      </c>
      <c r="AA45" s="50">
        <v>300</v>
      </c>
      <c r="AB45" s="50">
        <v>1</v>
      </c>
      <c r="AC45" s="50">
        <f>O45</f>
        <v>10038</v>
      </c>
      <c r="AD45" s="50">
        <v>0</v>
      </c>
      <c r="AE45" s="50">
        <v>1</v>
      </c>
      <c r="AF45" s="50" t="s">
        <v>5025</v>
      </c>
      <c r="AG45" s="50" t="s">
        <v>5025</v>
      </c>
      <c r="AH45" s="50">
        <v>0</v>
      </c>
      <c r="AI45" s="50">
        <v>1000</v>
      </c>
      <c r="AJ45" s="50">
        <v>1500</v>
      </c>
      <c r="AK45" s="50">
        <v>1000</v>
      </c>
      <c r="AL45" s="50">
        <v>2500</v>
      </c>
      <c r="AM45" s="50">
        <v>0</v>
      </c>
      <c r="AN45" s="50">
        <v>1000</v>
      </c>
      <c r="AO45" s="50" t="s">
        <v>4968</v>
      </c>
      <c r="AP45" s="80" t="s">
        <v>4951</v>
      </c>
    </row>
    <row r="46" spans="1:42" x14ac:dyDescent="0.2">
      <c r="A46" s="51">
        <v>1</v>
      </c>
      <c r="B46" s="52">
        <v>1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52">
        <v>1</v>
      </c>
      <c r="I46" s="52">
        <v>1</v>
      </c>
      <c r="J46" s="52">
        <v>1</v>
      </c>
      <c r="O46" s="101">
        <v>10039</v>
      </c>
      <c r="P46" s="50" t="s">
        <v>5026</v>
      </c>
      <c r="Q46" s="50">
        <v>0</v>
      </c>
      <c r="R46" s="57">
        <v>1</v>
      </c>
      <c r="S46" s="57">
        <v>10</v>
      </c>
      <c r="T46" s="50">
        <v>0</v>
      </c>
      <c r="U46" s="50">
        <v>3400</v>
      </c>
      <c r="V46" s="57">
        <v>40000</v>
      </c>
      <c r="W46" s="57">
        <f t="shared" si="0"/>
        <v>10039</v>
      </c>
      <c r="X46" s="50">
        <v>0</v>
      </c>
      <c r="Y46" s="50">
        <v>15</v>
      </c>
      <c r="Z46" s="50">
        <v>200</v>
      </c>
      <c r="AA46" s="50">
        <v>300</v>
      </c>
      <c r="AB46" s="50">
        <v>1</v>
      </c>
      <c r="AC46" s="50">
        <v>0</v>
      </c>
      <c r="AD46" s="50">
        <v>0</v>
      </c>
      <c r="AE46" s="50">
        <v>1</v>
      </c>
      <c r="AF46" s="50" t="s">
        <v>5027</v>
      </c>
      <c r="AG46" s="50" t="s">
        <v>5027</v>
      </c>
      <c r="AH46" s="50">
        <v>0</v>
      </c>
      <c r="AI46" s="50">
        <v>1000</v>
      </c>
      <c r="AJ46" s="50">
        <v>1500</v>
      </c>
      <c r="AK46" s="50">
        <v>800</v>
      </c>
      <c r="AL46" s="50">
        <v>1800</v>
      </c>
      <c r="AM46" s="50">
        <v>0</v>
      </c>
      <c r="AN46" s="50">
        <v>1000</v>
      </c>
      <c r="AO46" s="50" t="s">
        <v>4968</v>
      </c>
      <c r="AP46" s="80" t="s">
        <v>4951</v>
      </c>
    </row>
    <row r="47" spans="1:42" x14ac:dyDescent="0.2">
      <c r="A47" s="51">
        <v>1</v>
      </c>
      <c r="B47" s="52">
        <v>1</v>
      </c>
      <c r="C47" s="52">
        <v>1</v>
      </c>
      <c r="D47" s="52">
        <v>1</v>
      </c>
      <c r="E47" s="52">
        <v>1</v>
      </c>
      <c r="F47" s="52">
        <v>1</v>
      </c>
      <c r="G47" s="52">
        <v>1</v>
      </c>
      <c r="H47" s="52">
        <v>1</v>
      </c>
      <c r="I47" s="52">
        <v>1</v>
      </c>
      <c r="J47" s="52">
        <v>1</v>
      </c>
      <c r="O47" s="91">
        <v>10040</v>
      </c>
      <c r="P47" s="92" t="s">
        <v>5028</v>
      </c>
      <c r="Q47" s="50">
        <v>0</v>
      </c>
      <c r="R47" s="57">
        <v>1</v>
      </c>
      <c r="S47" s="57">
        <v>0</v>
      </c>
      <c r="T47" s="50">
        <v>0</v>
      </c>
      <c r="U47" s="50">
        <v>1000</v>
      </c>
      <c r="V47" s="57">
        <v>40001</v>
      </c>
      <c r="W47" s="57">
        <f t="shared" si="0"/>
        <v>10040</v>
      </c>
      <c r="X47" s="50">
        <v>0</v>
      </c>
      <c r="Y47" s="50">
        <v>15</v>
      </c>
      <c r="Z47" s="50">
        <v>100</v>
      </c>
      <c r="AA47" s="50">
        <v>150</v>
      </c>
      <c r="AB47" s="50">
        <v>1</v>
      </c>
      <c r="AC47" s="50">
        <v>0</v>
      </c>
      <c r="AD47" s="50">
        <v>0</v>
      </c>
      <c r="AE47" s="50">
        <v>0</v>
      </c>
      <c r="AF47" s="50">
        <v>0</v>
      </c>
      <c r="AG47" s="50">
        <v>0</v>
      </c>
      <c r="AH47" s="50">
        <v>0</v>
      </c>
      <c r="AI47" s="50">
        <v>1000</v>
      </c>
      <c r="AJ47" s="50">
        <v>1500</v>
      </c>
      <c r="AK47" s="50">
        <v>300</v>
      </c>
      <c r="AL47" s="50">
        <v>3000</v>
      </c>
      <c r="AM47" s="50">
        <v>0</v>
      </c>
      <c r="AN47" s="50">
        <v>1000</v>
      </c>
      <c r="AO47" s="50" t="s">
        <v>4953</v>
      </c>
      <c r="AP47" s="80" t="s">
        <v>4951</v>
      </c>
    </row>
    <row r="48" spans="1:42" x14ac:dyDescent="0.2">
      <c r="A48" s="51">
        <v>1</v>
      </c>
      <c r="B48" s="52">
        <v>1</v>
      </c>
      <c r="C48" s="52">
        <v>1</v>
      </c>
      <c r="D48" s="52">
        <v>1</v>
      </c>
      <c r="E48" s="52">
        <v>1</v>
      </c>
      <c r="F48" s="52">
        <v>1</v>
      </c>
      <c r="G48" s="52">
        <v>1</v>
      </c>
      <c r="H48" s="52">
        <v>1</v>
      </c>
      <c r="I48" s="52">
        <v>1</v>
      </c>
      <c r="J48" s="52">
        <v>1</v>
      </c>
      <c r="O48" s="62">
        <v>10041</v>
      </c>
      <c r="P48" s="50" t="s">
        <v>5029</v>
      </c>
      <c r="Q48" s="50">
        <v>0</v>
      </c>
      <c r="R48" s="57">
        <v>1</v>
      </c>
      <c r="S48" s="57">
        <v>0</v>
      </c>
      <c r="T48" s="50">
        <v>0</v>
      </c>
      <c r="U48" s="50">
        <v>1000</v>
      </c>
      <c r="V48" s="57">
        <v>40001</v>
      </c>
      <c r="W48" s="57">
        <v>10041</v>
      </c>
      <c r="X48" s="50">
        <v>0</v>
      </c>
      <c r="Y48" s="50">
        <v>15</v>
      </c>
      <c r="Z48" s="50">
        <v>100</v>
      </c>
      <c r="AA48" s="50">
        <v>150</v>
      </c>
      <c r="AB48" s="50">
        <v>1</v>
      </c>
      <c r="AC48" s="50">
        <v>0</v>
      </c>
      <c r="AD48" s="50">
        <v>0</v>
      </c>
      <c r="AE48" s="50">
        <v>1</v>
      </c>
      <c r="AF48" s="50" t="s">
        <v>5030</v>
      </c>
      <c r="AG48" s="50" t="s">
        <v>5030</v>
      </c>
      <c r="AH48" s="50">
        <v>0</v>
      </c>
      <c r="AI48" s="50">
        <v>1000</v>
      </c>
      <c r="AJ48" s="50">
        <v>1500</v>
      </c>
      <c r="AK48" s="50">
        <v>300</v>
      </c>
      <c r="AL48" s="50">
        <v>3000</v>
      </c>
      <c r="AM48" s="50">
        <v>0</v>
      </c>
      <c r="AN48" s="50">
        <v>1000</v>
      </c>
      <c r="AO48" s="50" t="s">
        <v>4968</v>
      </c>
      <c r="AP48" s="80" t="s">
        <v>4951</v>
      </c>
    </row>
    <row r="49" spans="1:42" x14ac:dyDescent="0.2">
      <c r="A49" s="51">
        <v>1</v>
      </c>
      <c r="B49" s="52">
        <v>1</v>
      </c>
      <c r="C49" s="52">
        <v>1</v>
      </c>
      <c r="D49" s="52">
        <v>1</v>
      </c>
      <c r="E49" s="52">
        <v>1</v>
      </c>
      <c r="F49" s="52">
        <v>1</v>
      </c>
      <c r="G49" s="52">
        <v>1</v>
      </c>
      <c r="H49" s="52">
        <v>1</v>
      </c>
      <c r="I49" s="52">
        <v>1</v>
      </c>
      <c r="J49" s="52">
        <v>1</v>
      </c>
      <c r="O49" s="62">
        <v>10042</v>
      </c>
      <c r="P49" s="50" t="s">
        <v>5031</v>
      </c>
      <c r="Q49" s="50">
        <v>0</v>
      </c>
      <c r="R49" s="57">
        <v>1</v>
      </c>
      <c r="S49" s="57">
        <v>0</v>
      </c>
      <c r="T49" s="50">
        <v>0</v>
      </c>
      <c r="U49" s="50">
        <v>1000</v>
      </c>
      <c r="V49" s="57">
        <v>40001</v>
      </c>
      <c r="W49" s="57">
        <v>10042</v>
      </c>
      <c r="X49" s="50">
        <v>0</v>
      </c>
      <c r="Y49" s="50">
        <v>15</v>
      </c>
      <c r="Z49" s="50">
        <v>100</v>
      </c>
      <c r="AA49" s="50">
        <v>150</v>
      </c>
      <c r="AB49" s="50">
        <v>1</v>
      </c>
      <c r="AC49" s="50">
        <v>0</v>
      </c>
      <c r="AD49" s="50">
        <v>0</v>
      </c>
      <c r="AE49" s="50">
        <v>0</v>
      </c>
      <c r="AF49" s="50">
        <v>90070</v>
      </c>
      <c r="AG49" s="50">
        <v>90070</v>
      </c>
      <c r="AH49" s="50">
        <v>0</v>
      </c>
      <c r="AI49" s="50">
        <v>1000</v>
      </c>
      <c r="AJ49" s="50">
        <v>1500</v>
      </c>
      <c r="AK49" s="50">
        <v>300</v>
      </c>
      <c r="AL49" s="50">
        <v>4000</v>
      </c>
      <c r="AM49" s="50">
        <v>0</v>
      </c>
      <c r="AN49" s="50">
        <v>1000</v>
      </c>
      <c r="AO49" s="50" t="s">
        <v>4975</v>
      </c>
      <c r="AP49" s="80" t="s">
        <v>4951</v>
      </c>
    </row>
    <row r="50" spans="1:42" x14ac:dyDescent="0.2">
      <c r="A50" s="51">
        <v>1</v>
      </c>
      <c r="B50" s="52">
        <v>1</v>
      </c>
      <c r="C50" s="52">
        <v>1</v>
      </c>
      <c r="D50" s="52">
        <v>1</v>
      </c>
      <c r="E50" s="52">
        <v>1</v>
      </c>
      <c r="F50" s="52">
        <v>1</v>
      </c>
      <c r="G50" s="52">
        <v>1</v>
      </c>
      <c r="H50" s="52">
        <v>1</v>
      </c>
      <c r="I50" s="52">
        <v>1</v>
      </c>
      <c r="J50" s="52">
        <v>1</v>
      </c>
      <c r="O50" s="62">
        <v>10043</v>
      </c>
      <c r="P50" s="50" t="s">
        <v>5032</v>
      </c>
      <c r="Q50" s="50">
        <v>0</v>
      </c>
      <c r="R50" s="57">
        <v>1</v>
      </c>
      <c r="S50" s="57">
        <v>0</v>
      </c>
      <c r="T50" s="50">
        <v>0</v>
      </c>
      <c r="U50" s="50">
        <v>1000</v>
      </c>
      <c r="V50" s="57">
        <v>40001</v>
      </c>
      <c r="W50" s="57">
        <v>10043</v>
      </c>
      <c r="X50" s="50">
        <v>0</v>
      </c>
      <c r="Y50" s="50">
        <v>15</v>
      </c>
      <c r="Z50" s="50">
        <v>100</v>
      </c>
      <c r="AA50" s="50">
        <v>150</v>
      </c>
      <c r="AB50" s="50">
        <v>1</v>
      </c>
      <c r="AC50" s="50">
        <v>0</v>
      </c>
      <c r="AD50" s="50">
        <v>0</v>
      </c>
      <c r="AE50" s="50">
        <v>1</v>
      </c>
      <c r="AF50" s="50">
        <v>0</v>
      </c>
      <c r="AG50" s="50">
        <v>0</v>
      </c>
      <c r="AH50" s="50">
        <v>0</v>
      </c>
      <c r="AI50" s="50">
        <v>1000</v>
      </c>
      <c r="AJ50" s="50">
        <v>1500</v>
      </c>
      <c r="AK50" s="50">
        <v>800</v>
      </c>
      <c r="AL50" s="50">
        <v>1000</v>
      </c>
      <c r="AM50" s="50">
        <v>0</v>
      </c>
      <c r="AN50" s="50">
        <v>1000</v>
      </c>
      <c r="AO50" s="50" t="s">
        <v>4953</v>
      </c>
      <c r="AP50" s="80" t="s">
        <v>4951</v>
      </c>
    </row>
    <row r="51" spans="1:42" x14ac:dyDescent="0.2">
      <c r="A51" s="51">
        <v>1</v>
      </c>
      <c r="B51" s="52">
        <v>1</v>
      </c>
      <c r="C51" s="52">
        <v>1</v>
      </c>
      <c r="D51" s="52">
        <v>1</v>
      </c>
      <c r="E51" s="52">
        <v>1</v>
      </c>
      <c r="F51" s="52">
        <v>1</v>
      </c>
      <c r="G51" s="52">
        <v>1</v>
      </c>
      <c r="H51" s="52">
        <v>1</v>
      </c>
      <c r="I51" s="52">
        <v>1</v>
      </c>
      <c r="J51" s="52">
        <v>1</v>
      </c>
      <c r="O51" s="62">
        <v>10044</v>
      </c>
      <c r="P51" s="50" t="s">
        <v>5033</v>
      </c>
      <c r="Q51" s="50">
        <v>0</v>
      </c>
      <c r="R51" s="57">
        <v>1</v>
      </c>
      <c r="S51" s="57">
        <v>0</v>
      </c>
      <c r="T51" s="50">
        <v>0</v>
      </c>
      <c r="U51" s="50">
        <v>1000</v>
      </c>
      <c r="V51" s="57">
        <v>40001</v>
      </c>
      <c r="W51" s="57">
        <v>10044</v>
      </c>
      <c r="X51" s="50">
        <v>0</v>
      </c>
      <c r="Y51" s="50">
        <v>15</v>
      </c>
      <c r="Z51" s="50">
        <v>100</v>
      </c>
      <c r="AA51" s="50">
        <v>150</v>
      </c>
      <c r="AB51" s="50">
        <v>1</v>
      </c>
      <c r="AC51" s="50">
        <v>0</v>
      </c>
      <c r="AD51" s="50">
        <v>0</v>
      </c>
      <c r="AE51" s="50">
        <v>1</v>
      </c>
      <c r="AF51" s="50">
        <v>0</v>
      </c>
      <c r="AG51" s="50">
        <v>0</v>
      </c>
      <c r="AH51" s="50">
        <v>0</v>
      </c>
      <c r="AI51" s="50">
        <v>1000</v>
      </c>
      <c r="AJ51" s="50">
        <v>1500</v>
      </c>
      <c r="AK51" s="50">
        <v>800</v>
      </c>
      <c r="AL51" s="50">
        <v>1000</v>
      </c>
      <c r="AM51" s="50">
        <v>0</v>
      </c>
      <c r="AN51" s="50">
        <v>1000</v>
      </c>
      <c r="AO51" s="50" t="s">
        <v>4953</v>
      </c>
      <c r="AP51" s="80" t="s">
        <v>4951</v>
      </c>
    </row>
    <row r="52" spans="1:42" x14ac:dyDescent="0.2">
      <c r="A52" s="51">
        <v>1</v>
      </c>
      <c r="B52" s="52">
        <v>1</v>
      </c>
      <c r="C52" s="52">
        <v>1</v>
      </c>
      <c r="D52" s="52">
        <v>1</v>
      </c>
      <c r="E52" s="52">
        <v>1</v>
      </c>
      <c r="F52" s="52">
        <v>1</v>
      </c>
      <c r="G52" s="52">
        <v>1</v>
      </c>
      <c r="H52" s="52">
        <v>1</v>
      </c>
      <c r="I52" s="52">
        <v>1</v>
      </c>
      <c r="J52" s="52">
        <v>1</v>
      </c>
      <c r="O52" s="62">
        <v>10045</v>
      </c>
      <c r="P52" s="50" t="s">
        <v>5034</v>
      </c>
      <c r="Q52" s="50">
        <v>0</v>
      </c>
      <c r="R52" s="57">
        <v>1</v>
      </c>
      <c r="S52" s="57">
        <v>0</v>
      </c>
      <c r="T52" s="50">
        <v>0</v>
      </c>
      <c r="U52" s="50">
        <v>1000</v>
      </c>
      <c r="V52" s="57">
        <v>40001</v>
      </c>
      <c r="W52" s="57">
        <v>10045</v>
      </c>
      <c r="X52" s="50">
        <v>0</v>
      </c>
      <c r="Y52" s="50">
        <v>15</v>
      </c>
      <c r="Z52" s="50">
        <v>100</v>
      </c>
      <c r="AA52" s="50">
        <v>150</v>
      </c>
      <c r="AB52" s="50">
        <v>1</v>
      </c>
      <c r="AC52" s="50">
        <v>0</v>
      </c>
      <c r="AD52" s="50">
        <v>0</v>
      </c>
      <c r="AE52" s="50">
        <v>1</v>
      </c>
      <c r="AF52" s="50">
        <v>0</v>
      </c>
      <c r="AG52" s="50">
        <v>0</v>
      </c>
      <c r="AH52" s="50">
        <v>0</v>
      </c>
      <c r="AI52" s="50">
        <v>1000</v>
      </c>
      <c r="AJ52" s="50">
        <v>1500</v>
      </c>
      <c r="AK52" s="50">
        <v>800</v>
      </c>
      <c r="AL52" s="50">
        <v>1000</v>
      </c>
      <c r="AM52" s="50">
        <v>0</v>
      </c>
      <c r="AN52" s="50">
        <v>1000</v>
      </c>
      <c r="AO52" s="50" t="s">
        <v>4953</v>
      </c>
      <c r="AP52" s="80" t="s">
        <v>4951</v>
      </c>
    </row>
    <row r="53" spans="1:42" x14ac:dyDescent="0.2">
      <c r="A53" s="51">
        <v>1</v>
      </c>
      <c r="B53" s="52">
        <v>1</v>
      </c>
      <c r="C53" s="52">
        <v>1</v>
      </c>
      <c r="D53" s="52">
        <v>1</v>
      </c>
      <c r="E53" s="52">
        <v>1</v>
      </c>
      <c r="F53" s="52">
        <v>1</v>
      </c>
      <c r="G53" s="52">
        <v>1</v>
      </c>
      <c r="H53" s="52">
        <v>1</v>
      </c>
      <c r="I53" s="52">
        <v>1</v>
      </c>
      <c r="J53" s="52">
        <v>1</v>
      </c>
      <c r="O53" s="62">
        <v>10046</v>
      </c>
      <c r="P53" s="50" t="s">
        <v>5035</v>
      </c>
      <c r="Q53" s="50">
        <v>0</v>
      </c>
      <c r="R53" s="57">
        <v>1</v>
      </c>
      <c r="S53" s="57">
        <v>0</v>
      </c>
      <c r="T53" s="50">
        <v>0</v>
      </c>
      <c r="U53" s="50">
        <v>1000</v>
      </c>
      <c r="V53" s="57">
        <v>40001</v>
      </c>
      <c r="W53" s="57">
        <v>10046</v>
      </c>
      <c r="X53" s="50">
        <v>0</v>
      </c>
      <c r="Y53" s="50">
        <v>15</v>
      </c>
      <c r="Z53" s="50">
        <v>100</v>
      </c>
      <c r="AA53" s="50">
        <v>150</v>
      </c>
      <c r="AB53" s="50">
        <v>1</v>
      </c>
      <c r="AC53" s="50">
        <v>0</v>
      </c>
      <c r="AD53" s="50">
        <v>0</v>
      </c>
      <c r="AE53" s="50">
        <v>0</v>
      </c>
      <c r="AF53" s="50">
        <v>0</v>
      </c>
      <c r="AG53" s="50">
        <v>0</v>
      </c>
      <c r="AH53" s="50">
        <v>0</v>
      </c>
      <c r="AI53" s="50">
        <v>1000</v>
      </c>
      <c r="AJ53" s="50">
        <v>1500</v>
      </c>
      <c r="AK53" s="50">
        <v>500</v>
      </c>
      <c r="AL53" s="50">
        <v>2500</v>
      </c>
      <c r="AM53" s="50">
        <v>0</v>
      </c>
      <c r="AN53" s="50">
        <v>1000</v>
      </c>
      <c r="AO53" s="50" t="s">
        <v>4982</v>
      </c>
      <c r="AP53" s="80" t="s">
        <v>4951</v>
      </c>
    </row>
    <row r="54" spans="1:42" x14ac:dyDescent="0.2">
      <c r="A54" s="51">
        <v>1</v>
      </c>
      <c r="B54" s="52">
        <v>1</v>
      </c>
      <c r="C54" s="52">
        <v>1</v>
      </c>
      <c r="D54" s="52">
        <v>1</v>
      </c>
      <c r="E54" s="52">
        <v>1</v>
      </c>
      <c r="F54" s="52">
        <v>1</v>
      </c>
      <c r="G54" s="52">
        <v>1</v>
      </c>
      <c r="H54" s="52">
        <v>1</v>
      </c>
      <c r="I54" s="52">
        <v>1</v>
      </c>
      <c r="J54" s="52">
        <v>1</v>
      </c>
      <c r="O54" s="62">
        <v>10047</v>
      </c>
      <c r="P54" s="50" t="s">
        <v>5036</v>
      </c>
      <c r="Q54" s="50">
        <v>0</v>
      </c>
      <c r="R54" s="57">
        <v>1</v>
      </c>
      <c r="S54" s="57">
        <v>0</v>
      </c>
      <c r="T54" s="50">
        <v>0</v>
      </c>
      <c r="U54" s="50">
        <v>1000</v>
      </c>
      <c r="V54" s="57">
        <v>40001</v>
      </c>
      <c r="W54" s="57">
        <v>10047</v>
      </c>
      <c r="X54" s="50">
        <v>0</v>
      </c>
      <c r="Y54" s="50">
        <v>15</v>
      </c>
      <c r="Z54" s="50">
        <v>100</v>
      </c>
      <c r="AA54" s="50">
        <v>150</v>
      </c>
      <c r="AB54" s="50">
        <v>1</v>
      </c>
      <c r="AC54" s="50">
        <v>0</v>
      </c>
      <c r="AD54" s="50">
        <v>0</v>
      </c>
      <c r="AE54" s="50">
        <v>0</v>
      </c>
      <c r="AF54" s="50">
        <v>0</v>
      </c>
      <c r="AG54" s="50">
        <v>0</v>
      </c>
      <c r="AH54" s="50">
        <v>0</v>
      </c>
      <c r="AI54" s="50">
        <v>1000</v>
      </c>
      <c r="AJ54" s="50">
        <v>1500</v>
      </c>
      <c r="AK54" s="50">
        <v>1000</v>
      </c>
      <c r="AL54" s="50">
        <v>3500</v>
      </c>
      <c r="AM54" s="50">
        <v>0</v>
      </c>
      <c r="AN54" s="50">
        <v>1000</v>
      </c>
      <c r="AO54" s="50" t="s">
        <v>4982</v>
      </c>
      <c r="AP54" s="80" t="s">
        <v>4951</v>
      </c>
    </row>
    <row r="55" spans="1:42" x14ac:dyDescent="0.2">
      <c r="A55" s="51">
        <v>1</v>
      </c>
      <c r="B55" s="52">
        <v>1</v>
      </c>
      <c r="C55" s="52">
        <v>1</v>
      </c>
      <c r="D55" s="52">
        <v>1</v>
      </c>
      <c r="E55" s="52">
        <v>1</v>
      </c>
      <c r="F55" s="52">
        <v>1</v>
      </c>
      <c r="G55" s="52">
        <v>1</v>
      </c>
      <c r="H55" s="52">
        <v>1</v>
      </c>
      <c r="I55" s="52">
        <v>1</v>
      </c>
      <c r="J55" s="52">
        <v>1</v>
      </c>
      <c r="O55" s="62">
        <v>10048</v>
      </c>
      <c r="P55" s="50" t="s">
        <v>5037</v>
      </c>
      <c r="Q55" s="50">
        <v>0</v>
      </c>
      <c r="R55" s="57">
        <v>1</v>
      </c>
      <c r="S55" s="57">
        <v>0</v>
      </c>
      <c r="T55" s="50">
        <v>0</v>
      </c>
      <c r="U55" s="50">
        <v>1000</v>
      </c>
      <c r="V55" s="57">
        <v>40001</v>
      </c>
      <c r="W55" s="57">
        <v>10048</v>
      </c>
      <c r="X55" s="50">
        <v>0</v>
      </c>
      <c r="Y55" s="50">
        <v>15</v>
      </c>
      <c r="Z55" s="50">
        <v>100</v>
      </c>
      <c r="AA55" s="50">
        <v>150</v>
      </c>
      <c r="AB55" s="50">
        <v>1</v>
      </c>
      <c r="AC55" s="50">
        <v>0</v>
      </c>
      <c r="AD55" s="50">
        <v>0</v>
      </c>
      <c r="AE55" s="50">
        <v>0</v>
      </c>
      <c r="AF55" s="50">
        <v>0</v>
      </c>
      <c r="AG55" s="50">
        <v>0</v>
      </c>
      <c r="AH55" s="50">
        <v>0</v>
      </c>
      <c r="AI55" s="50">
        <v>1000</v>
      </c>
      <c r="AJ55" s="50">
        <v>1500</v>
      </c>
      <c r="AK55" s="50">
        <v>500</v>
      </c>
      <c r="AL55" s="50">
        <v>2000</v>
      </c>
      <c r="AM55" s="50">
        <v>0</v>
      </c>
      <c r="AN55" s="50">
        <v>1000</v>
      </c>
      <c r="AO55" s="50" t="s">
        <v>4982</v>
      </c>
      <c r="AP55" s="80" t="s">
        <v>4951</v>
      </c>
    </row>
    <row r="56" spans="1:42" x14ac:dyDescent="0.2">
      <c r="A56" s="51">
        <v>1</v>
      </c>
      <c r="B56" s="52">
        <v>1</v>
      </c>
      <c r="C56" s="52">
        <v>1</v>
      </c>
      <c r="D56" s="52">
        <v>1</v>
      </c>
      <c r="E56" s="52">
        <v>1</v>
      </c>
      <c r="F56" s="52">
        <v>1</v>
      </c>
      <c r="G56" s="52">
        <v>1</v>
      </c>
      <c r="H56" s="52">
        <v>1</v>
      </c>
      <c r="I56" s="52">
        <v>1</v>
      </c>
      <c r="J56" s="52">
        <v>1</v>
      </c>
      <c r="O56" s="62">
        <v>10049</v>
      </c>
      <c r="P56" s="50" t="s">
        <v>5038</v>
      </c>
      <c r="Q56" s="50">
        <v>0</v>
      </c>
      <c r="R56" s="57">
        <v>1</v>
      </c>
      <c r="S56" s="57">
        <v>0</v>
      </c>
      <c r="T56" s="50">
        <v>0</v>
      </c>
      <c r="U56" s="50">
        <v>2000</v>
      </c>
      <c r="V56" s="57">
        <v>40001</v>
      </c>
      <c r="W56" s="57">
        <v>10049</v>
      </c>
      <c r="X56" s="50">
        <v>0</v>
      </c>
      <c r="Y56" s="50">
        <v>15</v>
      </c>
      <c r="Z56" s="50">
        <v>200</v>
      </c>
      <c r="AA56" s="50">
        <v>300</v>
      </c>
      <c r="AB56" s="50">
        <v>1</v>
      </c>
      <c r="AC56" s="50">
        <v>0</v>
      </c>
      <c r="AD56" s="50">
        <v>0</v>
      </c>
      <c r="AE56" s="50">
        <v>1</v>
      </c>
      <c r="AF56" s="50" t="s">
        <v>5039</v>
      </c>
      <c r="AG56" s="50" t="s">
        <v>5039</v>
      </c>
      <c r="AH56" s="50">
        <v>0</v>
      </c>
      <c r="AI56" s="50">
        <v>1000</v>
      </c>
      <c r="AJ56" s="50">
        <v>1500</v>
      </c>
      <c r="AK56" s="50">
        <v>300</v>
      </c>
      <c r="AL56" s="50">
        <v>3000</v>
      </c>
      <c r="AM56" s="50">
        <v>0</v>
      </c>
      <c r="AN56" s="50">
        <v>1000</v>
      </c>
      <c r="AO56" s="50" t="s">
        <v>4968</v>
      </c>
      <c r="AP56" s="80" t="s">
        <v>4951</v>
      </c>
    </row>
    <row r="57" spans="1:42" x14ac:dyDescent="0.2">
      <c r="A57" s="51">
        <v>1</v>
      </c>
      <c r="B57" s="52">
        <v>1</v>
      </c>
      <c r="C57" s="52">
        <v>1</v>
      </c>
      <c r="D57" s="52">
        <v>1</v>
      </c>
      <c r="E57" s="52">
        <v>1</v>
      </c>
      <c r="F57" s="52">
        <v>1</v>
      </c>
      <c r="G57" s="52">
        <v>1</v>
      </c>
      <c r="H57" s="52">
        <v>1</v>
      </c>
      <c r="I57" s="52">
        <v>1</v>
      </c>
      <c r="J57" s="52">
        <v>1</v>
      </c>
      <c r="O57" s="62">
        <v>10050</v>
      </c>
      <c r="P57" s="69" t="s">
        <v>5040</v>
      </c>
      <c r="Q57" s="50">
        <v>0</v>
      </c>
      <c r="R57" s="57">
        <v>1</v>
      </c>
      <c r="S57" s="57">
        <v>1</v>
      </c>
      <c r="T57" s="50">
        <v>2</v>
      </c>
      <c r="U57" s="50">
        <v>1000</v>
      </c>
      <c r="V57" s="57">
        <v>40003</v>
      </c>
      <c r="W57" s="57">
        <f t="shared" ref="W57:W62" si="1">O57</f>
        <v>10050</v>
      </c>
      <c r="X57" s="50">
        <v>0</v>
      </c>
      <c r="Y57" s="50">
        <v>15</v>
      </c>
      <c r="Z57" s="50">
        <v>100</v>
      </c>
      <c r="AA57" s="50">
        <v>150</v>
      </c>
      <c r="AB57" s="50">
        <v>1</v>
      </c>
      <c r="AC57" s="50">
        <v>0</v>
      </c>
      <c r="AD57" s="50">
        <v>0</v>
      </c>
      <c r="AE57" s="50">
        <v>0</v>
      </c>
      <c r="AF57" s="50">
        <v>0</v>
      </c>
      <c r="AG57" s="50">
        <v>0</v>
      </c>
      <c r="AH57" s="50">
        <v>0</v>
      </c>
      <c r="AI57" s="50">
        <v>1000</v>
      </c>
      <c r="AJ57" s="50">
        <v>1500</v>
      </c>
      <c r="AK57" s="50">
        <v>1000</v>
      </c>
      <c r="AL57" s="50">
        <v>2000</v>
      </c>
      <c r="AM57" s="50">
        <v>0</v>
      </c>
      <c r="AN57" s="50">
        <v>1000</v>
      </c>
      <c r="AO57" s="50" t="s">
        <v>5041</v>
      </c>
      <c r="AP57" s="80" t="s">
        <v>4951</v>
      </c>
    </row>
    <row r="58" spans="1:42" x14ac:dyDescent="0.2">
      <c r="A58" s="51">
        <v>1</v>
      </c>
      <c r="B58" s="52">
        <v>1</v>
      </c>
      <c r="C58" s="52">
        <v>1</v>
      </c>
      <c r="D58" s="52">
        <v>1</v>
      </c>
      <c r="E58" s="52">
        <v>1</v>
      </c>
      <c r="F58" s="52">
        <v>1</v>
      </c>
      <c r="G58" s="52">
        <v>1</v>
      </c>
      <c r="H58" s="52">
        <v>1</v>
      </c>
      <c r="I58" s="52">
        <v>1</v>
      </c>
      <c r="J58" s="52">
        <v>1</v>
      </c>
      <c r="O58" s="62">
        <v>10051</v>
      </c>
      <c r="P58" s="69" t="s">
        <v>5042</v>
      </c>
      <c r="Q58" s="50">
        <v>0</v>
      </c>
      <c r="R58" s="57">
        <v>1</v>
      </c>
      <c r="S58" s="57">
        <v>1</v>
      </c>
      <c r="T58" s="50">
        <v>2</v>
      </c>
      <c r="U58" s="50">
        <v>1000</v>
      </c>
      <c r="V58" s="57">
        <v>40003</v>
      </c>
      <c r="W58" s="57">
        <f t="shared" si="1"/>
        <v>10051</v>
      </c>
      <c r="X58" s="50">
        <v>0</v>
      </c>
      <c r="Y58" s="50">
        <v>15</v>
      </c>
      <c r="Z58" s="50">
        <v>100</v>
      </c>
      <c r="AA58" s="50">
        <v>150</v>
      </c>
      <c r="AB58" s="50">
        <v>1</v>
      </c>
      <c r="AC58" s="50">
        <v>0</v>
      </c>
      <c r="AD58" s="50">
        <v>0</v>
      </c>
      <c r="AE58" s="50">
        <v>0</v>
      </c>
      <c r="AF58" s="50">
        <v>0</v>
      </c>
      <c r="AG58" s="50">
        <v>0</v>
      </c>
      <c r="AH58" s="50">
        <v>0</v>
      </c>
      <c r="AI58" s="50">
        <v>1000</v>
      </c>
      <c r="AJ58" s="50">
        <v>1500</v>
      </c>
      <c r="AK58" s="50">
        <v>300</v>
      </c>
      <c r="AL58" s="50">
        <v>4000</v>
      </c>
      <c r="AM58" s="50">
        <v>0</v>
      </c>
      <c r="AN58" s="50">
        <v>1000</v>
      </c>
      <c r="AO58" s="50" t="s">
        <v>4977</v>
      </c>
      <c r="AP58" s="80" t="s">
        <v>4951</v>
      </c>
    </row>
    <row r="59" spans="1:42" x14ac:dyDescent="0.2">
      <c r="A59" s="51">
        <v>1</v>
      </c>
      <c r="B59" s="52">
        <v>1</v>
      </c>
      <c r="C59" s="52">
        <v>1</v>
      </c>
      <c r="D59" s="52">
        <v>1</v>
      </c>
      <c r="E59" s="52">
        <v>1</v>
      </c>
      <c r="F59" s="52">
        <v>1</v>
      </c>
      <c r="G59" s="52">
        <v>1</v>
      </c>
      <c r="H59" s="52">
        <v>1</v>
      </c>
      <c r="I59" s="52">
        <v>1</v>
      </c>
      <c r="J59" s="52">
        <v>1</v>
      </c>
      <c r="O59" s="62">
        <v>10052</v>
      </c>
      <c r="P59" s="69" t="s">
        <v>5043</v>
      </c>
      <c r="Q59" s="50">
        <v>0</v>
      </c>
      <c r="R59" s="57">
        <v>1</v>
      </c>
      <c r="S59" s="57">
        <v>2</v>
      </c>
      <c r="T59" s="50">
        <v>0</v>
      </c>
      <c r="U59" s="50">
        <v>1000</v>
      </c>
      <c r="V59" s="57">
        <v>40003</v>
      </c>
      <c r="W59" s="57">
        <f t="shared" si="1"/>
        <v>10052</v>
      </c>
      <c r="X59" s="50">
        <v>1</v>
      </c>
      <c r="Y59" s="50">
        <v>50</v>
      </c>
      <c r="Z59" s="50">
        <v>100</v>
      </c>
      <c r="AA59" s="50">
        <v>150</v>
      </c>
      <c r="AB59" s="50">
        <v>1</v>
      </c>
      <c r="AC59" s="50">
        <v>10052</v>
      </c>
      <c r="AD59" s="50">
        <v>0</v>
      </c>
      <c r="AE59" s="50">
        <v>0</v>
      </c>
      <c r="AF59" s="50">
        <v>0</v>
      </c>
      <c r="AG59" s="50">
        <v>0</v>
      </c>
      <c r="AH59" s="50">
        <v>0</v>
      </c>
      <c r="AI59" s="50">
        <v>1000</v>
      </c>
      <c r="AJ59" s="50">
        <v>1500</v>
      </c>
      <c r="AK59" s="50">
        <v>3000</v>
      </c>
      <c r="AL59" s="50">
        <v>5000</v>
      </c>
      <c r="AM59" s="50">
        <v>0</v>
      </c>
      <c r="AN59" s="50">
        <v>1000</v>
      </c>
      <c r="AO59" s="50" t="s">
        <v>4953</v>
      </c>
      <c r="AP59" s="80" t="s">
        <v>4951</v>
      </c>
    </row>
    <row r="60" spans="1:42" x14ac:dyDescent="0.2">
      <c r="A60" s="51">
        <v>1</v>
      </c>
      <c r="B60" s="52">
        <v>1</v>
      </c>
      <c r="C60" s="52">
        <v>1</v>
      </c>
      <c r="D60" s="52">
        <v>1</v>
      </c>
      <c r="E60" s="52">
        <v>1</v>
      </c>
      <c r="F60" s="52">
        <v>1</v>
      </c>
      <c r="G60" s="52">
        <v>1</v>
      </c>
      <c r="H60" s="52">
        <v>1</v>
      </c>
      <c r="I60" s="52">
        <v>1</v>
      </c>
      <c r="J60" s="52">
        <v>1</v>
      </c>
      <c r="O60" s="62">
        <v>10053</v>
      </c>
      <c r="P60" s="69" t="s">
        <v>5044</v>
      </c>
      <c r="Q60" s="50">
        <v>0</v>
      </c>
      <c r="R60" s="57">
        <v>1</v>
      </c>
      <c r="S60" s="57">
        <v>4</v>
      </c>
      <c r="T60" s="50">
        <v>0</v>
      </c>
      <c r="U60" s="50">
        <v>1000</v>
      </c>
      <c r="V60" s="57">
        <v>40003</v>
      </c>
      <c r="W60" s="57">
        <f t="shared" si="1"/>
        <v>10053</v>
      </c>
      <c r="X60" s="50">
        <v>0</v>
      </c>
      <c r="Y60" s="50">
        <v>15</v>
      </c>
      <c r="Z60" s="50">
        <v>100</v>
      </c>
      <c r="AA60" s="50">
        <v>150</v>
      </c>
      <c r="AB60" s="50">
        <v>1</v>
      </c>
      <c r="AC60" s="50">
        <v>0</v>
      </c>
      <c r="AD60" s="50">
        <v>0</v>
      </c>
      <c r="AE60" s="50">
        <v>0</v>
      </c>
      <c r="AF60" s="50">
        <v>0</v>
      </c>
      <c r="AG60" s="50">
        <v>0</v>
      </c>
      <c r="AH60" s="50">
        <v>0</v>
      </c>
      <c r="AI60" s="50">
        <v>1000</v>
      </c>
      <c r="AJ60" s="50">
        <v>1500</v>
      </c>
      <c r="AK60" s="50">
        <v>500</v>
      </c>
      <c r="AL60" s="50">
        <v>2000</v>
      </c>
      <c r="AM60" s="50">
        <v>0</v>
      </c>
      <c r="AN60" s="50">
        <v>1000</v>
      </c>
      <c r="AO60" s="50" t="s">
        <v>5041</v>
      </c>
      <c r="AP60" s="80" t="s">
        <v>4951</v>
      </c>
    </row>
    <row r="61" spans="1:42" x14ac:dyDescent="0.2">
      <c r="A61" s="51">
        <v>1</v>
      </c>
      <c r="B61" s="52">
        <v>1</v>
      </c>
      <c r="C61" s="52">
        <v>1</v>
      </c>
      <c r="D61" s="52">
        <v>1</v>
      </c>
      <c r="E61" s="52">
        <v>1</v>
      </c>
      <c r="F61" s="52">
        <v>1</v>
      </c>
      <c r="G61" s="52">
        <v>1</v>
      </c>
      <c r="H61" s="52">
        <v>1</v>
      </c>
      <c r="I61" s="52">
        <v>1</v>
      </c>
      <c r="J61" s="52">
        <v>1</v>
      </c>
      <c r="O61" s="62">
        <v>10054</v>
      </c>
      <c r="P61" s="69" t="s">
        <v>5045</v>
      </c>
      <c r="Q61" s="50">
        <v>0</v>
      </c>
      <c r="R61" s="57">
        <v>1</v>
      </c>
      <c r="S61" s="57">
        <v>5</v>
      </c>
      <c r="T61" s="50">
        <v>8</v>
      </c>
      <c r="U61" s="50">
        <v>1000</v>
      </c>
      <c r="V61" s="57">
        <v>40003</v>
      </c>
      <c r="W61" s="57">
        <f t="shared" si="1"/>
        <v>10054</v>
      </c>
      <c r="X61" s="50">
        <v>0</v>
      </c>
      <c r="Y61" s="50">
        <v>15</v>
      </c>
      <c r="Z61" s="50">
        <v>100</v>
      </c>
      <c r="AA61" s="50">
        <v>150</v>
      </c>
      <c r="AB61" s="50">
        <v>1</v>
      </c>
      <c r="AC61" s="50">
        <v>0</v>
      </c>
      <c r="AD61" s="50">
        <v>0</v>
      </c>
      <c r="AE61" s="50">
        <v>0</v>
      </c>
      <c r="AF61" s="50">
        <v>0</v>
      </c>
      <c r="AG61" s="50">
        <v>0</v>
      </c>
      <c r="AH61" s="50">
        <v>0</v>
      </c>
      <c r="AI61" s="50">
        <v>1000</v>
      </c>
      <c r="AJ61" s="50">
        <v>1500</v>
      </c>
      <c r="AK61" s="50">
        <v>800</v>
      </c>
      <c r="AL61" s="50">
        <v>2500</v>
      </c>
      <c r="AM61" s="50">
        <v>0</v>
      </c>
      <c r="AN61" s="50">
        <v>1000</v>
      </c>
      <c r="AO61" s="50" t="s">
        <v>5046</v>
      </c>
      <c r="AP61" s="80" t="s">
        <v>4951</v>
      </c>
    </row>
    <row r="62" spans="1:42" x14ac:dyDescent="0.2">
      <c r="A62" s="51">
        <v>1</v>
      </c>
      <c r="B62" s="52">
        <v>1</v>
      </c>
      <c r="C62" s="52">
        <v>1</v>
      </c>
      <c r="D62" s="52">
        <v>1</v>
      </c>
      <c r="E62" s="52">
        <v>1</v>
      </c>
      <c r="F62" s="52">
        <v>1</v>
      </c>
      <c r="G62" s="52">
        <v>1</v>
      </c>
      <c r="H62" s="52">
        <v>1</v>
      </c>
      <c r="I62" s="52">
        <v>1</v>
      </c>
      <c r="J62" s="52">
        <v>1</v>
      </c>
      <c r="O62" s="62">
        <v>10055</v>
      </c>
      <c r="P62" s="69" t="s">
        <v>5047</v>
      </c>
      <c r="Q62" s="50">
        <v>0</v>
      </c>
      <c r="R62" s="57">
        <v>1</v>
      </c>
      <c r="S62" s="57">
        <v>3</v>
      </c>
      <c r="T62" s="50">
        <v>0</v>
      </c>
      <c r="U62" s="50">
        <v>1000</v>
      </c>
      <c r="V62" s="57">
        <v>40003</v>
      </c>
      <c r="W62" s="57">
        <f t="shared" si="1"/>
        <v>10055</v>
      </c>
      <c r="X62" s="50">
        <v>0</v>
      </c>
      <c r="Y62" s="50">
        <v>15</v>
      </c>
      <c r="Z62" s="50">
        <v>100</v>
      </c>
      <c r="AA62" s="50">
        <v>150</v>
      </c>
      <c r="AB62" s="50">
        <v>1</v>
      </c>
      <c r="AC62" s="50">
        <v>0</v>
      </c>
      <c r="AD62" s="50">
        <v>0</v>
      </c>
      <c r="AE62" s="50">
        <v>0</v>
      </c>
      <c r="AF62" s="50">
        <v>0</v>
      </c>
      <c r="AG62" s="50">
        <v>0</v>
      </c>
      <c r="AH62" s="50">
        <v>0</v>
      </c>
      <c r="AI62" s="50">
        <v>1000</v>
      </c>
      <c r="AJ62" s="50">
        <v>1500</v>
      </c>
      <c r="AK62" s="50">
        <v>1200</v>
      </c>
      <c r="AL62" s="50">
        <v>2500</v>
      </c>
      <c r="AM62" s="50">
        <v>0</v>
      </c>
      <c r="AN62" s="50">
        <v>1000</v>
      </c>
      <c r="AO62" s="50" t="s">
        <v>4975</v>
      </c>
      <c r="AP62" s="80" t="s">
        <v>4951</v>
      </c>
    </row>
    <row r="63" spans="1:42" x14ac:dyDescent="0.2">
      <c r="A63" s="51">
        <v>1</v>
      </c>
      <c r="B63" s="52">
        <v>1</v>
      </c>
      <c r="C63" s="52">
        <v>1</v>
      </c>
      <c r="D63" s="52">
        <v>1</v>
      </c>
      <c r="E63" s="52">
        <v>1</v>
      </c>
      <c r="F63" s="52">
        <v>1</v>
      </c>
      <c r="G63" s="52">
        <v>1</v>
      </c>
      <c r="H63" s="52">
        <v>1</v>
      </c>
      <c r="I63" s="52">
        <v>1</v>
      </c>
      <c r="J63" s="52">
        <v>1</v>
      </c>
      <c r="O63" s="62">
        <v>10056</v>
      </c>
      <c r="P63" s="50" t="s">
        <v>5048</v>
      </c>
      <c r="Q63" s="50">
        <v>0</v>
      </c>
      <c r="R63" s="57">
        <v>1</v>
      </c>
      <c r="S63" s="57">
        <v>0</v>
      </c>
      <c r="T63" s="50">
        <v>0</v>
      </c>
      <c r="U63" s="50">
        <v>2600</v>
      </c>
      <c r="V63" s="57">
        <v>40000</v>
      </c>
      <c r="W63" s="57">
        <f>O63</f>
        <v>10056</v>
      </c>
      <c r="X63" s="50">
        <v>0</v>
      </c>
      <c r="Y63" s="50">
        <v>0</v>
      </c>
      <c r="Z63" s="50">
        <v>200</v>
      </c>
      <c r="AA63" s="50">
        <v>300</v>
      </c>
      <c r="AB63" s="50">
        <v>1</v>
      </c>
      <c r="AC63" s="50">
        <v>10027</v>
      </c>
      <c r="AD63" s="50">
        <v>0</v>
      </c>
      <c r="AE63" s="50">
        <v>1</v>
      </c>
      <c r="AF63" s="50" t="s">
        <v>5049</v>
      </c>
      <c r="AG63" s="50" t="s">
        <v>5049</v>
      </c>
      <c r="AH63" s="50">
        <v>0</v>
      </c>
      <c r="AI63" s="50">
        <v>1000</v>
      </c>
      <c r="AJ63" s="50">
        <v>1500</v>
      </c>
      <c r="AK63" s="50">
        <v>1000</v>
      </c>
      <c r="AL63" s="50">
        <v>3600</v>
      </c>
      <c r="AM63" s="50">
        <v>0</v>
      </c>
      <c r="AN63" s="50">
        <v>1000</v>
      </c>
      <c r="AO63" s="50" t="s">
        <v>4968</v>
      </c>
      <c r="AP63" s="80" t="s">
        <v>4951</v>
      </c>
    </row>
    <row r="64" spans="1:42" x14ac:dyDescent="0.2">
      <c r="A64" s="51">
        <v>1</v>
      </c>
      <c r="B64" s="52">
        <v>1</v>
      </c>
      <c r="C64" s="52">
        <v>1</v>
      </c>
      <c r="D64" s="52">
        <v>1</v>
      </c>
      <c r="E64" s="52">
        <v>1</v>
      </c>
      <c r="F64" s="52">
        <v>1</v>
      </c>
      <c r="G64" s="52">
        <v>1</v>
      </c>
      <c r="H64" s="52">
        <v>1</v>
      </c>
      <c r="I64" s="52">
        <v>1</v>
      </c>
      <c r="J64" s="52">
        <v>1</v>
      </c>
      <c r="O64" s="62">
        <v>10057</v>
      </c>
      <c r="P64" s="49" t="s">
        <v>5050</v>
      </c>
      <c r="Q64" s="50">
        <v>0</v>
      </c>
      <c r="R64" s="57">
        <v>1</v>
      </c>
      <c r="S64" s="57">
        <v>0</v>
      </c>
      <c r="T64" s="50">
        <v>0</v>
      </c>
      <c r="U64" s="50">
        <v>2600</v>
      </c>
      <c r="V64" s="57">
        <v>40000</v>
      </c>
      <c r="W64" s="57">
        <f t="shared" ref="W64:W65" si="2">O64</f>
        <v>10057</v>
      </c>
      <c r="X64" s="50">
        <v>0</v>
      </c>
      <c r="Y64" s="50">
        <v>15</v>
      </c>
      <c r="Z64" s="50">
        <v>100</v>
      </c>
      <c r="AA64" s="50">
        <v>150</v>
      </c>
      <c r="AB64" s="50">
        <v>1</v>
      </c>
      <c r="AC64" s="50">
        <v>0</v>
      </c>
      <c r="AD64" s="50">
        <v>0</v>
      </c>
      <c r="AE64" s="50">
        <v>1</v>
      </c>
      <c r="AF64" s="50" t="s">
        <v>5051</v>
      </c>
      <c r="AG64" s="50" t="s">
        <v>5051</v>
      </c>
      <c r="AH64" s="50">
        <v>0</v>
      </c>
      <c r="AI64" s="50">
        <v>1000</v>
      </c>
      <c r="AJ64" s="50">
        <v>1500</v>
      </c>
      <c r="AK64" s="50">
        <v>1000</v>
      </c>
      <c r="AL64" s="50">
        <v>3600</v>
      </c>
      <c r="AM64" s="50">
        <v>0</v>
      </c>
      <c r="AN64" s="50">
        <v>1000</v>
      </c>
      <c r="AO64" s="50" t="s">
        <v>4968</v>
      </c>
      <c r="AP64" s="80" t="s">
        <v>4951</v>
      </c>
    </row>
    <row r="65" spans="1:42" x14ac:dyDescent="0.2">
      <c r="A65" s="51">
        <v>1</v>
      </c>
      <c r="B65" s="52">
        <v>1</v>
      </c>
      <c r="C65" s="52">
        <v>1</v>
      </c>
      <c r="D65" s="52">
        <v>1</v>
      </c>
      <c r="E65" s="52">
        <v>1</v>
      </c>
      <c r="F65" s="52">
        <v>1</v>
      </c>
      <c r="G65" s="52">
        <v>1</v>
      </c>
      <c r="H65" s="52">
        <v>1</v>
      </c>
      <c r="I65" s="52">
        <v>1</v>
      </c>
      <c r="J65" s="52">
        <v>1</v>
      </c>
      <c r="O65" s="62">
        <v>10058</v>
      </c>
      <c r="P65" s="49" t="s">
        <v>5052</v>
      </c>
      <c r="Q65" s="50">
        <v>0</v>
      </c>
      <c r="R65" s="57">
        <v>1</v>
      </c>
      <c r="S65" s="57">
        <v>0</v>
      </c>
      <c r="T65" s="50">
        <v>0</v>
      </c>
      <c r="U65" s="50">
        <v>2600</v>
      </c>
      <c r="V65" s="57">
        <v>40000</v>
      </c>
      <c r="W65" s="57">
        <f t="shared" si="2"/>
        <v>10058</v>
      </c>
      <c r="X65" s="50">
        <v>1</v>
      </c>
      <c r="Y65" s="50">
        <v>50</v>
      </c>
      <c r="Z65" s="50">
        <v>100</v>
      </c>
      <c r="AA65" s="50">
        <v>150</v>
      </c>
      <c r="AB65" s="50">
        <v>1</v>
      </c>
      <c r="AC65" s="50">
        <v>10058</v>
      </c>
      <c r="AD65" s="50">
        <v>0</v>
      </c>
      <c r="AE65" s="50">
        <v>1</v>
      </c>
      <c r="AF65" s="50" t="s">
        <v>5053</v>
      </c>
      <c r="AG65" s="50" t="s">
        <v>5053</v>
      </c>
      <c r="AH65" s="50">
        <v>0</v>
      </c>
      <c r="AI65" s="50">
        <v>1000</v>
      </c>
      <c r="AJ65" s="50">
        <v>1500</v>
      </c>
      <c r="AK65" s="50">
        <v>1000</v>
      </c>
      <c r="AL65" s="50">
        <v>3600</v>
      </c>
      <c r="AM65" s="50">
        <v>0</v>
      </c>
      <c r="AN65" s="50">
        <v>1000</v>
      </c>
      <c r="AO65" s="50" t="s">
        <v>4968</v>
      </c>
      <c r="AP65" s="80" t="s">
        <v>4951</v>
      </c>
    </row>
    <row r="66" spans="1:42" x14ac:dyDescent="0.2">
      <c r="A66" s="51">
        <v>1</v>
      </c>
      <c r="B66" s="52">
        <v>1</v>
      </c>
      <c r="C66" s="52">
        <v>1</v>
      </c>
      <c r="D66" s="52">
        <v>1</v>
      </c>
      <c r="E66" s="52">
        <v>1</v>
      </c>
      <c r="F66" s="52">
        <v>1</v>
      </c>
      <c r="G66" s="52">
        <v>1</v>
      </c>
      <c r="H66" s="52">
        <v>1</v>
      </c>
      <c r="I66" s="52">
        <v>1</v>
      </c>
      <c r="J66" s="52">
        <v>1</v>
      </c>
      <c r="O66" s="62">
        <v>10059</v>
      </c>
      <c r="P66" s="49" t="s">
        <v>5054</v>
      </c>
      <c r="Q66" s="50">
        <v>0</v>
      </c>
      <c r="R66" s="57">
        <v>1</v>
      </c>
      <c r="S66" s="57">
        <v>0</v>
      </c>
      <c r="T66" s="50">
        <v>0</v>
      </c>
      <c r="U66" s="50">
        <v>2600</v>
      </c>
      <c r="V66" s="57">
        <v>40000</v>
      </c>
      <c r="W66" s="57">
        <f>O66</f>
        <v>10059</v>
      </c>
      <c r="X66" s="50">
        <v>0</v>
      </c>
      <c r="Y66" s="50">
        <v>15</v>
      </c>
      <c r="Z66" s="50">
        <v>100</v>
      </c>
      <c r="AA66" s="50">
        <v>150</v>
      </c>
      <c r="AB66" s="50">
        <v>1</v>
      </c>
      <c r="AC66" s="50">
        <v>0</v>
      </c>
      <c r="AD66" s="50">
        <v>0</v>
      </c>
      <c r="AE66" s="50">
        <v>1</v>
      </c>
      <c r="AF66" s="50">
        <v>90240</v>
      </c>
      <c r="AG66" s="50">
        <v>90240</v>
      </c>
      <c r="AH66" s="50">
        <v>0</v>
      </c>
      <c r="AI66" s="50">
        <v>1000</v>
      </c>
      <c r="AJ66" s="50">
        <v>1500</v>
      </c>
      <c r="AK66" s="50">
        <v>1000</v>
      </c>
      <c r="AL66" s="50">
        <v>3600</v>
      </c>
      <c r="AM66" s="50">
        <v>0</v>
      </c>
      <c r="AN66" s="50">
        <v>1000</v>
      </c>
      <c r="AO66" s="50" t="s">
        <v>4968</v>
      </c>
      <c r="AP66" s="80" t="s">
        <v>4951</v>
      </c>
    </row>
    <row r="67" spans="1:42" x14ac:dyDescent="0.2">
      <c r="A67" s="51">
        <v>1</v>
      </c>
      <c r="B67" s="52">
        <v>1</v>
      </c>
      <c r="C67" s="52">
        <v>1</v>
      </c>
      <c r="D67" s="52">
        <v>1</v>
      </c>
      <c r="E67" s="52">
        <v>1</v>
      </c>
      <c r="F67" s="52">
        <v>1</v>
      </c>
      <c r="G67" s="52">
        <v>1</v>
      </c>
      <c r="H67" s="52">
        <v>1</v>
      </c>
      <c r="I67" s="52">
        <v>1</v>
      </c>
      <c r="J67" s="52">
        <v>1</v>
      </c>
      <c r="O67" s="62">
        <v>10060</v>
      </c>
      <c r="P67" s="50" t="s">
        <v>5048</v>
      </c>
      <c r="Q67" s="50">
        <v>0</v>
      </c>
      <c r="R67" s="57">
        <v>1</v>
      </c>
      <c r="S67" s="57">
        <v>0</v>
      </c>
      <c r="T67" s="50">
        <v>0</v>
      </c>
      <c r="U67" s="50">
        <v>2600</v>
      </c>
      <c r="V67" s="57">
        <v>40000</v>
      </c>
      <c r="W67" s="57">
        <v>10056</v>
      </c>
      <c r="X67" s="50">
        <v>0</v>
      </c>
      <c r="Y67" s="50">
        <v>0</v>
      </c>
      <c r="Z67" s="50">
        <v>200</v>
      </c>
      <c r="AA67" s="50">
        <v>300</v>
      </c>
      <c r="AB67" s="50">
        <v>1</v>
      </c>
      <c r="AC67" s="50">
        <v>10027</v>
      </c>
      <c r="AD67" s="50">
        <v>0</v>
      </c>
      <c r="AE67" s="50">
        <v>1</v>
      </c>
      <c r="AF67" s="50" t="s">
        <v>5055</v>
      </c>
      <c r="AG67" s="50" t="s">
        <v>5056</v>
      </c>
      <c r="AH67" s="50">
        <v>0</v>
      </c>
      <c r="AI67" s="50">
        <v>1000</v>
      </c>
      <c r="AJ67" s="50">
        <v>1500</v>
      </c>
      <c r="AK67" s="50">
        <v>1000</v>
      </c>
      <c r="AL67" s="50">
        <v>3600</v>
      </c>
      <c r="AM67" s="50">
        <v>0</v>
      </c>
      <c r="AN67" s="50">
        <v>1000</v>
      </c>
      <c r="AO67" s="50" t="s">
        <v>4968</v>
      </c>
      <c r="AP67" s="80" t="s">
        <v>4951</v>
      </c>
    </row>
    <row r="68" spans="1:42" x14ac:dyDescent="0.2">
      <c r="A68" s="51">
        <v>1</v>
      </c>
      <c r="B68" s="52">
        <v>1</v>
      </c>
      <c r="C68" s="52">
        <v>1</v>
      </c>
      <c r="D68" s="52">
        <v>1</v>
      </c>
      <c r="E68" s="52">
        <v>1</v>
      </c>
      <c r="F68" s="52">
        <v>1</v>
      </c>
      <c r="G68" s="52">
        <v>1</v>
      </c>
      <c r="H68" s="52">
        <v>1</v>
      </c>
      <c r="I68" s="52">
        <v>1</v>
      </c>
      <c r="J68" s="52">
        <v>1</v>
      </c>
      <c r="O68" s="62">
        <v>10061</v>
      </c>
      <c r="P68" s="49" t="s">
        <v>5057</v>
      </c>
      <c r="Q68" s="50">
        <v>0</v>
      </c>
      <c r="R68" s="57">
        <v>1</v>
      </c>
      <c r="S68" s="57">
        <v>0</v>
      </c>
      <c r="T68" s="50">
        <v>0</v>
      </c>
      <c r="U68" s="50">
        <v>2600</v>
      </c>
      <c r="V68" s="57">
        <v>40000</v>
      </c>
      <c r="W68" s="57">
        <f>O68</f>
        <v>10061</v>
      </c>
      <c r="X68" s="50">
        <v>0</v>
      </c>
      <c r="Y68" s="50">
        <v>15</v>
      </c>
      <c r="Z68" s="50">
        <v>100</v>
      </c>
      <c r="AA68" s="50">
        <v>150</v>
      </c>
      <c r="AB68" s="50">
        <v>1</v>
      </c>
      <c r="AC68" s="50">
        <v>0</v>
      </c>
      <c r="AD68" s="50">
        <v>0</v>
      </c>
      <c r="AE68" s="50">
        <v>0</v>
      </c>
      <c r="AF68" s="50">
        <v>0</v>
      </c>
      <c r="AG68" s="50">
        <v>0</v>
      </c>
      <c r="AH68" s="50">
        <v>0</v>
      </c>
      <c r="AI68" s="50">
        <v>1000</v>
      </c>
      <c r="AJ68" s="50">
        <v>1500</v>
      </c>
      <c r="AK68" s="50">
        <v>1000</v>
      </c>
      <c r="AL68" s="50">
        <v>0</v>
      </c>
      <c r="AM68" s="50">
        <v>0</v>
      </c>
      <c r="AN68" s="50">
        <v>1000</v>
      </c>
      <c r="AO68" s="50" t="s">
        <v>4968</v>
      </c>
      <c r="AP68" s="80" t="s">
        <v>4951</v>
      </c>
    </row>
    <row r="69" spans="1:42" x14ac:dyDescent="0.2">
      <c r="A69" s="51">
        <v>1</v>
      </c>
      <c r="B69" s="52">
        <v>1</v>
      </c>
      <c r="C69" s="52">
        <v>1</v>
      </c>
      <c r="D69" s="52">
        <v>1</v>
      </c>
      <c r="E69" s="52">
        <v>1</v>
      </c>
      <c r="F69" s="52">
        <v>1</v>
      </c>
      <c r="G69" s="52">
        <v>1</v>
      </c>
      <c r="H69" s="52">
        <v>1</v>
      </c>
      <c r="I69" s="52">
        <v>1</v>
      </c>
      <c r="J69" s="52">
        <v>1</v>
      </c>
      <c r="O69" s="50">
        <v>20000</v>
      </c>
      <c r="P69" s="50" t="s">
        <v>5058</v>
      </c>
      <c r="Q69" s="50">
        <v>0</v>
      </c>
      <c r="R69" s="57">
        <v>2</v>
      </c>
      <c r="S69" s="57">
        <v>0</v>
      </c>
      <c r="T69" s="50">
        <v>0</v>
      </c>
      <c r="U69" s="50">
        <v>1000</v>
      </c>
      <c r="V69" s="50">
        <v>0</v>
      </c>
      <c r="W69" s="50">
        <f>O69</f>
        <v>20000</v>
      </c>
      <c r="X69" s="50">
        <v>2</v>
      </c>
      <c r="Y69" s="50">
        <v>10</v>
      </c>
      <c r="Z69" s="50">
        <v>1000</v>
      </c>
      <c r="AA69" s="50">
        <v>-1</v>
      </c>
      <c r="AB69" s="50">
        <v>1</v>
      </c>
      <c r="AC69" s="50">
        <f>O69</f>
        <v>20000</v>
      </c>
      <c r="AD69" s="50">
        <v>0</v>
      </c>
      <c r="AE69" s="50">
        <v>0</v>
      </c>
      <c r="AF69" s="50">
        <v>0</v>
      </c>
      <c r="AG69" s="50">
        <v>0</v>
      </c>
      <c r="AH69" s="50">
        <v>0</v>
      </c>
      <c r="AI69" s="50">
        <v>1000</v>
      </c>
      <c r="AJ69" s="50">
        <v>1000</v>
      </c>
      <c r="AK69" s="50">
        <v>100</v>
      </c>
      <c r="AL69" s="50">
        <v>5000</v>
      </c>
      <c r="AM69" s="50">
        <v>1000</v>
      </c>
      <c r="AN69" s="50">
        <v>0</v>
      </c>
      <c r="AO69" s="50" t="s">
        <v>4946</v>
      </c>
      <c r="AP69" s="80" t="s">
        <v>4951</v>
      </c>
    </row>
    <row r="70" spans="1:42" x14ac:dyDescent="0.2">
      <c r="A70" s="51">
        <v>1</v>
      </c>
      <c r="B70" s="52">
        <v>1</v>
      </c>
      <c r="C70" s="52">
        <v>1</v>
      </c>
      <c r="D70" s="52">
        <v>1</v>
      </c>
      <c r="E70" s="52">
        <v>1</v>
      </c>
      <c r="F70" s="52">
        <v>1</v>
      </c>
      <c r="G70" s="52">
        <v>1</v>
      </c>
      <c r="H70" s="52">
        <v>1</v>
      </c>
      <c r="I70" s="52">
        <v>1</v>
      </c>
      <c r="J70" s="52">
        <v>1</v>
      </c>
      <c r="O70" s="50">
        <v>20001</v>
      </c>
      <c r="P70" s="50" t="s">
        <v>5059</v>
      </c>
      <c r="Q70" s="50">
        <v>0</v>
      </c>
      <c r="R70" s="57">
        <v>2</v>
      </c>
      <c r="S70" s="57">
        <v>0</v>
      </c>
      <c r="T70" s="50">
        <v>0</v>
      </c>
      <c r="U70" s="50">
        <v>1000</v>
      </c>
      <c r="V70" s="50">
        <v>0</v>
      </c>
      <c r="W70" s="50">
        <f>O70</f>
        <v>20001</v>
      </c>
      <c r="X70" s="50">
        <v>1</v>
      </c>
      <c r="Y70" s="50">
        <v>50</v>
      </c>
      <c r="Z70" s="50">
        <v>-1</v>
      </c>
      <c r="AA70" s="50">
        <v>-1</v>
      </c>
      <c r="AB70" s="50">
        <v>1</v>
      </c>
      <c r="AC70" s="50">
        <f>O70</f>
        <v>20001</v>
      </c>
      <c r="AD70" s="50">
        <v>0</v>
      </c>
      <c r="AE70" s="50">
        <v>0</v>
      </c>
      <c r="AF70" s="50">
        <v>0</v>
      </c>
      <c r="AG70" s="50">
        <v>0</v>
      </c>
      <c r="AH70" s="50">
        <v>0</v>
      </c>
      <c r="AI70" s="50">
        <v>1000</v>
      </c>
      <c r="AJ70" s="50">
        <v>200</v>
      </c>
      <c r="AK70" s="50">
        <v>6000</v>
      </c>
      <c r="AL70" s="50">
        <v>0</v>
      </c>
      <c r="AM70" s="50">
        <v>0</v>
      </c>
      <c r="AN70" s="50">
        <v>0</v>
      </c>
      <c r="AO70" s="50" t="s">
        <v>4946</v>
      </c>
      <c r="AP70" s="80" t="s">
        <v>4951</v>
      </c>
    </row>
    <row r="71" spans="1:42" x14ac:dyDescent="0.2">
      <c r="A71" s="51">
        <v>1</v>
      </c>
      <c r="B71" s="52">
        <v>1</v>
      </c>
      <c r="C71" s="52">
        <v>1</v>
      </c>
      <c r="D71" s="52">
        <v>1</v>
      </c>
      <c r="E71" s="52">
        <v>1</v>
      </c>
      <c r="F71" s="52">
        <v>1</v>
      </c>
      <c r="G71" s="52">
        <v>1</v>
      </c>
      <c r="H71" s="52">
        <v>1</v>
      </c>
      <c r="I71" s="52">
        <v>1</v>
      </c>
      <c r="J71" s="52">
        <v>1</v>
      </c>
      <c r="O71" s="50">
        <v>20002</v>
      </c>
      <c r="P71" s="50" t="s">
        <v>5060</v>
      </c>
      <c r="Q71" s="50">
        <v>0</v>
      </c>
      <c r="R71" s="57">
        <v>2</v>
      </c>
      <c r="S71" s="57">
        <v>0</v>
      </c>
      <c r="T71" s="50">
        <v>0</v>
      </c>
      <c r="U71" s="50">
        <v>1000</v>
      </c>
      <c r="V71" s="50">
        <v>0</v>
      </c>
      <c r="W71" s="50">
        <f>O71</f>
        <v>20002</v>
      </c>
      <c r="X71" s="50">
        <v>1</v>
      </c>
      <c r="Y71" s="50">
        <v>50</v>
      </c>
      <c r="Z71" s="50">
        <v>-1</v>
      </c>
      <c r="AA71" s="50">
        <v>-1</v>
      </c>
      <c r="AB71" s="50">
        <v>1</v>
      </c>
      <c r="AC71" s="50">
        <f>O71</f>
        <v>20002</v>
      </c>
      <c r="AD71" s="50">
        <v>0</v>
      </c>
      <c r="AE71" s="50">
        <v>0</v>
      </c>
      <c r="AF71" s="50">
        <v>0</v>
      </c>
      <c r="AG71" s="50">
        <v>0</v>
      </c>
      <c r="AH71" s="50">
        <v>0</v>
      </c>
      <c r="AI71" s="50">
        <v>1000</v>
      </c>
      <c r="AJ71" s="50">
        <v>200</v>
      </c>
      <c r="AK71" s="50">
        <v>250</v>
      </c>
      <c r="AL71" s="50">
        <v>0</v>
      </c>
      <c r="AM71" s="50">
        <v>0</v>
      </c>
      <c r="AN71" s="50">
        <v>0</v>
      </c>
      <c r="AO71" s="50" t="s">
        <v>4946</v>
      </c>
      <c r="AP71" s="80" t="s">
        <v>4951</v>
      </c>
    </row>
    <row r="72" spans="1:42" x14ac:dyDescent="0.2">
      <c r="A72" s="51">
        <v>1</v>
      </c>
      <c r="B72" s="52">
        <v>1</v>
      </c>
      <c r="C72" s="52">
        <v>1</v>
      </c>
      <c r="D72" s="52">
        <v>1</v>
      </c>
      <c r="E72" s="52">
        <v>1</v>
      </c>
      <c r="F72" s="52">
        <v>1</v>
      </c>
      <c r="G72" s="52">
        <v>1</v>
      </c>
      <c r="H72" s="52">
        <v>1</v>
      </c>
      <c r="I72" s="52">
        <v>1</v>
      </c>
      <c r="J72" s="52">
        <v>1</v>
      </c>
      <c r="N72" s="53"/>
      <c r="O72" s="52">
        <v>30000</v>
      </c>
      <c r="P72" s="50" t="s">
        <v>5061</v>
      </c>
      <c r="Q72" s="50">
        <v>0</v>
      </c>
      <c r="R72" s="57">
        <v>3</v>
      </c>
      <c r="S72" s="57">
        <v>0</v>
      </c>
      <c r="T72" s="50">
        <v>0</v>
      </c>
      <c r="U72" s="50">
        <v>1000</v>
      </c>
      <c r="V72" s="50">
        <v>0</v>
      </c>
      <c r="W72" s="50">
        <v>0</v>
      </c>
      <c r="X72" s="50">
        <v>0</v>
      </c>
      <c r="Y72" s="50">
        <v>0</v>
      </c>
      <c r="Z72" s="50">
        <v>0</v>
      </c>
      <c r="AA72" s="50">
        <v>0</v>
      </c>
      <c r="AB72" s="50">
        <v>1</v>
      </c>
      <c r="AC72" s="50">
        <v>0</v>
      </c>
      <c r="AD72" s="50">
        <v>0</v>
      </c>
      <c r="AE72" s="50">
        <v>0</v>
      </c>
      <c r="AF72" s="50">
        <v>0</v>
      </c>
      <c r="AG72" s="50">
        <v>0</v>
      </c>
      <c r="AH72" s="50">
        <v>82000</v>
      </c>
      <c r="AI72" s="50">
        <v>0</v>
      </c>
      <c r="AJ72" s="50">
        <v>0</v>
      </c>
      <c r="AK72" s="50">
        <v>0</v>
      </c>
      <c r="AL72" s="50">
        <v>0</v>
      </c>
      <c r="AM72" s="50">
        <v>0</v>
      </c>
      <c r="AN72" s="50">
        <v>0</v>
      </c>
      <c r="AO72" s="50" t="s">
        <v>4946</v>
      </c>
      <c r="AP72" s="80" t="s">
        <v>4951</v>
      </c>
    </row>
    <row r="73" spans="1:42" x14ac:dyDescent="0.2">
      <c r="A73" s="51">
        <v>1</v>
      </c>
      <c r="B73" s="52">
        <v>1</v>
      </c>
      <c r="C73" s="52">
        <v>1</v>
      </c>
      <c r="D73" s="52">
        <v>1</v>
      </c>
      <c r="E73" s="52">
        <v>1</v>
      </c>
      <c r="F73" s="52">
        <v>1</v>
      </c>
      <c r="G73" s="52">
        <v>1</v>
      </c>
      <c r="H73" s="52">
        <v>1</v>
      </c>
      <c r="I73" s="52">
        <v>1</v>
      </c>
      <c r="J73" s="52">
        <v>1</v>
      </c>
      <c r="N73" s="53"/>
      <c r="O73" s="52">
        <v>30001</v>
      </c>
      <c r="P73" s="50" t="s">
        <v>5062</v>
      </c>
      <c r="Q73" s="50">
        <v>0</v>
      </c>
      <c r="R73" s="57">
        <v>3</v>
      </c>
      <c r="S73" s="57">
        <v>0</v>
      </c>
      <c r="T73" s="50">
        <v>0</v>
      </c>
      <c r="U73" s="50">
        <v>1000</v>
      </c>
      <c r="V73" s="50">
        <v>0</v>
      </c>
      <c r="W73" s="50">
        <v>0</v>
      </c>
      <c r="X73" s="50">
        <v>0</v>
      </c>
      <c r="Y73" s="50">
        <v>0</v>
      </c>
      <c r="Z73" s="50">
        <v>0</v>
      </c>
      <c r="AA73" s="50">
        <v>0</v>
      </c>
      <c r="AB73" s="50">
        <v>1</v>
      </c>
      <c r="AC73" s="50">
        <v>0</v>
      </c>
      <c r="AD73" s="50">
        <v>0</v>
      </c>
      <c r="AE73" s="50">
        <v>0</v>
      </c>
      <c r="AF73" s="50">
        <v>0</v>
      </c>
      <c r="AG73" s="50">
        <v>0</v>
      </c>
      <c r="AH73" s="50">
        <v>82001</v>
      </c>
      <c r="AI73" s="50">
        <v>0</v>
      </c>
      <c r="AJ73" s="50">
        <v>0</v>
      </c>
      <c r="AK73" s="50">
        <v>0</v>
      </c>
      <c r="AL73" s="50">
        <v>0</v>
      </c>
      <c r="AM73" s="50">
        <v>0</v>
      </c>
      <c r="AN73" s="50">
        <v>0</v>
      </c>
      <c r="AO73" s="50" t="s">
        <v>4946</v>
      </c>
      <c r="AP73" s="80" t="s">
        <v>4951</v>
      </c>
    </row>
    <row r="74" spans="1:42" x14ac:dyDescent="0.2">
      <c r="A74" s="51">
        <v>1</v>
      </c>
      <c r="B74" s="52">
        <v>1</v>
      </c>
      <c r="C74" s="52">
        <v>1</v>
      </c>
      <c r="D74" s="52">
        <v>1</v>
      </c>
      <c r="E74" s="52">
        <v>1</v>
      </c>
      <c r="F74" s="52">
        <v>1</v>
      </c>
      <c r="G74" s="52">
        <v>1</v>
      </c>
      <c r="H74" s="52">
        <v>1</v>
      </c>
      <c r="I74" s="52">
        <v>1</v>
      </c>
      <c r="J74" s="52">
        <v>1</v>
      </c>
      <c r="N74" s="53"/>
      <c r="O74" s="52">
        <v>30002</v>
      </c>
      <c r="P74" s="50" t="s">
        <v>5063</v>
      </c>
      <c r="Q74" s="50">
        <v>0</v>
      </c>
      <c r="R74" s="57">
        <v>3</v>
      </c>
      <c r="S74" s="57">
        <v>0</v>
      </c>
      <c r="T74" s="50">
        <v>0</v>
      </c>
      <c r="U74" s="50">
        <v>1000</v>
      </c>
      <c r="V74" s="50">
        <v>0</v>
      </c>
      <c r="W74" s="50">
        <v>0</v>
      </c>
      <c r="X74" s="50">
        <v>0</v>
      </c>
      <c r="Y74" s="50">
        <v>0</v>
      </c>
      <c r="Z74" s="50">
        <v>0</v>
      </c>
      <c r="AA74" s="50">
        <v>0</v>
      </c>
      <c r="AB74" s="50">
        <v>1</v>
      </c>
      <c r="AC74" s="50">
        <v>0</v>
      </c>
      <c r="AD74" s="50">
        <v>0</v>
      </c>
      <c r="AE74" s="50">
        <v>0</v>
      </c>
      <c r="AF74" s="50">
        <v>0</v>
      </c>
      <c r="AG74" s="50">
        <v>0</v>
      </c>
      <c r="AH74" s="50">
        <v>82002</v>
      </c>
      <c r="AI74" s="50">
        <v>0</v>
      </c>
      <c r="AJ74" s="50">
        <v>0</v>
      </c>
      <c r="AK74" s="50">
        <v>0</v>
      </c>
      <c r="AL74" s="50">
        <v>0</v>
      </c>
      <c r="AM74" s="50">
        <v>0</v>
      </c>
      <c r="AN74" s="50">
        <v>0</v>
      </c>
      <c r="AO74" s="50" t="s">
        <v>4946</v>
      </c>
      <c r="AP74" s="80" t="s">
        <v>4951</v>
      </c>
    </row>
    <row r="75" spans="1:42" x14ac:dyDescent="0.2">
      <c r="A75" s="51">
        <v>1</v>
      </c>
      <c r="B75" s="52">
        <v>1</v>
      </c>
      <c r="C75" s="52">
        <v>1</v>
      </c>
      <c r="D75" s="52">
        <v>1</v>
      </c>
      <c r="E75" s="52">
        <v>1</v>
      </c>
      <c r="F75" s="52">
        <v>1</v>
      </c>
      <c r="G75" s="52">
        <v>1</v>
      </c>
      <c r="H75" s="52">
        <v>1</v>
      </c>
      <c r="I75" s="52">
        <v>1</v>
      </c>
      <c r="J75" s="52">
        <v>1</v>
      </c>
      <c r="N75" s="53"/>
      <c r="O75" s="52">
        <v>30003</v>
      </c>
      <c r="P75" s="50" t="s">
        <v>5064</v>
      </c>
      <c r="Q75" s="50">
        <v>0</v>
      </c>
      <c r="R75" s="57">
        <v>3</v>
      </c>
      <c r="S75" s="57">
        <v>0</v>
      </c>
      <c r="T75" s="50">
        <v>0</v>
      </c>
      <c r="U75" s="50">
        <v>1000</v>
      </c>
      <c r="V75" s="50">
        <v>0</v>
      </c>
      <c r="W75" s="50">
        <v>0</v>
      </c>
      <c r="X75" s="50">
        <v>0</v>
      </c>
      <c r="Y75" s="50">
        <v>0</v>
      </c>
      <c r="Z75" s="50">
        <v>0</v>
      </c>
      <c r="AA75" s="50">
        <v>0</v>
      </c>
      <c r="AB75" s="50">
        <v>1</v>
      </c>
      <c r="AC75" s="50">
        <v>0</v>
      </c>
      <c r="AD75" s="50">
        <v>0</v>
      </c>
      <c r="AE75" s="50">
        <v>0</v>
      </c>
      <c r="AF75" s="50">
        <v>0</v>
      </c>
      <c r="AG75" s="50">
        <v>0</v>
      </c>
      <c r="AH75" s="50">
        <v>82003</v>
      </c>
      <c r="AI75" s="50">
        <v>0</v>
      </c>
      <c r="AJ75" s="50">
        <v>0</v>
      </c>
      <c r="AK75" s="50">
        <v>0</v>
      </c>
      <c r="AL75" s="50">
        <v>0</v>
      </c>
      <c r="AM75" s="50">
        <v>0</v>
      </c>
      <c r="AN75" s="50">
        <v>0</v>
      </c>
      <c r="AO75" s="50" t="s">
        <v>4946</v>
      </c>
      <c r="AP75" s="80" t="s">
        <v>4951</v>
      </c>
    </row>
    <row r="76" spans="1:42" x14ac:dyDescent="0.2">
      <c r="A76" s="51">
        <v>1</v>
      </c>
      <c r="B76" s="52">
        <v>1</v>
      </c>
      <c r="C76" s="52">
        <v>1</v>
      </c>
      <c r="D76" s="52">
        <v>1</v>
      </c>
      <c r="E76" s="52">
        <v>1</v>
      </c>
      <c r="F76" s="52">
        <v>1</v>
      </c>
      <c r="G76" s="52">
        <v>1</v>
      </c>
      <c r="H76" s="52">
        <v>1</v>
      </c>
      <c r="I76" s="52">
        <v>1</v>
      </c>
      <c r="J76" s="52">
        <v>1</v>
      </c>
      <c r="O76" s="52">
        <v>30004</v>
      </c>
      <c r="P76" s="50" t="s">
        <v>5065</v>
      </c>
      <c r="Q76" s="50">
        <v>0</v>
      </c>
      <c r="R76" s="57">
        <v>3</v>
      </c>
      <c r="S76" s="57">
        <v>0</v>
      </c>
      <c r="T76" s="50">
        <v>0</v>
      </c>
      <c r="U76" s="50">
        <v>1000</v>
      </c>
      <c r="V76" s="50">
        <v>0</v>
      </c>
      <c r="W76" s="50">
        <v>0</v>
      </c>
      <c r="X76" s="50">
        <v>0</v>
      </c>
      <c r="Y76" s="50">
        <v>0</v>
      </c>
      <c r="Z76" s="50">
        <v>0</v>
      </c>
      <c r="AA76" s="50">
        <v>0</v>
      </c>
      <c r="AB76" s="50">
        <v>1</v>
      </c>
      <c r="AC76" s="50">
        <v>0</v>
      </c>
      <c r="AD76" s="50">
        <v>0</v>
      </c>
      <c r="AE76" s="50">
        <v>0</v>
      </c>
      <c r="AF76" s="50">
        <v>0</v>
      </c>
      <c r="AG76" s="50">
        <v>0</v>
      </c>
      <c r="AH76" s="50">
        <v>82004</v>
      </c>
      <c r="AI76" s="50">
        <v>0</v>
      </c>
      <c r="AJ76" s="50">
        <v>0</v>
      </c>
      <c r="AK76" s="50">
        <v>0</v>
      </c>
      <c r="AL76" s="50">
        <v>0</v>
      </c>
      <c r="AM76" s="50">
        <v>0</v>
      </c>
      <c r="AN76" s="50">
        <v>0</v>
      </c>
      <c r="AO76" s="50" t="s">
        <v>4946</v>
      </c>
      <c r="AP76" s="80" t="s">
        <v>4951</v>
      </c>
    </row>
    <row r="77" spans="1:42" x14ac:dyDescent="0.2">
      <c r="A77" s="51">
        <v>1</v>
      </c>
      <c r="B77" s="52">
        <v>1</v>
      </c>
      <c r="C77" s="52">
        <v>1</v>
      </c>
      <c r="D77" s="52">
        <v>1</v>
      </c>
      <c r="E77" s="52">
        <v>1</v>
      </c>
      <c r="F77" s="52">
        <v>1</v>
      </c>
      <c r="G77" s="52">
        <v>1</v>
      </c>
      <c r="H77" s="52">
        <v>1</v>
      </c>
      <c r="I77" s="52">
        <v>1</v>
      </c>
      <c r="J77" s="52">
        <v>1</v>
      </c>
      <c r="O77" s="52">
        <v>40000</v>
      </c>
      <c r="P77" s="50" t="s">
        <v>5066</v>
      </c>
      <c r="Q77" s="50">
        <v>0</v>
      </c>
      <c r="R77" s="57">
        <v>4</v>
      </c>
      <c r="S77" s="57">
        <v>0</v>
      </c>
      <c r="T77" s="50">
        <v>0</v>
      </c>
      <c r="U77" s="50">
        <v>1000</v>
      </c>
      <c r="V77" s="57">
        <v>0</v>
      </c>
      <c r="W77" s="52">
        <v>40000</v>
      </c>
      <c r="X77" s="50">
        <v>0</v>
      </c>
      <c r="Y77" s="50">
        <v>15</v>
      </c>
      <c r="Z77" s="50">
        <v>100</v>
      </c>
      <c r="AA77" s="50">
        <v>150</v>
      </c>
      <c r="AB77" s="50">
        <v>1</v>
      </c>
      <c r="AC77" s="50">
        <v>0</v>
      </c>
      <c r="AD77" s="50">
        <v>0</v>
      </c>
      <c r="AE77" s="50">
        <v>0</v>
      </c>
      <c r="AF77" s="50">
        <v>110000</v>
      </c>
      <c r="AG77" s="50">
        <v>0</v>
      </c>
      <c r="AH77" s="50">
        <v>0</v>
      </c>
      <c r="AI77" s="50">
        <v>1000</v>
      </c>
      <c r="AJ77" s="50">
        <v>1500</v>
      </c>
      <c r="AK77" s="50">
        <v>1000</v>
      </c>
      <c r="AL77" s="50">
        <v>3000</v>
      </c>
      <c r="AM77" s="50">
        <v>0</v>
      </c>
      <c r="AN77" s="50">
        <v>1000</v>
      </c>
      <c r="AO77" s="50" t="s">
        <v>4953</v>
      </c>
      <c r="AP77" s="80" t="s">
        <v>4951</v>
      </c>
    </row>
    <row r="78" spans="1:42" x14ac:dyDescent="0.2">
      <c r="A78" s="51">
        <v>1</v>
      </c>
      <c r="B78" s="52">
        <v>1</v>
      </c>
      <c r="C78" s="52">
        <v>1</v>
      </c>
      <c r="D78" s="52">
        <v>1</v>
      </c>
      <c r="E78" s="52">
        <v>1</v>
      </c>
      <c r="F78" s="52">
        <v>1</v>
      </c>
      <c r="G78" s="52">
        <v>1</v>
      </c>
      <c r="H78" s="52">
        <v>1</v>
      </c>
      <c r="I78" s="52">
        <v>1</v>
      </c>
      <c r="J78" s="52">
        <v>1</v>
      </c>
      <c r="O78" s="52">
        <v>40001</v>
      </c>
      <c r="P78" s="50" t="s">
        <v>5067</v>
      </c>
      <c r="Q78" s="50">
        <v>0</v>
      </c>
      <c r="R78" s="57">
        <v>4</v>
      </c>
      <c r="S78" s="57">
        <v>0</v>
      </c>
      <c r="T78" s="50">
        <v>0</v>
      </c>
      <c r="U78" s="50">
        <v>1000</v>
      </c>
      <c r="V78" s="57">
        <v>0</v>
      </c>
      <c r="W78" s="52">
        <v>40001</v>
      </c>
      <c r="X78" s="50">
        <v>0</v>
      </c>
      <c r="Y78" s="50">
        <v>15</v>
      </c>
      <c r="Z78" s="50">
        <v>100</v>
      </c>
      <c r="AA78" s="50">
        <v>150</v>
      </c>
      <c r="AB78" s="50">
        <v>1</v>
      </c>
      <c r="AC78" s="50">
        <v>0</v>
      </c>
      <c r="AD78" s="50">
        <v>0</v>
      </c>
      <c r="AE78" s="50">
        <v>0</v>
      </c>
      <c r="AF78" s="50">
        <v>110010</v>
      </c>
      <c r="AG78" s="50">
        <v>0</v>
      </c>
      <c r="AH78" s="50">
        <v>0</v>
      </c>
      <c r="AI78" s="50">
        <v>1000</v>
      </c>
      <c r="AJ78" s="50">
        <v>1500</v>
      </c>
      <c r="AK78" s="50">
        <v>1000</v>
      </c>
      <c r="AL78" s="50">
        <v>3000</v>
      </c>
      <c r="AM78" s="50">
        <v>0</v>
      </c>
      <c r="AN78" s="50">
        <v>1000</v>
      </c>
      <c r="AO78" s="50" t="s">
        <v>4953</v>
      </c>
      <c r="AP78" s="80" t="s">
        <v>4951</v>
      </c>
    </row>
    <row r="79" spans="1:42" x14ac:dyDescent="0.2">
      <c r="A79" s="51">
        <v>1</v>
      </c>
      <c r="B79" s="52">
        <v>1</v>
      </c>
      <c r="C79" s="52">
        <v>1</v>
      </c>
      <c r="D79" s="52">
        <v>1</v>
      </c>
      <c r="E79" s="52">
        <v>1</v>
      </c>
      <c r="F79" s="52">
        <v>1</v>
      </c>
      <c r="G79" s="52">
        <v>1</v>
      </c>
      <c r="H79" s="52">
        <v>1</v>
      </c>
      <c r="I79" s="52">
        <v>1</v>
      </c>
      <c r="J79" s="52">
        <v>1</v>
      </c>
      <c r="O79" s="52">
        <v>40002</v>
      </c>
      <c r="P79" s="50" t="s">
        <v>5068</v>
      </c>
      <c r="Q79" s="50">
        <v>0</v>
      </c>
      <c r="R79" s="57">
        <v>4</v>
      </c>
      <c r="S79" s="57">
        <v>0</v>
      </c>
      <c r="T79" s="50">
        <v>0</v>
      </c>
      <c r="U79" s="50">
        <v>1000</v>
      </c>
      <c r="V79" s="57">
        <v>0</v>
      </c>
      <c r="W79" s="52">
        <v>40002</v>
      </c>
      <c r="X79" s="50">
        <v>0</v>
      </c>
      <c r="Y79" s="50">
        <v>15</v>
      </c>
      <c r="Z79" s="50">
        <v>100</v>
      </c>
      <c r="AA79" s="50">
        <v>150</v>
      </c>
      <c r="AB79" s="50">
        <v>1</v>
      </c>
      <c r="AC79" s="50">
        <v>0</v>
      </c>
      <c r="AD79" s="50">
        <v>0</v>
      </c>
      <c r="AE79" s="50">
        <v>0</v>
      </c>
      <c r="AF79" s="50">
        <v>110020</v>
      </c>
      <c r="AG79" s="50">
        <v>0</v>
      </c>
      <c r="AH79" s="50">
        <v>0</v>
      </c>
      <c r="AI79" s="50">
        <v>1000</v>
      </c>
      <c r="AJ79" s="50">
        <v>1500</v>
      </c>
      <c r="AK79" s="50">
        <v>1000</v>
      </c>
      <c r="AL79" s="50">
        <v>3000</v>
      </c>
      <c r="AM79" s="50">
        <v>0</v>
      </c>
      <c r="AN79" s="50">
        <v>1000</v>
      </c>
      <c r="AO79" s="50" t="s">
        <v>4953</v>
      </c>
      <c r="AP79" s="80" t="s">
        <v>4951</v>
      </c>
    </row>
    <row r="80" spans="1:42" x14ac:dyDescent="0.2">
      <c r="A80" s="51">
        <v>1</v>
      </c>
      <c r="B80" s="52">
        <v>1</v>
      </c>
      <c r="C80" s="52">
        <v>1</v>
      </c>
      <c r="D80" s="52">
        <v>1</v>
      </c>
      <c r="E80" s="52">
        <v>1</v>
      </c>
      <c r="F80" s="52">
        <v>1</v>
      </c>
      <c r="G80" s="52">
        <v>1</v>
      </c>
      <c r="H80" s="52">
        <v>1</v>
      </c>
      <c r="I80" s="52">
        <v>1</v>
      </c>
      <c r="J80" s="52">
        <v>1</v>
      </c>
      <c r="O80" s="52">
        <v>40003</v>
      </c>
      <c r="P80" s="50" t="s">
        <v>5069</v>
      </c>
      <c r="Q80" s="50">
        <v>0</v>
      </c>
      <c r="R80" s="57">
        <v>4</v>
      </c>
      <c r="S80" s="57">
        <v>0</v>
      </c>
      <c r="T80" s="50">
        <v>0</v>
      </c>
      <c r="U80" s="50">
        <v>1000</v>
      </c>
      <c r="V80" s="57">
        <v>0</v>
      </c>
      <c r="W80" s="52">
        <v>40003</v>
      </c>
      <c r="X80" s="50">
        <v>0</v>
      </c>
      <c r="Y80" s="50">
        <v>15</v>
      </c>
      <c r="Z80" s="50">
        <v>100</v>
      </c>
      <c r="AA80" s="50">
        <v>150</v>
      </c>
      <c r="AB80" s="50">
        <v>1</v>
      </c>
      <c r="AC80" s="50">
        <v>0</v>
      </c>
      <c r="AD80" s="50">
        <v>0</v>
      </c>
      <c r="AE80" s="50">
        <v>0</v>
      </c>
      <c r="AF80" s="50">
        <v>110030</v>
      </c>
      <c r="AG80" s="50">
        <v>0</v>
      </c>
      <c r="AH80" s="50">
        <v>0</v>
      </c>
      <c r="AI80" s="50">
        <v>1000</v>
      </c>
      <c r="AJ80" s="50">
        <v>1500</v>
      </c>
      <c r="AK80" s="50">
        <v>1000</v>
      </c>
      <c r="AL80" s="50">
        <v>3000</v>
      </c>
      <c r="AM80" s="50">
        <v>0</v>
      </c>
      <c r="AN80" s="50">
        <v>1000</v>
      </c>
      <c r="AO80" s="50" t="s">
        <v>4953</v>
      </c>
      <c r="AP80" s="80" t="s">
        <v>4951</v>
      </c>
    </row>
    <row r="81" spans="1:42" x14ac:dyDescent="0.2">
      <c r="A81" s="51">
        <v>1</v>
      </c>
      <c r="B81" s="52">
        <v>1</v>
      </c>
      <c r="C81" s="52">
        <v>1</v>
      </c>
      <c r="D81" s="52">
        <v>1</v>
      </c>
      <c r="E81" s="52">
        <v>1</v>
      </c>
      <c r="F81" s="52">
        <v>1</v>
      </c>
      <c r="G81" s="52">
        <v>1</v>
      </c>
      <c r="H81" s="52">
        <v>1</v>
      </c>
      <c r="I81" s="52">
        <v>1</v>
      </c>
      <c r="J81" s="52">
        <v>1</v>
      </c>
      <c r="O81" s="52">
        <v>40004</v>
      </c>
      <c r="P81" s="50" t="s">
        <v>5070</v>
      </c>
      <c r="Q81" s="50">
        <v>0</v>
      </c>
      <c r="R81" s="57">
        <v>4</v>
      </c>
      <c r="S81" s="57">
        <v>0</v>
      </c>
      <c r="T81" s="50">
        <v>0</v>
      </c>
      <c r="U81" s="50">
        <v>1000</v>
      </c>
      <c r="V81" s="57">
        <v>0</v>
      </c>
      <c r="W81" s="52">
        <v>40004</v>
      </c>
      <c r="X81" s="50">
        <v>0</v>
      </c>
      <c r="Y81" s="50">
        <v>15</v>
      </c>
      <c r="Z81" s="50">
        <v>100</v>
      </c>
      <c r="AA81" s="50">
        <v>150</v>
      </c>
      <c r="AB81" s="50">
        <v>1</v>
      </c>
      <c r="AC81" s="50">
        <v>0</v>
      </c>
      <c r="AD81" s="50">
        <v>0</v>
      </c>
      <c r="AE81" s="50">
        <v>0</v>
      </c>
      <c r="AF81" s="50">
        <v>110040</v>
      </c>
      <c r="AG81" s="50">
        <v>0</v>
      </c>
      <c r="AH81" s="50">
        <v>0</v>
      </c>
      <c r="AI81" s="50">
        <v>1000</v>
      </c>
      <c r="AJ81" s="50">
        <v>1500</v>
      </c>
      <c r="AK81" s="50">
        <v>1000</v>
      </c>
      <c r="AL81" s="50">
        <v>3000</v>
      </c>
      <c r="AM81" s="50">
        <v>0</v>
      </c>
      <c r="AN81" s="50">
        <v>1000</v>
      </c>
      <c r="AO81" s="50" t="s">
        <v>4953</v>
      </c>
      <c r="AP81" s="80" t="s">
        <v>4951</v>
      </c>
    </row>
    <row r="82" spans="1:42" x14ac:dyDescent="0.2">
      <c r="A82" s="51">
        <v>1</v>
      </c>
      <c r="B82" s="52">
        <v>1</v>
      </c>
      <c r="C82" s="52">
        <v>1</v>
      </c>
      <c r="D82" s="52">
        <v>1</v>
      </c>
      <c r="E82" s="52">
        <v>1</v>
      </c>
      <c r="F82" s="52">
        <v>1</v>
      </c>
      <c r="G82" s="52">
        <v>1</v>
      </c>
      <c r="H82" s="52">
        <v>1</v>
      </c>
      <c r="I82" s="52">
        <v>1</v>
      </c>
      <c r="J82" s="52">
        <v>1</v>
      </c>
      <c r="O82" s="52">
        <v>40005</v>
      </c>
      <c r="P82" s="50" t="s">
        <v>5071</v>
      </c>
      <c r="Q82" s="50">
        <v>0</v>
      </c>
      <c r="R82" s="57">
        <v>4</v>
      </c>
      <c r="S82" s="57">
        <v>0</v>
      </c>
      <c r="T82" s="50">
        <v>0</v>
      </c>
      <c r="U82" s="50">
        <v>1000</v>
      </c>
      <c r="V82" s="57">
        <v>0</v>
      </c>
      <c r="W82" s="52">
        <v>40005</v>
      </c>
      <c r="X82" s="50">
        <v>0</v>
      </c>
      <c r="Y82" s="50">
        <v>15</v>
      </c>
      <c r="Z82" s="50">
        <v>100</v>
      </c>
      <c r="AA82" s="50">
        <v>150</v>
      </c>
      <c r="AB82" s="50">
        <v>1</v>
      </c>
      <c r="AC82" s="50">
        <v>0</v>
      </c>
      <c r="AD82" s="50">
        <v>0</v>
      </c>
      <c r="AE82" s="50">
        <v>0</v>
      </c>
      <c r="AF82" s="50">
        <v>110050</v>
      </c>
      <c r="AG82" s="50">
        <v>0</v>
      </c>
      <c r="AH82" s="50">
        <v>0</v>
      </c>
      <c r="AI82" s="50">
        <v>1000</v>
      </c>
      <c r="AJ82" s="50">
        <v>1500</v>
      </c>
      <c r="AK82" s="50">
        <v>1000</v>
      </c>
      <c r="AL82" s="50">
        <v>3000</v>
      </c>
      <c r="AM82" s="50">
        <v>0</v>
      </c>
      <c r="AN82" s="50">
        <v>1000</v>
      </c>
      <c r="AO82" s="50" t="s">
        <v>4953</v>
      </c>
      <c r="AP82" s="80" t="s">
        <v>4951</v>
      </c>
    </row>
    <row r="83" spans="1:42" x14ac:dyDescent="0.2">
      <c r="A83" s="51">
        <v>1</v>
      </c>
      <c r="B83" s="52">
        <v>1</v>
      </c>
      <c r="C83" s="52">
        <v>1</v>
      </c>
      <c r="D83" s="52">
        <v>1</v>
      </c>
      <c r="E83" s="52">
        <v>1</v>
      </c>
      <c r="F83" s="52">
        <v>1</v>
      </c>
      <c r="G83" s="52">
        <v>1</v>
      </c>
      <c r="H83" s="52">
        <v>1</v>
      </c>
      <c r="I83" s="52">
        <v>1</v>
      </c>
      <c r="J83" s="52">
        <v>1</v>
      </c>
      <c r="O83" s="52">
        <v>40006</v>
      </c>
      <c r="P83" s="50" t="s">
        <v>5072</v>
      </c>
      <c r="Q83" s="50">
        <v>0</v>
      </c>
      <c r="R83" s="57">
        <v>4</v>
      </c>
      <c r="S83" s="57">
        <v>0</v>
      </c>
      <c r="T83" s="50">
        <v>0</v>
      </c>
      <c r="U83" s="50">
        <v>1000</v>
      </c>
      <c r="V83" s="57">
        <v>0</v>
      </c>
      <c r="W83" s="52">
        <v>40006</v>
      </c>
      <c r="X83" s="50">
        <v>0</v>
      </c>
      <c r="Y83" s="50">
        <v>15</v>
      </c>
      <c r="Z83" s="50">
        <v>100</v>
      </c>
      <c r="AA83" s="50">
        <v>150</v>
      </c>
      <c r="AB83" s="50">
        <v>1</v>
      </c>
      <c r="AC83" s="50">
        <v>0</v>
      </c>
      <c r="AD83" s="50">
        <v>0</v>
      </c>
      <c r="AE83" s="50">
        <v>0</v>
      </c>
      <c r="AF83" s="50">
        <v>110060</v>
      </c>
      <c r="AG83" s="50">
        <v>0</v>
      </c>
      <c r="AH83" s="50">
        <v>0</v>
      </c>
      <c r="AI83" s="50">
        <v>1000</v>
      </c>
      <c r="AJ83" s="50">
        <v>1500</v>
      </c>
      <c r="AK83" s="50">
        <v>1000</v>
      </c>
      <c r="AL83" s="50">
        <v>3000</v>
      </c>
      <c r="AM83" s="50">
        <v>0</v>
      </c>
      <c r="AN83" s="50">
        <v>1000</v>
      </c>
      <c r="AO83" s="50" t="s">
        <v>4953</v>
      </c>
      <c r="AP83" s="80" t="s">
        <v>4951</v>
      </c>
    </row>
    <row r="84" spans="1:42" x14ac:dyDescent="0.2">
      <c r="A84" s="51">
        <v>1</v>
      </c>
      <c r="B84" s="52">
        <v>1</v>
      </c>
      <c r="C84" s="52">
        <v>1</v>
      </c>
      <c r="D84" s="52">
        <v>1</v>
      </c>
      <c r="E84" s="52">
        <v>1</v>
      </c>
      <c r="F84" s="52">
        <v>1</v>
      </c>
      <c r="G84" s="52">
        <v>1</v>
      </c>
      <c r="H84" s="52">
        <v>1</v>
      </c>
      <c r="I84" s="52">
        <v>1</v>
      </c>
      <c r="J84" s="52">
        <v>1</v>
      </c>
      <c r="O84" s="50">
        <v>90051</v>
      </c>
      <c r="P84" s="50" t="s">
        <v>5073</v>
      </c>
      <c r="Q84" s="50">
        <v>0</v>
      </c>
      <c r="R84" s="50">
        <v>2</v>
      </c>
      <c r="S84" s="57">
        <v>0</v>
      </c>
      <c r="T84" s="50">
        <v>0</v>
      </c>
      <c r="U84" s="50">
        <v>1000</v>
      </c>
      <c r="V84" s="50">
        <v>0</v>
      </c>
      <c r="W84" s="50">
        <v>90051</v>
      </c>
      <c r="X84" s="50">
        <v>0</v>
      </c>
      <c r="Y84" s="50">
        <v>0</v>
      </c>
      <c r="Z84" s="50">
        <v>1000</v>
      </c>
      <c r="AA84" s="50">
        <v>0</v>
      </c>
      <c r="AB84" s="50">
        <v>1</v>
      </c>
      <c r="AC84" s="50">
        <v>0</v>
      </c>
      <c r="AD84" s="50">
        <v>0</v>
      </c>
      <c r="AE84" s="50">
        <v>1</v>
      </c>
      <c r="AF84" s="50">
        <v>90053</v>
      </c>
      <c r="AG84" s="50">
        <v>90053</v>
      </c>
      <c r="AH84" s="50">
        <v>0</v>
      </c>
      <c r="AI84" s="50">
        <v>1000</v>
      </c>
      <c r="AJ84" s="50">
        <v>2000</v>
      </c>
      <c r="AK84" s="50">
        <v>100</v>
      </c>
      <c r="AL84" s="50">
        <v>0</v>
      </c>
      <c r="AM84" s="50">
        <v>0</v>
      </c>
      <c r="AN84" s="50">
        <v>0</v>
      </c>
      <c r="AO84" s="50" t="s">
        <v>4946</v>
      </c>
      <c r="AP84" s="80" t="s">
        <v>4951</v>
      </c>
    </row>
    <row r="85" spans="1:42" x14ac:dyDescent="0.2">
      <c r="A85" s="51">
        <v>1</v>
      </c>
      <c r="B85" s="52">
        <v>1</v>
      </c>
      <c r="C85" s="52">
        <v>1</v>
      </c>
      <c r="D85" s="52">
        <v>1</v>
      </c>
      <c r="E85" s="52">
        <v>1</v>
      </c>
      <c r="F85" s="52">
        <v>1</v>
      </c>
      <c r="G85" s="52">
        <v>1</v>
      </c>
      <c r="H85" s="52">
        <v>1</v>
      </c>
      <c r="I85" s="52">
        <v>1</v>
      </c>
      <c r="J85" s="52">
        <v>1</v>
      </c>
      <c r="O85" s="50">
        <v>90120</v>
      </c>
      <c r="P85" s="50" t="s">
        <v>5074</v>
      </c>
      <c r="Q85" s="50">
        <v>0</v>
      </c>
      <c r="R85" s="50">
        <v>2</v>
      </c>
      <c r="S85" s="57">
        <v>0</v>
      </c>
      <c r="T85" s="50">
        <v>0</v>
      </c>
      <c r="U85" s="50">
        <v>1000</v>
      </c>
      <c r="V85" s="50">
        <v>0</v>
      </c>
      <c r="W85" s="50">
        <v>0</v>
      </c>
      <c r="X85" s="50">
        <v>0</v>
      </c>
      <c r="Y85" s="50">
        <v>0</v>
      </c>
      <c r="Z85" s="50">
        <v>1000</v>
      </c>
      <c r="AA85" s="50">
        <v>0</v>
      </c>
      <c r="AB85" s="50">
        <v>1</v>
      </c>
      <c r="AC85" s="50">
        <v>0</v>
      </c>
      <c r="AD85" s="50">
        <v>0</v>
      </c>
      <c r="AE85" s="50">
        <v>1</v>
      </c>
      <c r="AF85" s="50">
        <v>90122</v>
      </c>
      <c r="AG85" s="50">
        <v>90122</v>
      </c>
      <c r="AH85" s="50">
        <v>0</v>
      </c>
      <c r="AI85" s="50">
        <v>1000</v>
      </c>
      <c r="AJ85" s="50">
        <v>1000</v>
      </c>
      <c r="AK85" s="50">
        <v>100</v>
      </c>
      <c r="AL85" s="50">
        <v>3000</v>
      </c>
      <c r="AM85" s="50">
        <v>0</v>
      </c>
      <c r="AN85" s="50">
        <v>0</v>
      </c>
      <c r="AO85" s="50" t="s">
        <v>4946</v>
      </c>
      <c r="AP85" s="80" t="s">
        <v>4951</v>
      </c>
    </row>
    <row r="86" spans="1:42" x14ac:dyDescent="0.2">
      <c r="A86" s="51">
        <v>1</v>
      </c>
      <c r="B86" s="52">
        <v>1</v>
      </c>
      <c r="C86" s="52">
        <v>1</v>
      </c>
      <c r="D86" s="52">
        <v>1</v>
      </c>
      <c r="E86" s="52">
        <v>1</v>
      </c>
      <c r="F86" s="52">
        <v>1</v>
      </c>
      <c r="G86" s="52">
        <v>1</v>
      </c>
      <c r="H86" s="52">
        <v>1</v>
      </c>
      <c r="I86" s="52">
        <v>1</v>
      </c>
      <c r="J86" s="52">
        <v>1</v>
      </c>
      <c r="O86" s="50">
        <v>90123</v>
      </c>
      <c r="P86" s="50" t="s">
        <v>5075</v>
      </c>
      <c r="Q86" s="50">
        <v>0</v>
      </c>
      <c r="R86" s="50">
        <v>2</v>
      </c>
      <c r="S86" s="57">
        <v>0</v>
      </c>
      <c r="T86" s="50">
        <v>0</v>
      </c>
      <c r="U86" s="50">
        <v>1000</v>
      </c>
      <c r="V86" s="50">
        <v>0</v>
      </c>
      <c r="W86" s="50">
        <v>0</v>
      </c>
      <c r="X86" s="50">
        <v>0</v>
      </c>
      <c r="Y86" s="50">
        <v>0</v>
      </c>
      <c r="Z86" s="50">
        <v>1000</v>
      </c>
      <c r="AA86" s="50">
        <v>0</v>
      </c>
      <c r="AB86" s="50">
        <v>1</v>
      </c>
      <c r="AC86" s="50">
        <v>0</v>
      </c>
      <c r="AD86" s="50">
        <v>0</v>
      </c>
      <c r="AE86" s="50">
        <v>1</v>
      </c>
      <c r="AF86" s="50">
        <v>90124</v>
      </c>
      <c r="AG86" s="50">
        <v>90124</v>
      </c>
      <c r="AH86" s="50">
        <v>0</v>
      </c>
      <c r="AI86" s="50">
        <v>1000</v>
      </c>
      <c r="AJ86" s="50">
        <v>0</v>
      </c>
      <c r="AK86" s="50">
        <v>0</v>
      </c>
      <c r="AL86" s="50">
        <v>0</v>
      </c>
      <c r="AM86" s="50">
        <v>0</v>
      </c>
      <c r="AN86" s="50">
        <v>0</v>
      </c>
      <c r="AO86" s="50" t="s">
        <v>4946</v>
      </c>
      <c r="AP86" s="80" t="s">
        <v>4951</v>
      </c>
    </row>
    <row r="87" spans="1:42" x14ac:dyDescent="0.2">
      <c r="A87" s="51">
        <v>1</v>
      </c>
      <c r="B87" s="52">
        <v>1</v>
      </c>
      <c r="C87" s="52">
        <v>1</v>
      </c>
      <c r="D87" s="52">
        <v>1</v>
      </c>
      <c r="E87" s="52">
        <v>1</v>
      </c>
      <c r="F87" s="52">
        <v>1</v>
      </c>
      <c r="G87" s="52">
        <v>1</v>
      </c>
      <c r="H87" s="52">
        <v>1</v>
      </c>
      <c r="I87" s="52">
        <v>1</v>
      </c>
      <c r="J87" s="52">
        <v>1</v>
      </c>
      <c r="O87" s="50">
        <v>90133</v>
      </c>
      <c r="P87" s="50" t="s">
        <v>5076</v>
      </c>
      <c r="Q87" s="50">
        <v>0</v>
      </c>
      <c r="R87" s="50">
        <v>2</v>
      </c>
      <c r="S87" s="57">
        <v>0</v>
      </c>
      <c r="T87" s="50">
        <v>0</v>
      </c>
      <c r="U87" s="50">
        <v>1000</v>
      </c>
      <c r="V87" s="50">
        <v>0</v>
      </c>
      <c r="W87" s="50">
        <v>90133</v>
      </c>
      <c r="X87" s="50">
        <v>0</v>
      </c>
      <c r="Y87" s="50">
        <v>0</v>
      </c>
      <c r="Z87" s="50">
        <v>0</v>
      </c>
      <c r="AA87" s="50">
        <v>0</v>
      </c>
      <c r="AB87" s="50">
        <v>1</v>
      </c>
      <c r="AC87" s="50">
        <v>0</v>
      </c>
      <c r="AD87" s="50">
        <v>0</v>
      </c>
      <c r="AE87" s="50">
        <v>1</v>
      </c>
      <c r="AF87" s="50">
        <v>0</v>
      </c>
      <c r="AG87" s="50">
        <v>0</v>
      </c>
      <c r="AH87" s="50">
        <v>0</v>
      </c>
      <c r="AI87" s="50">
        <v>0</v>
      </c>
      <c r="AJ87" s="50">
        <v>0</v>
      </c>
      <c r="AK87" s="50">
        <v>0</v>
      </c>
      <c r="AL87" s="50">
        <v>0</v>
      </c>
      <c r="AM87" s="50">
        <v>0</v>
      </c>
      <c r="AN87" s="50">
        <v>0</v>
      </c>
      <c r="AO87" s="50" t="s">
        <v>4946</v>
      </c>
      <c r="AP87" s="80" t="s">
        <v>4951</v>
      </c>
    </row>
    <row r="88" spans="1:42" x14ac:dyDescent="0.2">
      <c r="A88" s="51">
        <v>1</v>
      </c>
      <c r="B88" s="52">
        <v>1</v>
      </c>
      <c r="C88" s="52">
        <v>1</v>
      </c>
      <c r="D88" s="52">
        <v>1</v>
      </c>
      <c r="E88" s="52">
        <v>1</v>
      </c>
      <c r="F88" s="52">
        <v>1</v>
      </c>
      <c r="G88" s="52">
        <v>1</v>
      </c>
      <c r="H88" s="52">
        <v>1</v>
      </c>
      <c r="I88" s="52">
        <v>1</v>
      </c>
      <c r="J88" s="52">
        <v>1</v>
      </c>
      <c r="O88" s="50">
        <v>90134</v>
      </c>
      <c r="P88" s="50" t="s">
        <v>5077</v>
      </c>
      <c r="Q88" s="50">
        <v>0</v>
      </c>
      <c r="R88" s="50">
        <v>2</v>
      </c>
      <c r="S88" s="57">
        <v>0</v>
      </c>
      <c r="T88" s="50">
        <v>0</v>
      </c>
      <c r="U88" s="50">
        <v>1000</v>
      </c>
      <c r="V88" s="50">
        <v>0</v>
      </c>
      <c r="W88" s="50">
        <v>90133</v>
      </c>
      <c r="X88" s="50">
        <v>0</v>
      </c>
      <c r="Y88" s="50">
        <v>0</v>
      </c>
      <c r="Z88" s="50">
        <v>0</v>
      </c>
      <c r="AA88" s="50">
        <v>0</v>
      </c>
      <c r="AB88" s="50">
        <v>1</v>
      </c>
      <c r="AC88" s="50">
        <v>0</v>
      </c>
      <c r="AD88" s="50">
        <v>0</v>
      </c>
      <c r="AE88" s="50">
        <v>1</v>
      </c>
      <c r="AF88" s="50">
        <v>90134</v>
      </c>
      <c r="AG88" s="50">
        <v>90134</v>
      </c>
      <c r="AH88" s="50">
        <v>0</v>
      </c>
      <c r="AI88" s="50">
        <v>0</v>
      </c>
      <c r="AJ88" s="50">
        <v>0</v>
      </c>
      <c r="AK88" s="50">
        <v>0</v>
      </c>
      <c r="AL88" s="50">
        <v>0</v>
      </c>
      <c r="AM88" s="50">
        <v>0</v>
      </c>
      <c r="AN88" s="50">
        <v>0</v>
      </c>
      <c r="AO88" s="50" t="s">
        <v>4946</v>
      </c>
      <c r="AP88" s="80" t="s">
        <v>4951</v>
      </c>
    </row>
    <row r="89" spans="1:42" x14ac:dyDescent="0.2">
      <c r="A89" s="51">
        <v>1</v>
      </c>
      <c r="B89" s="52">
        <v>1</v>
      </c>
      <c r="C89" s="52">
        <v>1</v>
      </c>
      <c r="D89" s="52">
        <v>1</v>
      </c>
      <c r="E89" s="52">
        <v>1</v>
      </c>
      <c r="F89" s="52">
        <v>1</v>
      </c>
      <c r="G89" s="52">
        <v>1</v>
      </c>
      <c r="H89" s="52">
        <v>1</v>
      </c>
      <c r="I89" s="52">
        <v>1</v>
      </c>
      <c r="J89" s="52">
        <v>1</v>
      </c>
      <c r="O89" s="50">
        <v>90140</v>
      </c>
      <c r="P89" s="50" t="s">
        <v>5078</v>
      </c>
      <c r="Q89" s="50">
        <v>0</v>
      </c>
      <c r="R89" s="50">
        <v>2</v>
      </c>
      <c r="S89" s="57">
        <v>0</v>
      </c>
      <c r="T89" s="50">
        <v>0</v>
      </c>
      <c r="U89" s="50">
        <v>1000</v>
      </c>
      <c r="V89" s="50">
        <v>0</v>
      </c>
      <c r="W89" s="50">
        <v>90140</v>
      </c>
      <c r="X89" s="50">
        <v>0</v>
      </c>
      <c r="Y89" s="50">
        <v>0</v>
      </c>
      <c r="Z89" s="50">
        <v>30</v>
      </c>
      <c r="AA89" s="50">
        <v>0</v>
      </c>
      <c r="AB89" s="50">
        <v>1</v>
      </c>
      <c r="AC89" s="50">
        <v>0</v>
      </c>
      <c r="AD89" s="50">
        <v>0</v>
      </c>
      <c r="AE89" s="50">
        <v>1</v>
      </c>
      <c r="AF89" s="50">
        <v>90143</v>
      </c>
      <c r="AG89" s="50">
        <v>90143</v>
      </c>
      <c r="AH89" s="50">
        <v>0</v>
      </c>
      <c r="AI89" s="50">
        <v>0</v>
      </c>
      <c r="AJ89" s="50">
        <v>0</v>
      </c>
      <c r="AK89" s="50">
        <v>0</v>
      </c>
      <c r="AL89" s="50">
        <v>0</v>
      </c>
      <c r="AM89" s="50">
        <v>0</v>
      </c>
      <c r="AN89" s="50">
        <v>0</v>
      </c>
      <c r="AO89" s="50" t="s">
        <v>4946</v>
      </c>
      <c r="AP89" s="80" t="s">
        <v>4951</v>
      </c>
    </row>
    <row r="90" spans="1:42" x14ac:dyDescent="0.2">
      <c r="A90" s="51">
        <v>1</v>
      </c>
      <c r="B90" s="52">
        <v>1</v>
      </c>
      <c r="C90" s="52">
        <v>1</v>
      </c>
      <c r="D90" s="52">
        <v>1</v>
      </c>
      <c r="E90" s="52">
        <v>1</v>
      </c>
      <c r="F90" s="52">
        <v>1</v>
      </c>
      <c r="G90" s="52">
        <v>1</v>
      </c>
      <c r="H90" s="52">
        <v>1</v>
      </c>
      <c r="I90" s="52">
        <v>1</v>
      </c>
      <c r="J90" s="52">
        <v>1</v>
      </c>
      <c r="O90" s="50">
        <v>90152</v>
      </c>
      <c r="P90" s="50" t="s">
        <v>5079</v>
      </c>
      <c r="Q90" s="50">
        <v>0</v>
      </c>
      <c r="R90" s="50">
        <v>2</v>
      </c>
      <c r="S90" s="57">
        <v>0</v>
      </c>
      <c r="T90" s="50">
        <v>0</v>
      </c>
      <c r="U90" s="50">
        <v>1000</v>
      </c>
      <c r="V90" s="50">
        <v>0</v>
      </c>
      <c r="W90" s="50">
        <v>90152</v>
      </c>
      <c r="X90" s="50">
        <v>0</v>
      </c>
      <c r="Y90" s="50">
        <v>0</v>
      </c>
      <c r="Z90" s="50">
        <v>0</v>
      </c>
      <c r="AA90" s="50">
        <v>0</v>
      </c>
      <c r="AB90" s="50">
        <v>1</v>
      </c>
      <c r="AC90" s="50">
        <v>0</v>
      </c>
      <c r="AD90" s="50">
        <v>0</v>
      </c>
      <c r="AE90" s="50">
        <v>0</v>
      </c>
      <c r="AF90" s="50">
        <v>0</v>
      </c>
      <c r="AG90" s="50">
        <v>0</v>
      </c>
      <c r="AH90" s="50">
        <v>0</v>
      </c>
      <c r="AI90" s="50">
        <v>0</v>
      </c>
      <c r="AJ90" s="50">
        <v>0</v>
      </c>
      <c r="AK90" s="50">
        <v>0</v>
      </c>
      <c r="AL90" s="50">
        <v>0</v>
      </c>
      <c r="AM90" s="50">
        <v>0</v>
      </c>
      <c r="AN90" s="50">
        <v>0</v>
      </c>
      <c r="AO90" s="50" t="s">
        <v>4946</v>
      </c>
      <c r="AP90" s="80" t="s">
        <v>4951</v>
      </c>
    </row>
    <row r="91" spans="1:42" x14ac:dyDescent="0.2">
      <c r="A91" s="51">
        <v>1</v>
      </c>
      <c r="B91" s="52">
        <v>1</v>
      </c>
      <c r="C91" s="52">
        <v>1</v>
      </c>
      <c r="D91" s="52">
        <v>1</v>
      </c>
      <c r="E91" s="52">
        <v>1</v>
      </c>
      <c r="F91" s="52">
        <v>1</v>
      </c>
      <c r="G91" s="52">
        <v>1</v>
      </c>
      <c r="H91" s="52">
        <v>1</v>
      </c>
      <c r="I91" s="52">
        <v>1</v>
      </c>
      <c r="J91" s="52">
        <v>1</v>
      </c>
      <c r="O91" s="50">
        <v>90160</v>
      </c>
      <c r="P91" s="50" t="s">
        <v>5080</v>
      </c>
      <c r="Q91" s="50">
        <v>0</v>
      </c>
      <c r="R91" s="50">
        <v>2</v>
      </c>
      <c r="S91" s="57">
        <v>0</v>
      </c>
      <c r="T91" s="50">
        <v>0</v>
      </c>
      <c r="U91" s="50">
        <v>1000</v>
      </c>
      <c r="V91" s="50">
        <v>0</v>
      </c>
      <c r="W91" s="50">
        <v>90160</v>
      </c>
      <c r="X91" s="50">
        <v>0</v>
      </c>
      <c r="Y91" s="50">
        <v>0</v>
      </c>
      <c r="Z91" s="50">
        <v>1000</v>
      </c>
      <c r="AA91" s="50">
        <v>0</v>
      </c>
      <c r="AB91" s="50">
        <v>1</v>
      </c>
      <c r="AC91" s="50">
        <v>0</v>
      </c>
      <c r="AD91" s="50">
        <v>0</v>
      </c>
      <c r="AE91" s="50">
        <v>1</v>
      </c>
      <c r="AF91" s="50">
        <v>90163</v>
      </c>
      <c r="AG91" s="50">
        <v>90163</v>
      </c>
      <c r="AH91" s="50">
        <v>0</v>
      </c>
      <c r="AI91" s="50">
        <v>1000</v>
      </c>
      <c r="AJ91" s="50">
        <v>0</v>
      </c>
      <c r="AK91" s="50">
        <v>100</v>
      </c>
      <c r="AL91" s="50">
        <v>3000</v>
      </c>
      <c r="AM91" s="50">
        <v>0</v>
      </c>
      <c r="AN91" s="50">
        <v>0</v>
      </c>
      <c r="AO91" s="50" t="s">
        <v>4946</v>
      </c>
      <c r="AP91" s="80" t="s">
        <v>4951</v>
      </c>
    </row>
    <row r="92" spans="1:42" x14ac:dyDescent="0.2">
      <c r="A92" s="51">
        <v>1</v>
      </c>
      <c r="B92" s="52">
        <v>1</v>
      </c>
      <c r="C92" s="52">
        <v>1</v>
      </c>
      <c r="D92" s="52">
        <v>1</v>
      </c>
      <c r="E92" s="52">
        <v>1</v>
      </c>
      <c r="F92" s="52">
        <v>1</v>
      </c>
      <c r="G92" s="52">
        <v>1</v>
      </c>
      <c r="H92" s="52">
        <v>1</v>
      </c>
      <c r="I92" s="52">
        <v>1</v>
      </c>
      <c r="J92" s="52">
        <v>1</v>
      </c>
      <c r="O92" s="50">
        <v>90171</v>
      </c>
      <c r="P92" s="50" t="s">
        <v>5081</v>
      </c>
      <c r="Q92" s="50">
        <v>0</v>
      </c>
      <c r="R92" s="50">
        <v>2</v>
      </c>
      <c r="S92" s="57">
        <v>0</v>
      </c>
      <c r="T92" s="50">
        <v>0</v>
      </c>
      <c r="U92" s="50">
        <v>1000</v>
      </c>
      <c r="V92" s="50">
        <v>0</v>
      </c>
      <c r="W92" s="50">
        <v>90173</v>
      </c>
      <c r="X92" s="50">
        <v>1</v>
      </c>
      <c r="Y92" s="50">
        <v>100</v>
      </c>
      <c r="Z92" s="50">
        <v>100</v>
      </c>
      <c r="AA92" s="50">
        <v>150</v>
      </c>
      <c r="AB92" s="50">
        <v>1</v>
      </c>
      <c r="AC92" s="50">
        <v>10050</v>
      </c>
      <c r="AD92" s="50">
        <v>0</v>
      </c>
      <c r="AE92" s="50">
        <v>1</v>
      </c>
      <c r="AF92" s="50">
        <v>90173</v>
      </c>
      <c r="AG92" s="50">
        <v>90173</v>
      </c>
      <c r="AH92" s="50">
        <v>0</v>
      </c>
      <c r="AI92" s="50">
        <v>1000</v>
      </c>
      <c r="AJ92" s="50">
        <v>1000</v>
      </c>
      <c r="AK92" s="50">
        <v>0</v>
      </c>
      <c r="AL92" s="50">
        <v>0</v>
      </c>
      <c r="AM92" s="50">
        <v>0</v>
      </c>
      <c r="AN92" s="50">
        <v>0</v>
      </c>
      <c r="AO92" s="50" t="s">
        <v>4946</v>
      </c>
      <c r="AP92" s="80" t="s">
        <v>4951</v>
      </c>
    </row>
    <row r="93" spans="1:42" x14ac:dyDescent="0.2">
      <c r="A93" s="51">
        <v>1</v>
      </c>
      <c r="B93" s="52">
        <v>1</v>
      </c>
      <c r="C93" s="52">
        <v>1</v>
      </c>
      <c r="D93" s="52">
        <v>1</v>
      </c>
      <c r="E93" s="52">
        <v>1</v>
      </c>
      <c r="F93" s="52">
        <v>1</v>
      </c>
      <c r="G93" s="52">
        <v>1</v>
      </c>
      <c r="H93" s="52">
        <v>1</v>
      </c>
      <c r="I93" s="52">
        <v>1</v>
      </c>
      <c r="J93" s="52">
        <v>1</v>
      </c>
      <c r="O93" s="50">
        <v>90113</v>
      </c>
      <c r="P93" s="50" t="s">
        <v>5082</v>
      </c>
      <c r="Q93" s="50">
        <v>0</v>
      </c>
      <c r="R93" s="50">
        <v>2</v>
      </c>
      <c r="S93" s="50">
        <v>0</v>
      </c>
      <c r="T93" s="50">
        <v>0</v>
      </c>
      <c r="U93" s="50">
        <v>1000</v>
      </c>
      <c r="V93" s="50">
        <v>0</v>
      </c>
      <c r="W93" s="50">
        <v>90113</v>
      </c>
      <c r="X93" s="50">
        <v>0</v>
      </c>
      <c r="Y93" s="50">
        <v>0</v>
      </c>
      <c r="Z93" s="50">
        <v>9999</v>
      </c>
      <c r="AA93" s="50">
        <v>0</v>
      </c>
      <c r="AB93" s="50">
        <v>1</v>
      </c>
      <c r="AC93" s="50">
        <v>0</v>
      </c>
      <c r="AD93" s="50">
        <v>0</v>
      </c>
      <c r="AE93" s="50">
        <v>1</v>
      </c>
      <c r="AF93" s="50" t="s">
        <v>5083</v>
      </c>
      <c r="AG93" s="50" t="s">
        <v>5083</v>
      </c>
      <c r="AH93" s="50">
        <v>0</v>
      </c>
      <c r="AI93" s="50">
        <v>0</v>
      </c>
      <c r="AJ93" s="50">
        <v>0</v>
      </c>
      <c r="AK93" s="50">
        <v>0</v>
      </c>
      <c r="AL93" s="50">
        <v>0</v>
      </c>
      <c r="AM93" s="50">
        <v>0</v>
      </c>
      <c r="AN93" s="50">
        <v>0</v>
      </c>
      <c r="AO93" s="50" t="s">
        <v>4968</v>
      </c>
      <c r="AP93" s="80" t="s">
        <v>4951</v>
      </c>
    </row>
    <row r="94" spans="1:42" x14ac:dyDescent="0.2">
      <c r="A94" s="51">
        <v>1</v>
      </c>
      <c r="B94" s="52">
        <v>1</v>
      </c>
      <c r="C94" s="52">
        <v>1</v>
      </c>
      <c r="D94" s="52">
        <v>1</v>
      </c>
      <c r="E94" s="52">
        <v>1</v>
      </c>
      <c r="F94" s="52">
        <v>1</v>
      </c>
      <c r="G94" s="52">
        <v>1</v>
      </c>
      <c r="H94" s="52">
        <v>1</v>
      </c>
      <c r="I94" s="52">
        <v>1</v>
      </c>
      <c r="J94" s="52">
        <v>1</v>
      </c>
      <c r="O94" s="50">
        <v>90184</v>
      </c>
      <c r="P94" s="69" t="s">
        <v>5084</v>
      </c>
      <c r="Q94" s="50">
        <v>0</v>
      </c>
      <c r="R94" s="50">
        <v>2</v>
      </c>
      <c r="S94" s="50">
        <v>0</v>
      </c>
      <c r="T94" s="50">
        <v>0</v>
      </c>
      <c r="U94" s="50">
        <v>1000</v>
      </c>
      <c r="V94" s="50">
        <v>0</v>
      </c>
      <c r="W94" s="50">
        <v>90184</v>
      </c>
      <c r="X94" s="50">
        <v>0</v>
      </c>
      <c r="Y94" s="50">
        <v>15</v>
      </c>
      <c r="Z94" s="50">
        <v>300</v>
      </c>
      <c r="AA94" s="50">
        <v>350</v>
      </c>
      <c r="AB94" s="50">
        <v>1</v>
      </c>
      <c r="AC94" s="50">
        <v>0</v>
      </c>
      <c r="AD94" s="50">
        <v>0</v>
      </c>
      <c r="AE94" s="50">
        <v>0</v>
      </c>
      <c r="AF94" s="50">
        <v>0</v>
      </c>
      <c r="AG94" s="50">
        <v>0</v>
      </c>
      <c r="AH94" s="50">
        <v>90184</v>
      </c>
      <c r="AI94" s="50">
        <v>1000</v>
      </c>
      <c r="AJ94" s="50">
        <v>1500</v>
      </c>
      <c r="AK94" s="50">
        <v>1000</v>
      </c>
      <c r="AL94" s="50">
        <v>4000</v>
      </c>
      <c r="AM94" s="50">
        <v>0</v>
      </c>
      <c r="AN94" s="50">
        <v>0</v>
      </c>
      <c r="AO94" s="50" t="s">
        <v>4968</v>
      </c>
      <c r="AP94" s="80" t="s">
        <v>4951</v>
      </c>
    </row>
    <row r="95" spans="1:42" x14ac:dyDescent="0.2">
      <c r="A95" s="51">
        <v>1</v>
      </c>
      <c r="B95" s="52">
        <v>1</v>
      </c>
      <c r="C95" s="52">
        <v>1</v>
      </c>
      <c r="D95" s="52">
        <v>1</v>
      </c>
      <c r="E95" s="52">
        <v>1</v>
      </c>
      <c r="F95" s="52">
        <v>1</v>
      </c>
      <c r="G95" s="52">
        <v>1</v>
      </c>
      <c r="H95" s="52">
        <v>1</v>
      </c>
      <c r="I95" s="52">
        <v>1</v>
      </c>
      <c r="J95" s="52">
        <v>1</v>
      </c>
      <c r="O95" s="50">
        <v>90185</v>
      </c>
      <c r="P95" s="69" t="s">
        <v>5085</v>
      </c>
      <c r="Q95" s="50">
        <v>0</v>
      </c>
      <c r="R95" s="50">
        <v>2</v>
      </c>
      <c r="S95" s="50">
        <v>0</v>
      </c>
      <c r="T95" s="50">
        <v>0</v>
      </c>
      <c r="U95" s="50">
        <v>1000</v>
      </c>
      <c r="V95" s="50">
        <v>0</v>
      </c>
      <c r="W95" s="50">
        <v>90185</v>
      </c>
      <c r="X95" s="50">
        <v>0</v>
      </c>
      <c r="Y95" s="50">
        <v>15</v>
      </c>
      <c r="Z95" s="50">
        <v>300</v>
      </c>
      <c r="AA95" s="50">
        <v>350</v>
      </c>
      <c r="AB95" s="50">
        <v>1</v>
      </c>
      <c r="AC95" s="50">
        <v>0</v>
      </c>
      <c r="AD95" s="50">
        <v>0</v>
      </c>
      <c r="AE95" s="50">
        <v>0</v>
      </c>
      <c r="AF95" s="50">
        <v>0</v>
      </c>
      <c r="AG95" s="50">
        <v>0</v>
      </c>
      <c r="AH95" s="50">
        <v>90185</v>
      </c>
      <c r="AI95" s="50">
        <v>1000</v>
      </c>
      <c r="AJ95" s="50">
        <v>1500</v>
      </c>
      <c r="AK95" s="50">
        <v>1000</v>
      </c>
      <c r="AL95" s="50">
        <v>4000</v>
      </c>
      <c r="AM95" s="50">
        <v>0</v>
      </c>
      <c r="AN95" s="50">
        <v>0</v>
      </c>
      <c r="AO95" s="50" t="s">
        <v>4968</v>
      </c>
      <c r="AP95" s="80" t="s">
        <v>4951</v>
      </c>
    </row>
    <row r="96" spans="1:42" x14ac:dyDescent="0.2">
      <c r="A96" s="51">
        <v>1</v>
      </c>
      <c r="B96" s="52">
        <v>1</v>
      </c>
      <c r="C96" s="52">
        <v>1</v>
      </c>
      <c r="D96" s="52">
        <v>1</v>
      </c>
      <c r="E96" s="52">
        <v>1</v>
      </c>
      <c r="F96" s="52">
        <v>1</v>
      </c>
      <c r="G96" s="52">
        <v>1</v>
      </c>
      <c r="H96" s="52">
        <v>1</v>
      </c>
      <c r="I96" s="52">
        <v>1</v>
      </c>
      <c r="J96" s="52">
        <v>1</v>
      </c>
      <c r="O96" s="50">
        <v>90240</v>
      </c>
      <c r="P96" s="50" t="s">
        <v>5086</v>
      </c>
      <c r="Q96" s="50">
        <v>0</v>
      </c>
      <c r="R96" s="50">
        <v>2</v>
      </c>
      <c r="S96" s="50">
        <v>0</v>
      </c>
      <c r="T96" s="50">
        <v>0</v>
      </c>
      <c r="U96" s="50">
        <v>1000</v>
      </c>
      <c r="V96" s="50">
        <v>0</v>
      </c>
      <c r="W96" s="50">
        <v>0</v>
      </c>
      <c r="X96" s="50">
        <v>0</v>
      </c>
      <c r="Y96" s="50">
        <v>0</v>
      </c>
      <c r="Z96" s="50">
        <v>200</v>
      </c>
      <c r="AA96" s="50">
        <v>250</v>
      </c>
      <c r="AB96" s="50">
        <v>0</v>
      </c>
      <c r="AC96" s="50">
        <v>0</v>
      </c>
      <c r="AD96" s="50">
        <v>0</v>
      </c>
      <c r="AE96" s="50">
        <v>1</v>
      </c>
      <c r="AF96" s="50">
        <v>0</v>
      </c>
      <c r="AG96" s="50">
        <v>0</v>
      </c>
      <c r="AH96" s="50">
        <v>0</v>
      </c>
      <c r="AI96" s="50">
        <v>0</v>
      </c>
      <c r="AJ96" s="50">
        <v>0</v>
      </c>
      <c r="AK96" s="50">
        <v>0</v>
      </c>
      <c r="AL96" s="50">
        <v>0</v>
      </c>
      <c r="AM96" s="50">
        <v>0</v>
      </c>
      <c r="AN96" s="50">
        <v>0</v>
      </c>
      <c r="AO96" s="50" t="s">
        <v>4968</v>
      </c>
      <c r="AP96" s="80" t="s">
        <v>4951</v>
      </c>
    </row>
  </sheetData>
  <phoneticPr fontId="2" type="noConversion"/>
  <conditionalFormatting sqref="AC1:AC4 V72:AA75 AC72:AC75 AB4 AI3:AO3 AI72:AN75 AE72:AE76 V76:AC76 AH76:AN76 V1:W6 AI5:AO6 Y3:AG3 Y5:AG6 AB7:AB75 AB77:AB83 AH3:AH84 AD1:AD84">
    <cfRule type="cellIs" dxfId="59" priority="42" operator="equal">
      <formula>-1</formula>
    </cfRule>
  </conditionalFormatting>
  <conditionalFormatting sqref="X1:X6">
    <cfRule type="cellIs" dxfId="58" priority="40" operator="equal">
      <formula>-1</formula>
    </cfRule>
  </conditionalFormatting>
  <conditionalFormatting sqref="Y1:Y3 Y4:AA4 AI4:AN4 Y5:Y6 AC4:AG4">
    <cfRule type="cellIs" dxfId="57" priority="39" operator="equal">
      <formula>-1</formula>
    </cfRule>
  </conditionalFormatting>
  <conditionalFormatting sqref="AH1:AH4 AE1:AG6">
    <cfRule type="cellIs" dxfId="56" priority="36" operator="equal">
      <formula>-1</formula>
    </cfRule>
  </conditionalFormatting>
  <conditionalFormatting sqref="AK1:AK2">
    <cfRule type="cellIs" dxfId="55" priority="35" operator="equal">
      <formula>-1</formula>
    </cfRule>
  </conditionalFormatting>
  <conditionalFormatting sqref="O72:O83">
    <cfRule type="duplicateValues" dxfId="54" priority="220"/>
  </conditionalFormatting>
  <conditionalFormatting sqref="R2 T2:U2">
    <cfRule type="cellIs" dxfId="53" priority="29" operator="equal">
      <formula>-1</formula>
    </cfRule>
  </conditionalFormatting>
  <conditionalFormatting sqref="AB84 AH84">
    <cfRule type="cellIs" dxfId="52" priority="27" operator="equal">
      <formula>-1</formula>
    </cfRule>
  </conditionalFormatting>
  <conditionalFormatting sqref="O1:O68">
    <cfRule type="duplicateValues" dxfId="51" priority="230"/>
  </conditionalFormatting>
  <conditionalFormatting sqref="AO4">
    <cfRule type="cellIs" dxfId="50" priority="25" operator="equal">
      <formula>-1</formula>
    </cfRule>
  </conditionalFormatting>
  <conditionalFormatting sqref="AO69:AO76 AO84:AO96">
    <cfRule type="cellIs" dxfId="49" priority="24" operator="equal">
      <formula>-1</formula>
    </cfRule>
  </conditionalFormatting>
  <conditionalFormatting sqref="AO14:AO17">
    <cfRule type="cellIs" dxfId="48" priority="23" operator="equal">
      <formula>-1</formula>
    </cfRule>
  </conditionalFormatting>
  <conditionalFormatting sqref="AO20">
    <cfRule type="cellIs" dxfId="47" priority="22" operator="equal">
      <formula>-1</formula>
    </cfRule>
  </conditionalFormatting>
  <conditionalFormatting sqref="AO23">
    <cfRule type="cellIs" dxfId="46" priority="21" operator="equal">
      <formula>-1</formula>
    </cfRule>
  </conditionalFormatting>
  <conditionalFormatting sqref="AO25:AO26">
    <cfRule type="cellIs" dxfId="45" priority="20" operator="equal">
      <formula>-1</formula>
    </cfRule>
  </conditionalFormatting>
  <conditionalFormatting sqref="AO29">
    <cfRule type="cellIs" dxfId="44" priority="18" operator="equal">
      <formula>-1</formula>
    </cfRule>
  </conditionalFormatting>
  <conditionalFormatting sqref="AO30">
    <cfRule type="cellIs" dxfId="43" priority="17" operator="equal">
      <formula>-1</formula>
    </cfRule>
  </conditionalFormatting>
  <conditionalFormatting sqref="AO34">
    <cfRule type="cellIs" dxfId="42" priority="16" operator="equal">
      <formula>-1</formula>
    </cfRule>
  </conditionalFormatting>
  <conditionalFormatting sqref="AO37">
    <cfRule type="cellIs" dxfId="41" priority="15" operator="equal">
      <formula>-1</formula>
    </cfRule>
  </conditionalFormatting>
  <conditionalFormatting sqref="AO40">
    <cfRule type="cellIs" dxfId="40" priority="14" operator="equal">
      <formula>-1</formula>
    </cfRule>
  </conditionalFormatting>
  <conditionalFormatting sqref="AO41">
    <cfRule type="cellIs" dxfId="39" priority="13" operator="equal">
      <formula>-1</formula>
    </cfRule>
  </conditionalFormatting>
  <conditionalFormatting sqref="AO45">
    <cfRule type="cellIs" dxfId="38" priority="12" operator="equal">
      <formula>-1</formula>
    </cfRule>
  </conditionalFormatting>
  <conditionalFormatting sqref="AO46">
    <cfRule type="cellIs" dxfId="37" priority="11" operator="equal">
      <formula>-1</formula>
    </cfRule>
  </conditionalFormatting>
  <conditionalFormatting sqref="AO56">
    <cfRule type="cellIs" dxfId="36" priority="10" operator="equal">
      <formula>-1</formula>
    </cfRule>
  </conditionalFormatting>
  <conditionalFormatting sqref="AF89:AG89">
    <cfRule type="duplicateValues" dxfId="35" priority="9"/>
  </conditionalFormatting>
  <conditionalFormatting sqref="U3:U6">
    <cfRule type="cellIs" dxfId="34" priority="5" operator="equal">
      <formula>-1</formula>
    </cfRule>
  </conditionalFormatting>
  <conditionalFormatting sqref="U3:U6">
    <cfRule type="cellIs" dxfId="33" priority="4" operator="equal">
      <formula>-1</formula>
    </cfRule>
  </conditionalFormatting>
  <conditionalFormatting sqref="AO63:AO68">
    <cfRule type="cellIs" dxfId="32" priority="3" operator="equal">
      <formula>-1</formula>
    </cfRule>
  </conditionalFormatting>
  <conditionalFormatting sqref="AO48">
    <cfRule type="cellIs" dxfId="31" priority="2" operator="equal">
      <formula>-1</formula>
    </cfRule>
  </conditionalFormatting>
  <conditionalFormatting sqref="W77:W83">
    <cfRule type="duplicateValues" dxfId="30" priority="1"/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6377B-754A-4CBE-896B-6F79A6B72042}">
  <sheetPr codeName="Sheet29">
    <tabColor rgb="FFEE0000"/>
  </sheetPr>
  <dimension ref="A1:V23"/>
  <sheetViews>
    <sheetView topLeftCell="C1" workbookViewId="0">
      <selection activeCell="Q2" sqref="Q2:Q5"/>
    </sheetView>
  </sheetViews>
  <sheetFormatPr defaultRowHeight="14.25" x14ac:dyDescent="0.2"/>
  <cols>
    <col min="14" max="14" width="11.375" bestFit="1" customWidth="1"/>
    <col min="15" max="15" width="7.5" style="49" bestFit="1" customWidth="1"/>
    <col min="16" max="16" width="16.5" style="49" bestFit="1" customWidth="1"/>
    <col min="17" max="17" width="10.375" style="49" bestFit="1" customWidth="1"/>
    <col min="18" max="18" width="34" bestFit="1" customWidth="1"/>
    <col min="19" max="19" width="12.375" style="49" bestFit="1" customWidth="1"/>
    <col min="20" max="20" width="10.25" bestFit="1" customWidth="1"/>
  </cols>
  <sheetData>
    <row r="1" spans="1:22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N1" s="52" t="s">
        <v>250</v>
      </c>
      <c r="O1" s="52" t="s">
        <v>2349</v>
      </c>
      <c r="P1" s="49" t="s">
        <v>251</v>
      </c>
      <c r="Q1" s="49" t="s">
        <v>2457</v>
      </c>
      <c r="R1" s="52" t="s">
        <v>5087</v>
      </c>
      <c r="S1" s="49" t="s">
        <v>5088</v>
      </c>
      <c r="T1" s="50" t="s">
        <v>4681</v>
      </c>
      <c r="V1" t="s">
        <v>5089</v>
      </c>
    </row>
    <row r="2" spans="1:22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0"/>
      <c r="O2" s="52" t="s">
        <v>5090</v>
      </c>
      <c r="P2" s="49" t="s">
        <v>5091</v>
      </c>
      <c r="Q2" s="49" t="s">
        <v>5092</v>
      </c>
      <c r="R2" s="49" t="s">
        <v>5093</v>
      </c>
      <c r="S2" s="49" t="s">
        <v>5094</v>
      </c>
      <c r="T2" s="49" t="s">
        <v>4689</v>
      </c>
      <c r="V2" t="s">
        <v>5095</v>
      </c>
    </row>
    <row r="3" spans="1:22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0"/>
      <c r="O3" s="50">
        <v>10000</v>
      </c>
      <c r="P3" s="49" t="s">
        <v>5096</v>
      </c>
      <c r="Q3" s="49">
        <v>1</v>
      </c>
      <c r="R3" s="49" t="s">
        <v>5097</v>
      </c>
      <c r="S3" s="49">
        <v>0</v>
      </c>
      <c r="T3" s="49">
        <v>100</v>
      </c>
    </row>
    <row r="4" spans="1:22" x14ac:dyDescent="0.2">
      <c r="A4" s="51">
        <v>1</v>
      </c>
      <c r="B4" s="52">
        <v>1</v>
      </c>
      <c r="C4" s="52">
        <v>1</v>
      </c>
      <c r="D4" s="52"/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O4" s="50">
        <v>10001</v>
      </c>
      <c r="P4" s="49" t="s">
        <v>5098</v>
      </c>
      <c r="Q4" s="49">
        <v>1</v>
      </c>
      <c r="R4" s="49" t="s">
        <v>5099</v>
      </c>
      <c r="S4" s="49">
        <v>50</v>
      </c>
      <c r="T4" s="49">
        <v>50</v>
      </c>
    </row>
    <row r="5" spans="1:22" x14ac:dyDescent="0.2">
      <c r="A5" s="51">
        <v>1</v>
      </c>
      <c r="B5" s="52">
        <v>1</v>
      </c>
      <c r="C5" s="52">
        <v>1</v>
      </c>
      <c r="D5" s="52"/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O5" s="50">
        <v>10002</v>
      </c>
      <c r="P5" s="49" t="s">
        <v>5100</v>
      </c>
      <c r="Q5" s="49">
        <v>1</v>
      </c>
      <c r="R5" s="49" t="s">
        <v>5101</v>
      </c>
      <c r="S5" s="49">
        <v>75</v>
      </c>
      <c r="T5" s="49">
        <v>35</v>
      </c>
    </row>
    <row r="6" spans="1:22" x14ac:dyDescent="0.2">
      <c r="A6" s="51">
        <v>1</v>
      </c>
      <c r="B6" s="52">
        <v>1</v>
      </c>
      <c r="C6" s="52">
        <v>1</v>
      </c>
      <c r="D6" s="52"/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O6" s="50">
        <v>20000</v>
      </c>
      <c r="P6" s="49" t="s">
        <v>3029</v>
      </c>
      <c r="Q6" s="49">
        <v>2</v>
      </c>
      <c r="R6" s="49" t="s">
        <v>5102</v>
      </c>
      <c r="S6" s="49">
        <v>0</v>
      </c>
      <c r="T6" s="49">
        <v>100</v>
      </c>
    </row>
    <row r="7" spans="1:22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O7" s="50">
        <v>30000</v>
      </c>
      <c r="P7" s="49" t="s">
        <v>5103</v>
      </c>
      <c r="Q7" s="49">
        <v>3</v>
      </c>
      <c r="R7" s="49" t="s">
        <v>5104</v>
      </c>
      <c r="S7" s="49">
        <v>50</v>
      </c>
      <c r="T7" s="49">
        <v>60</v>
      </c>
    </row>
    <row r="8" spans="1:22" x14ac:dyDescent="0.2">
      <c r="A8" s="51">
        <v>1</v>
      </c>
      <c r="B8" s="52">
        <v>1</v>
      </c>
      <c r="C8" s="52">
        <v>1</v>
      </c>
      <c r="D8" s="52"/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O8" s="50">
        <v>30001</v>
      </c>
      <c r="P8" s="49" t="s">
        <v>5105</v>
      </c>
      <c r="Q8" s="49">
        <v>3</v>
      </c>
      <c r="R8" s="49" t="s">
        <v>5106</v>
      </c>
      <c r="S8" s="49">
        <v>25</v>
      </c>
      <c r="T8" s="49">
        <v>90</v>
      </c>
    </row>
    <row r="9" spans="1:22" x14ac:dyDescent="0.2">
      <c r="A9" s="51">
        <v>1</v>
      </c>
      <c r="B9" s="52">
        <v>1</v>
      </c>
      <c r="C9" s="52">
        <v>1</v>
      </c>
      <c r="D9" s="52"/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/>
      <c r="O9" s="50">
        <v>40000</v>
      </c>
      <c r="P9" s="49" t="s">
        <v>5107</v>
      </c>
      <c r="Q9" s="49">
        <v>4</v>
      </c>
      <c r="R9" s="49" t="s">
        <v>5108</v>
      </c>
      <c r="S9" s="49">
        <v>25</v>
      </c>
      <c r="T9" s="49">
        <v>100</v>
      </c>
    </row>
    <row r="10" spans="1:22" x14ac:dyDescent="0.2">
      <c r="A10" s="51">
        <v>1</v>
      </c>
      <c r="B10" s="52">
        <v>1</v>
      </c>
      <c r="C10" s="52">
        <v>1</v>
      </c>
      <c r="D10" s="52"/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O10" s="50">
        <v>40001</v>
      </c>
      <c r="P10" s="49" t="s">
        <v>5109</v>
      </c>
      <c r="Q10" s="49">
        <v>4</v>
      </c>
      <c r="R10" s="49" t="s">
        <v>5110</v>
      </c>
      <c r="S10" s="49">
        <v>75</v>
      </c>
      <c r="T10" s="49">
        <v>35</v>
      </c>
    </row>
    <row r="11" spans="1:22" x14ac:dyDescent="0.2">
      <c r="A11" s="51">
        <v>1</v>
      </c>
      <c r="B11" s="52">
        <v>1</v>
      </c>
      <c r="C11" s="52">
        <v>1</v>
      </c>
      <c r="D11" s="52"/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O11" s="50">
        <v>50000</v>
      </c>
      <c r="P11" s="49" t="s">
        <v>5111</v>
      </c>
      <c r="Q11" s="49">
        <v>5</v>
      </c>
      <c r="R11" s="49" t="s">
        <v>5097</v>
      </c>
      <c r="S11" s="49">
        <v>25</v>
      </c>
      <c r="T11" s="49">
        <v>90</v>
      </c>
    </row>
    <row r="12" spans="1:22" x14ac:dyDescent="0.2">
      <c r="A12" s="51">
        <v>1</v>
      </c>
      <c r="B12" s="52">
        <v>1</v>
      </c>
      <c r="C12" s="52">
        <v>1</v>
      </c>
      <c r="D12" s="52"/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O12" s="50">
        <v>50001</v>
      </c>
      <c r="P12" s="49" t="s">
        <v>5112</v>
      </c>
      <c r="Q12" s="49">
        <v>5</v>
      </c>
      <c r="R12" s="49" t="s">
        <v>5113</v>
      </c>
      <c r="S12" s="49">
        <v>75</v>
      </c>
      <c r="T12" s="49">
        <v>25</v>
      </c>
    </row>
    <row r="13" spans="1:22" x14ac:dyDescent="0.2">
      <c r="A13" s="51">
        <v>1</v>
      </c>
      <c r="B13" s="52">
        <v>1</v>
      </c>
      <c r="C13" s="52">
        <v>1</v>
      </c>
      <c r="D13" s="52"/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O13" s="50">
        <v>50002</v>
      </c>
      <c r="P13" s="49" t="s">
        <v>5114</v>
      </c>
      <c r="Q13" s="49">
        <v>5</v>
      </c>
      <c r="R13" s="49" t="s">
        <v>5115</v>
      </c>
      <c r="S13" s="49">
        <v>50</v>
      </c>
      <c r="T13" s="49">
        <v>55</v>
      </c>
    </row>
    <row r="14" spans="1:22" x14ac:dyDescent="0.2">
      <c r="A14" s="51">
        <v>1</v>
      </c>
      <c r="B14" s="52">
        <v>1</v>
      </c>
      <c r="C14" s="52">
        <v>1</v>
      </c>
      <c r="D14" s="52"/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N14" s="50"/>
      <c r="O14" s="50">
        <v>60000</v>
      </c>
      <c r="P14" s="49" t="s">
        <v>5116</v>
      </c>
      <c r="Q14" s="49">
        <v>6</v>
      </c>
      <c r="R14" s="49" t="s">
        <v>5117</v>
      </c>
      <c r="S14" s="49">
        <v>0</v>
      </c>
      <c r="T14" s="49">
        <v>80</v>
      </c>
    </row>
    <row r="15" spans="1:22" x14ac:dyDescent="0.2">
      <c r="A15" s="51">
        <v>1</v>
      </c>
      <c r="B15" s="52">
        <v>1</v>
      </c>
      <c r="C15" s="52">
        <v>1</v>
      </c>
      <c r="D15" s="52"/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O15" s="50">
        <v>60001</v>
      </c>
      <c r="P15" s="49" t="s">
        <v>5118</v>
      </c>
      <c r="Q15" s="49">
        <v>6</v>
      </c>
      <c r="R15" s="49" t="s">
        <v>5119</v>
      </c>
      <c r="S15" s="49">
        <v>100</v>
      </c>
      <c r="T15" s="49">
        <v>10</v>
      </c>
    </row>
    <row r="16" spans="1:22" x14ac:dyDescent="0.2">
      <c r="A16" s="51">
        <v>1</v>
      </c>
      <c r="B16" s="52">
        <v>1</v>
      </c>
      <c r="C16" s="52">
        <v>1</v>
      </c>
      <c r="D16" s="52"/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O16" s="50">
        <v>70000</v>
      </c>
      <c r="P16" s="49" t="s">
        <v>5120</v>
      </c>
      <c r="Q16" s="49">
        <v>7</v>
      </c>
      <c r="R16" s="49" t="s">
        <v>5121</v>
      </c>
      <c r="S16" s="49">
        <v>25</v>
      </c>
      <c r="T16" s="49">
        <v>100</v>
      </c>
    </row>
    <row r="17" spans="1:20" x14ac:dyDescent="0.2">
      <c r="A17" s="51">
        <v>1</v>
      </c>
      <c r="B17" s="52">
        <v>1</v>
      </c>
      <c r="C17" s="52">
        <v>1</v>
      </c>
      <c r="D17" s="52"/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O17" s="50">
        <v>80000</v>
      </c>
      <c r="P17" s="49" t="s">
        <v>5122</v>
      </c>
      <c r="Q17" s="49">
        <v>8</v>
      </c>
      <c r="R17" s="49" t="s">
        <v>5123</v>
      </c>
      <c r="S17" s="49">
        <v>50</v>
      </c>
      <c r="T17" s="49">
        <v>55</v>
      </c>
    </row>
    <row r="18" spans="1:20" x14ac:dyDescent="0.2">
      <c r="A18" s="51">
        <v>1</v>
      </c>
      <c r="B18" s="52">
        <v>1</v>
      </c>
      <c r="C18" s="52">
        <v>1</v>
      </c>
      <c r="D18" s="52"/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O18" s="50">
        <v>80001</v>
      </c>
      <c r="P18" s="49" t="s">
        <v>5124</v>
      </c>
      <c r="Q18" s="49">
        <v>8</v>
      </c>
      <c r="R18" s="49" t="s">
        <v>5125</v>
      </c>
      <c r="S18" s="49">
        <v>50</v>
      </c>
      <c r="T18" s="49">
        <v>35</v>
      </c>
    </row>
    <row r="19" spans="1:20" x14ac:dyDescent="0.2">
      <c r="A19" s="51">
        <v>1</v>
      </c>
      <c r="B19" s="52">
        <v>1</v>
      </c>
      <c r="C19" s="52">
        <v>1</v>
      </c>
      <c r="D19" s="52"/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O19" s="50">
        <v>80002</v>
      </c>
      <c r="P19" s="49" t="s">
        <v>5126</v>
      </c>
      <c r="Q19" s="49">
        <v>8</v>
      </c>
      <c r="R19" s="49" t="s">
        <v>5127</v>
      </c>
      <c r="S19" s="49">
        <v>50</v>
      </c>
      <c r="T19" s="49">
        <v>25</v>
      </c>
    </row>
    <row r="20" spans="1:20" x14ac:dyDescent="0.2">
      <c r="A20" s="51">
        <v>1</v>
      </c>
      <c r="B20" s="52">
        <v>1</v>
      </c>
      <c r="C20" s="52">
        <v>1</v>
      </c>
      <c r="D20" s="52"/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N20" s="50"/>
      <c r="O20" s="50">
        <v>90000</v>
      </c>
      <c r="P20" s="49" t="s">
        <v>5128</v>
      </c>
      <c r="Q20" s="49">
        <v>9</v>
      </c>
      <c r="R20" s="49" t="s">
        <v>5097</v>
      </c>
      <c r="S20" s="49">
        <v>0</v>
      </c>
      <c r="T20" s="49">
        <v>100</v>
      </c>
    </row>
    <row r="21" spans="1:20" x14ac:dyDescent="0.2">
      <c r="A21" s="51">
        <v>1</v>
      </c>
      <c r="B21" s="52">
        <v>1</v>
      </c>
      <c r="C21" s="52">
        <v>1</v>
      </c>
      <c r="D21" s="52"/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O21" s="50">
        <v>100000</v>
      </c>
      <c r="P21" s="49" t="s">
        <v>5129</v>
      </c>
      <c r="Q21" s="49">
        <v>10</v>
      </c>
      <c r="R21" s="49" t="s">
        <v>5121</v>
      </c>
      <c r="S21" s="49">
        <v>25</v>
      </c>
      <c r="T21" s="49">
        <v>100</v>
      </c>
    </row>
    <row r="22" spans="1:20" x14ac:dyDescent="0.2">
      <c r="A22" s="51">
        <v>1</v>
      </c>
      <c r="B22" s="52">
        <v>1</v>
      </c>
      <c r="C22" s="52">
        <v>1</v>
      </c>
      <c r="D22" s="52"/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O22" s="50">
        <v>100001</v>
      </c>
      <c r="P22" s="49" t="s">
        <v>5130</v>
      </c>
      <c r="Q22" s="49">
        <v>10</v>
      </c>
      <c r="R22" s="49" t="s">
        <v>5131</v>
      </c>
      <c r="S22" s="49">
        <v>50</v>
      </c>
      <c r="T22" s="49">
        <v>45</v>
      </c>
    </row>
    <row r="23" spans="1:20" x14ac:dyDescent="0.2">
      <c r="A23" s="51">
        <v>1</v>
      </c>
      <c r="B23" s="52">
        <v>1</v>
      </c>
      <c r="C23" s="52">
        <v>1</v>
      </c>
      <c r="D23" s="52"/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O23" s="50">
        <v>110000</v>
      </c>
      <c r="P23" s="49" t="s">
        <v>5132</v>
      </c>
      <c r="Q23" s="49">
        <v>11</v>
      </c>
      <c r="R23" s="49" t="s">
        <v>5133</v>
      </c>
      <c r="S23" s="49">
        <v>100</v>
      </c>
      <c r="T23" s="49">
        <v>15</v>
      </c>
    </row>
  </sheetData>
  <phoneticPr fontId="2" type="noConversion"/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4A0F3-EEBC-41B7-8144-67820146B522}">
  <sheetPr codeName="Sheet27">
    <tabColor rgb="FFEE0000"/>
  </sheetPr>
  <dimension ref="A1:T46"/>
  <sheetViews>
    <sheetView topLeftCell="G1" workbookViewId="0">
      <selection activeCell="O3" sqref="O3"/>
    </sheetView>
  </sheetViews>
  <sheetFormatPr defaultRowHeight="14.25" x14ac:dyDescent="0.2"/>
  <cols>
    <col min="14" max="14" width="11.625" customWidth="1"/>
    <col min="15" max="15" width="10.875" style="49" bestFit="1" customWidth="1"/>
    <col min="16" max="16" width="20.25" style="49" bestFit="1" customWidth="1"/>
    <col min="17" max="17" width="9" style="49" bestFit="1" customWidth="1"/>
    <col min="18" max="18" width="88.5" style="49" customWidth="1"/>
    <col min="19" max="20" width="14.75" style="49" bestFit="1" customWidth="1"/>
    <col min="21" max="21" width="14.75" bestFit="1" customWidth="1"/>
  </cols>
  <sheetData>
    <row r="1" spans="1:20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K1" s="50"/>
      <c r="L1" s="50"/>
      <c r="M1" s="50"/>
      <c r="N1" s="52" t="s">
        <v>250</v>
      </c>
      <c r="O1" s="52" t="s">
        <v>2349</v>
      </c>
      <c r="P1" s="52" t="s">
        <v>251</v>
      </c>
      <c r="Q1" s="49" t="s">
        <v>3587</v>
      </c>
      <c r="R1" s="49" t="s">
        <v>5134</v>
      </c>
      <c r="S1" s="52"/>
      <c r="T1" s="52"/>
    </row>
    <row r="2" spans="1:20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K2" s="50"/>
      <c r="L2" s="50"/>
      <c r="M2" s="50"/>
      <c r="N2" s="50"/>
      <c r="O2" s="49" t="s">
        <v>5135</v>
      </c>
      <c r="P2" s="49" t="s">
        <v>5136</v>
      </c>
      <c r="Q2" s="49" t="s">
        <v>5092</v>
      </c>
      <c r="R2" s="49" t="s">
        <v>5137</v>
      </c>
      <c r="S2" s="63"/>
      <c r="T2" s="63"/>
    </row>
    <row r="3" spans="1:20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K3" s="50"/>
      <c r="L3" s="50"/>
      <c r="M3" s="50"/>
      <c r="N3" s="50"/>
      <c r="O3" s="52">
        <f>Q3*10000+COUNTIF($Q$3:Q3,Q3)-1</f>
        <v>10000</v>
      </c>
      <c r="P3" s="52" t="s">
        <v>5138</v>
      </c>
      <c r="Q3" s="50">
        <v>1</v>
      </c>
      <c r="R3" s="49" t="s">
        <v>5139</v>
      </c>
    </row>
    <row r="4" spans="1:20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K4" s="50"/>
      <c r="L4" s="50"/>
      <c r="M4" s="50"/>
      <c r="N4" s="50"/>
      <c r="O4" s="52">
        <f>Q4*10000+COUNTIF($Q$3:Q4,Q4)-1</f>
        <v>10001</v>
      </c>
      <c r="P4" s="52" t="s">
        <v>5140</v>
      </c>
      <c r="Q4" s="50">
        <v>1</v>
      </c>
      <c r="R4" s="49" t="s">
        <v>5139</v>
      </c>
    </row>
    <row r="5" spans="1:20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K5" s="50"/>
      <c r="L5" s="50"/>
      <c r="M5" s="50"/>
      <c r="N5" s="50"/>
      <c r="O5" s="52">
        <f>Q5*10000+COUNTIF($Q$3:Q5,Q5)-1</f>
        <v>10002</v>
      </c>
      <c r="P5" s="82" t="s">
        <v>5141</v>
      </c>
      <c r="Q5" s="50">
        <v>1</v>
      </c>
      <c r="R5" s="49" t="s">
        <v>5142</v>
      </c>
    </row>
    <row r="6" spans="1:20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K6" s="50"/>
      <c r="L6" s="50"/>
      <c r="M6" s="50"/>
      <c r="N6" s="50"/>
      <c r="O6" s="52">
        <f>Q6*10000+COUNTIF($Q$3:Q6,Q6)-1</f>
        <v>10003</v>
      </c>
      <c r="P6" s="52" t="s">
        <v>5143</v>
      </c>
      <c r="Q6" s="50">
        <v>1</v>
      </c>
      <c r="R6" s="49" t="s">
        <v>5139</v>
      </c>
    </row>
    <row r="7" spans="1:20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K7" s="50"/>
      <c r="L7" s="50"/>
      <c r="M7" s="50"/>
      <c r="N7" s="50"/>
      <c r="O7" s="52">
        <f>Q7*10000+COUNTIF($Q$3:Q7,Q7)-1</f>
        <v>20000</v>
      </c>
      <c r="P7" s="52" t="s">
        <v>5144</v>
      </c>
      <c r="Q7" s="50">
        <v>2</v>
      </c>
      <c r="R7" s="49" t="s">
        <v>5139</v>
      </c>
    </row>
    <row r="8" spans="1:20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O8" s="52">
        <f>Q8*10000+COUNTIF($Q$3:Q8,Q8)-1</f>
        <v>20001</v>
      </c>
      <c r="P8" s="82" t="s">
        <v>5145</v>
      </c>
      <c r="Q8" s="50">
        <v>2</v>
      </c>
      <c r="R8" s="49" t="s">
        <v>5142</v>
      </c>
    </row>
    <row r="9" spans="1:20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O9" s="52">
        <f>Q9*10000+COUNTIF($Q$3:Q9,Q9)-1</f>
        <v>20002</v>
      </c>
      <c r="P9" s="53" t="s">
        <v>5146</v>
      </c>
      <c r="Q9" s="50">
        <v>2</v>
      </c>
      <c r="R9" s="49" t="s">
        <v>5139</v>
      </c>
    </row>
    <row r="10" spans="1:20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O10" s="52">
        <f>Q10*10000+COUNTIF($Q$3:Q10,Q10)-1</f>
        <v>20003</v>
      </c>
      <c r="P10" s="52" t="s">
        <v>5147</v>
      </c>
      <c r="Q10" s="50">
        <v>2</v>
      </c>
      <c r="R10" s="49" t="s">
        <v>5139</v>
      </c>
    </row>
    <row r="11" spans="1:20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O11" s="52">
        <f>Q11*10000+COUNTIF($Q$3:Q11,Q11)-1</f>
        <v>30000</v>
      </c>
      <c r="P11" s="52" t="s">
        <v>5148</v>
      </c>
      <c r="Q11" s="50">
        <v>3</v>
      </c>
      <c r="R11" s="49" t="s">
        <v>5139</v>
      </c>
    </row>
    <row r="12" spans="1:20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O12" s="52">
        <f>Q12*10000+COUNTIF($Q$3:Q12,Q12)-1</f>
        <v>30001</v>
      </c>
      <c r="P12" s="52" t="s">
        <v>5149</v>
      </c>
      <c r="Q12" s="50">
        <v>3</v>
      </c>
      <c r="R12" s="49" t="s">
        <v>5139</v>
      </c>
    </row>
    <row r="13" spans="1:20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O13" s="52">
        <f>Q13*10000+COUNTIF($Q$3:Q13,Q13)-1</f>
        <v>30002</v>
      </c>
      <c r="P13" s="82" t="s">
        <v>5150</v>
      </c>
      <c r="Q13" s="50">
        <v>3</v>
      </c>
      <c r="R13" s="49" t="s">
        <v>5142</v>
      </c>
    </row>
    <row r="14" spans="1:20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O14" s="52">
        <f>Q14*10000+COUNTIF($Q$3:Q14,Q14)-1</f>
        <v>30003</v>
      </c>
      <c r="P14" s="52" t="s">
        <v>5143</v>
      </c>
      <c r="Q14" s="50">
        <v>3</v>
      </c>
      <c r="R14" s="49" t="s">
        <v>5139</v>
      </c>
    </row>
    <row r="15" spans="1:20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K15" s="50"/>
      <c r="L15" s="50"/>
      <c r="M15" s="50"/>
      <c r="N15" s="50"/>
      <c r="O15" s="52">
        <f>Q15*10000+COUNTIF($Q$3:Q15,Q15)-1</f>
        <v>40000</v>
      </c>
      <c r="P15" s="52" t="s">
        <v>5138</v>
      </c>
      <c r="Q15" s="50">
        <f t="shared" ref="Q15:Q42" si="0">Q11+1</f>
        <v>4</v>
      </c>
      <c r="R15" s="49" t="s">
        <v>5139</v>
      </c>
    </row>
    <row r="16" spans="1:20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K16" s="50"/>
      <c r="L16" s="50"/>
      <c r="M16" s="50"/>
      <c r="N16" s="50"/>
      <c r="O16" s="52">
        <f>Q16*10000+COUNTIF($Q$3:Q16,Q16)-1</f>
        <v>40001</v>
      </c>
      <c r="P16" s="52" t="s">
        <v>5151</v>
      </c>
      <c r="Q16" s="50">
        <f t="shared" si="0"/>
        <v>4</v>
      </c>
      <c r="R16" s="49" t="s">
        <v>5139</v>
      </c>
    </row>
    <row r="17" spans="1:18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K17" s="50"/>
      <c r="L17" s="50"/>
      <c r="M17" s="50"/>
      <c r="N17" s="50"/>
      <c r="O17" s="52">
        <f>Q17*10000+COUNTIF($Q$3:Q17,Q17)-1</f>
        <v>40002</v>
      </c>
      <c r="P17" s="82" t="s">
        <v>5141</v>
      </c>
      <c r="Q17" s="50">
        <f t="shared" si="0"/>
        <v>4</v>
      </c>
      <c r="R17" s="49" t="s">
        <v>5142</v>
      </c>
    </row>
    <row r="18" spans="1:18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K18" s="50"/>
      <c r="L18" s="50"/>
      <c r="M18" s="50"/>
      <c r="N18" s="50"/>
      <c r="O18" s="52">
        <f>Q18*10000+COUNTIF($Q$3:Q18,Q18)-1</f>
        <v>40003</v>
      </c>
      <c r="P18" s="52" t="s">
        <v>5143</v>
      </c>
      <c r="Q18" s="50">
        <f t="shared" si="0"/>
        <v>4</v>
      </c>
      <c r="R18" s="49" t="s">
        <v>5139</v>
      </c>
    </row>
    <row r="19" spans="1:18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K19" s="50"/>
      <c r="L19" s="50"/>
      <c r="M19" s="50"/>
      <c r="N19" s="50"/>
      <c r="O19" s="52">
        <f>Q19*10000+COUNTIF($Q$3:Q19,Q19)-1</f>
        <v>50000</v>
      </c>
      <c r="P19" s="52" t="s">
        <v>5144</v>
      </c>
      <c r="Q19" s="50">
        <f t="shared" si="0"/>
        <v>5</v>
      </c>
      <c r="R19" s="49" t="s">
        <v>5139</v>
      </c>
    </row>
    <row r="20" spans="1:18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O20" s="52">
        <f>Q20*10000+COUNTIF($Q$3:Q20,Q20)-1</f>
        <v>50001</v>
      </c>
      <c r="P20" s="82" t="s">
        <v>5141</v>
      </c>
      <c r="Q20" s="50">
        <f t="shared" si="0"/>
        <v>5</v>
      </c>
      <c r="R20" s="49" t="s">
        <v>5142</v>
      </c>
    </row>
    <row r="21" spans="1:18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O21" s="52">
        <f>Q21*10000+COUNTIF($Q$3:Q21,Q21)-1</f>
        <v>50002</v>
      </c>
      <c r="P21" s="50" t="s">
        <v>5152</v>
      </c>
      <c r="Q21" s="50">
        <f t="shared" si="0"/>
        <v>5</v>
      </c>
      <c r="R21" s="49" t="s">
        <v>5139</v>
      </c>
    </row>
    <row r="22" spans="1:18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O22" s="52">
        <f>Q22*10000+COUNTIF($Q$3:Q22,Q22)-1</f>
        <v>50003</v>
      </c>
      <c r="P22" s="52" t="s">
        <v>5153</v>
      </c>
      <c r="Q22" s="50">
        <f t="shared" si="0"/>
        <v>5</v>
      </c>
      <c r="R22" s="49" t="s">
        <v>5139</v>
      </c>
    </row>
    <row r="23" spans="1:18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O23" s="52">
        <f>Q23*10000+COUNTIF($Q$3:Q23,Q23)-1</f>
        <v>60000</v>
      </c>
      <c r="P23" s="52" t="s">
        <v>5154</v>
      </c>
      <c r="Q23" s="50">
        <f t="shared" si="0"/>
        <v>6</v>
      </c>
      <c r="R23" s="49" t="s">
        <v>5139</v>
      </c>
    </row>
    <row r="24" spans="1:18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O24" s="52">
        <f>Q24*10000+COUNTIF($Q$3:Q24,Q24)-1</f>
        <v>60001</v>
      </c>
      <c r="P24" s="52" t="s">
        <v>5155</v>
      </c>
      <c r="Q24" s="50">
        <f t="shared" si="0"/>
        <v>6</v>
      </c>
      <c r="R24" s="49" t="s">
        <v>5139</v>
      </c>
    </row>
    <row r="25" spans="1:18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O25" s="52">
        <f>Q25*10000+COUNTIF($Q$3:Q25,Q25)-1</f>
        <v>60002</v>
      </c>
      <c r="P25" s="82" t="s">
        <v>5156</v>
      </c>
      <c r="Q25" s="50">
        <f t="shared" si="0"/>
        <v>6</v>
      </c>
      <c r="R25" s="49" t="s">
        <v>5142</v>
      </c>
    </row>
    <row r="26" spans="1:18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O26" s="52">
        <f>Q26*10000+COUNTIF($Q$3:Q26,Q26)-1</f>
        <v>60003</v>
      </c>
      <c r="P26" s="52" t="s">
        <v>5157</v>
      </c>
      <c r="Q26" s="50">
        <f t="shared" si="0"/>
        <v>6</v>
      </c>
      <c r="R26" s="49" t="s">
        <v>5139</v>
      </c>
    </row>
    <row r="27" spans="1:18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K27" s="50"/>
      <c r="L27" s="50"/>
      <c r="M27" s="50"/>
      <c r="N27" s="50"/>
      <c r="O27" s="52">
        <f>Q27*10000+COUNTIF($Q$3:Q27,Q27)-1</f>
        <v>70000</v>
      </c>
      <c r="P27" s="82" t="s">
        <v>5158</v>
      </c>
      <c r="Q27" s="50">
        <f t="shared" si="0"/>
        <v>7</v>
      </c>
      <c r="R27" s="49" t="s">
        <v>5142</v>
      </c>
    </row>
    <row r="28" spans="1:18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K28" s="50"/>
      <c r="L28" s="50"/>
      <c r="M28" s="50"/>
      <c r="N28" s="50"/>
      <c r="O28" s="52">
        <f>Q28*10000+COUNTIF($Q$3:Q28,Q28)-1</f>
        <v>70001</v>
      </c>
      <c r="P28" s="52" t="s">
        <v>5159</v>
      </c>
      <c r="Q28" s="50">
        <f t="shared" si="0"/>
        <v>7</v>
      </c>
      <c r="R28" s="49" t="s">
        <v>5139</v>
      </c>
    </row>
    <row r="29" spans="1:18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K29" s="50"/>
      <c r="L29" s="50"/>
      <c r="M29" s="50"/>
      <c r="N29" s="50"/>
      <c r="O29" s="52">
        <f>Q29*10000+COUNTIF($Q$3:Q29,Q29)-1</f>
        <v>70002</v>
      </c>
      <c r="P29" s="85" t="s">
        <v>5152</v>
      </c>
      <c r="Q29" s="50">
        <f t="shared" si="0"/>
        <v>7</v>
      </c>
      <c r="R29" s="49" t="s">
        <v>5139</v>
      </c>
    </row>
    <row r="30" spans="1:18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K30" s="50"/>
      <c r="L30" s="50"/>
      <c r="M30" s="50"/>
      <c r="N30" s="50"/>
      <c r="O30" s="52">
        <f>Q30*10000+COUNTIF($Q$3:Q30,Q30)-1</f>
        <v>70003</v>
      </c>
      <c r="P30" s="52" t="s">
        <v>5153</v>
      </c>
      <c r="Q30" s="50">
        <f t="shared" si="0"/>
        <v>7</v>
      </c>
      <c r="R30" s="49" t="s">
        <v>5139</v>
      </c>
    </row>
    <row r="31" spans="1:18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K31" s="50"/>
      <c r="L31" s="50"/>
      <c r="M31" s="50"/>
      <c r="N31" s="50"/>
      <c r="O31" s="52">
        <f>Q31*10000+COUNTIF($Q$3:Q31,Q31)-1</f>
        <v>80000</v>
      </c>
      <c r="P31" s="52" t="s">
        <v>5160</v>
      </c>
      <c r="Q31" s="50">
        <f t="shared" si="0"/>
        <v>8</v>
      </c>
      <c r="R31" s="49" t="s">
        <v>5139</v>
      </c>
    </row>
    <row r="32" spans="1:18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O32" s="52">
        <f>Q32*10000+COUNTIF($Q$3:Q32,Q32)-1</f>
        <v>80001</v>
      </c>
      <c r="P32" s="85" t="s">
        <v>5161</v>
      </c>
      <c r="Q32" s="50">
        <f t="shared" si="0"/>
        <v>8</v>
      </c>
      <c r="R32" s="49" t="s">
        <v>5139</v>
      </c>
    </row>
    <row r="33" spans="1:18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O33" s="52">
        <f>Q33*10000+COUNTIF($Q$3:Q33,Q33)-1</f>
        <v>80002</v>
      </c>
      <c r="P33" s="103" t="s">
        <v>5162</v>
      </c>
      <c r="Q33" s="50">
        <f t="shared" si="0"/>
        <v>8</v>
      </c>
      <c r="R33" s="49" t="s">
        <v>5142</v>
      </c>
    </row>
    <row r="34" spans="1:18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O34" s="52">
        <f>Q34*10000+COUNTIF($Q$3:Q34,Q34)-1</f>
        <v>80003</v>
      </c>
      <c r="P34" s="52" t="s">
        <v>5163</v>
      </c>
      <c r="Q34" s="50">
        <f t="shared" si="0"/>
        <v>8</v>
      </c>
      <c r="R34" s="49" t="s">
        <v>5139</v>
      </c>
    </row>
    <row r="35" spans="1:18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O35" s="52">
        <f>Q35*10000+COUNTIF($Q$3:Q35,Q35)-1</f>
        <v>90000</v>
      </c>
      <c r="P35" s="82" t="s">
        <v>5138</v>
      </c>
      <c r="Q35" s="50">
        <f t="shared" si="0"/>
        <v>9</v>
      </c>
      <c r="R35" s="49" t="s">
        <v>5142</v>
      </c>
    </row>
    <row r="36" spans="1:18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O36" s="52">
        <f>Q36*10000+COUNTIF($Q$3:Q36,Q36)-1</f>
        <v>90001</v>
      </c>
      <c r="P36" s="52" t="s">
        <v>5164</v>
      </c>
      <c r="Q36" s="50">
        <f t="shared" si="0"/>
        <v>9</v>
      </c>
      <c r="R36" s="49" t="s">
        <v>5139</v>
      </c>
    </row>
    <row r="37" spans="1:18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O37" s="52">
        <f>Q37*10000+COUNTIF($Q$3:Q37,Q37)-1</f>
        <v>90002</v>
      </c>
      <c r="P37" s="82" t="s">
        <v>5141</v>
      </c>
      <c r="Q37" s="50">
        <f t="shared" si="0"/>
        <v>9</v>
      </c>
      <c r="R37" s="49" t="s">
        <v>5142</v>
      </c>
    </row>
    <row r="38" spans="1:18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O38" s="52">
        <f>Q38*10000+COUNTIF($Q$3:Q38,Q38)-1</f>
        <v>90003</v>
      </c>
      <c r="P38" s="52" t="s">
        <v>5165</v>
      </c>
      <c r="Q38" s="50">
        <f t="shared" si="0"/>
        <v>9</v>
      </c>
      <c r="R38" s="49" t="s">
        <v>5139</v>
      </c>
    </row>
    <row r="39" spans="1:18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K39" s="50"/>
      <c r="L39" s="50"/>
      <c r="M39" s="50"/>
      <c r="N39" s="50"/>
      <c r="O39" s="52">
        <f>Q39*10000+COUNTIF($Q$3:Q39,Q39)-1</f>
        <v>100000</v>
      </c>
      <c r="P39" s="52" t="s">
        <v>5138</v>
      </c>
      <c r="Q39" s="50">
        <f t="shared" si="0"/>
        <v>10</v>
      </c>
      <c r="R39" s="49" t="s">
        <v>5139</v>
      </c>
    </row>
    <row r="40" spans="1:18" x14ac:dyDescent="0.2">
      <c r="A40" s="51">
        <v>1</v>
      </c>
      <c r="B40" s="52">
        <v>1</v>
      </c>
      <c r="C40" s="52">
        <v>1</v>
      </c>
      <c r="D40" s="52">
        <v>1</v>
      </c>
      <c r="E40" s="52">
        <v>1</v>
      </c>
      <c r="F40" s="52">
        <v>1</v>
      </c>
      <c r="G40" s="52">
        <v>1</v>
      </c>
      <c r="H40" s="52">
        <v>1</v>
      </c>
      <c r="I40" s="52">
        <v>1</v>
      </c>
      <c r="J40" s="52">
        <v>1</v>
      </c>
      <c r="K40" s="50"/>
      <c r="L40" s="50"/>
      <c r="M40" s="50"/>
      <c r="N40" s="50"/>
      <c r="O40" s="52">
        <f>Q40*10000+COUNTIF($Q$3:Q40,Q40)-1</f>
        <v>100001</v>
      </c>
      <c r="P40" s="52" t="s">
        <v>5166</v>
      </c>
      <c r="Q40" s="50">
        <f t="shared" si="0"/>
        <v>10</v>
      </c>
      <c r="R40" s="49" t="s">
        <v>5139</v>
      </c>
    </row>
    <row r="41" spans="1:18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K41" s="50"/>
      <c r="L41" s="50"/>
      <c r="M41" s="50"/>
      <c r="N41" s="50"/>
      <c r="O41" s="52">
        <f>Q41*10000+COUNTIF($Q$3:Q41,Q41)-1</f>
        <v>100002</v>
      </c>
      <c r="P41" s="82" t="s">
        <v>5141</v>
      </c>
      <c r="Q41" s="50">
        <f t="shared" si="0"/>
        <v>10</v>
      </c>
      <c r="R41" s="49" t="s">
        <v>5142</v>
      </c>
    </row>
    <row r="42" spans="1:18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K42" s="50"/>
      <c r="L42" s="50"/>
      <c r="M42" s="50"/>
      <c r="N42" s="50"/>
      <c r="O42" s="52">
        <f>Q42*10000+COUNTIF($Q$3:Q42,Q42)-1</f>
        <v>100003</v>
      </c>
      <c r="P42" s="52" t="s">
        <v>5165</v>
      </c>
      <c r="Q42" s="50">
        <f t="shared" si="0"/>
        <v>10</v>
      </c>
      <c r="R42" s="49" t="s">
        <v>5139</v>
      </c>
    </row>
    <row r="43" spans="1:18" x14ac:dyDescent="0.2">
      <c r="A43" s="51">
        <v>1</v>
      </c>
      <c r="B43" s="52">
        <v>1</v>
      </c>
      <c r="C43" s="52">
        <v>1</v>
      </c>
      <c r="D43" s="52">
        <v>1</v>
      </c>
      <c r="E43" s="52">
        <v>1</v>
      </c>
      <c r="F43" s="52">
        <v>1</v>
      </c>
      <c r="G43" s="52">
        <v>1</v>
      </c>
      <c r="H43" s="52">
        <v>1</v>
      </c>
      <c r="I43" s="52">
        <v>1</v>
      </c>
      <c r="J43" s="52">
        <v>1</v>
      </c>
      <c r="K43" s="50"/>
      <c r="L43" s="50"/>
      <c r="M43" s="50"/>
      <c r="N43" s="50"/>
      <c r="O43" s="52">
        <f>Q43*10000+COUNTIF($Q$3:Q43,Q43)-1</f>
        <v>110000</v>
      </c>
      <c r="P43" s="52" t="s">
        <v>5138</v>
      </c>
      <c r="Q43" s="50">
        <f>Q39+1</f>
        <v>11</v>
      </c>
      <c r="R43" s="49" t="s">
        <v>5139</v>
      </c>
    </row>
    <row r="44" spans="1:18" x14ac:dyDescent="0.2">
      <c r="A44" s="51">
        <v>1</v>
      </c>
      <c r="B44" s="52">
        <v>1</v>
      </c>
      <c r="C44" s="52">
        <v>1</v>
      </c>
      <c r="D44" s="52">
        <v>1</v>
      </c>
      <c r="E44" s="52">
        <v>1</v>
      </c>
      <c r="F44" s="52">
        <v>1</v>
      </c>
      <c r="G44" s="52">
        <v>1</v>
      </c>
      <c r="H44" s="52">
        <v>1</v>
      </c>
      <c r="I44" s="52">
        <v>1</v>
      </c>
      <c r="J44" s="52">
        <v>1</v>
      </c>
      <c r="K44" s="50"/>
      <c r="L44" s="50"/>
      <c r="M44" s="50"/>
      <c r="N44" s="50"/>
      <c r="O44" s="52">
        <f>Q44*10000+COUNTIF($Q$3:Q44,Q44)-1</f>
        <v>110001</v>
      </c>
      <c r="P44" s="52" t="s">
        <v>5167</v>
      </c>
      <c r="Q44" s="50">
        <f>Q40+1</f>
        <v>11</v>
      </c>
      <c r="R44" s="49" t="s">
        <v>5139</v>
      </c>
    </row>
    <row r="45" spans="1:18" x14ac:dyDescent="0.2">
      <c r="A45" s="51">
        <v>1</v>
      </c>
      <c r="B45" s="52">
        <v>1</v>
      </c>
      <c r="C45" s="52">
        <v>1</v>
      </c>
      <c r="D45" s="52">
        <v>1</v>
      </c>
      <c r="E45" s="52">
        <v>1</v>
      </c>
      <c r="F45" s="52">
        <v>1</v>
      </c>
      <c r="G45" s="52">
        <v>1</v>
      </c>
      <c r="H45" s="52">
        <v>1</v>
      </c>
      <c r="I45" s="52">
        <v>1</v>
      </c>
      <c r="J45" s="52">
        <v>1</v>
      </c>
      <c r="K45" s="50"/>
      <c r="L45" s="50"/>
      <c r="M45" s="50"/>
      <c r="N45" s="50"/>
      <c r="O45" s="52">
        <f>Q45*10000+COUNTIF($Q$3:Q45,Q45)-1</f>
        <v>110002</v>
      </c>
      <c r="P45" s="82" t="s">
        <v>5141</v>
      </c>
      <c r="Q45" s="50">
        <f>Q41+1</f>
        <v>11</v>
      </c>
      <c r="R45" s="49" t="s">
        <v>5142</v>
      </c>
    </row>
    <row r="46" spans="1:18" x14ac:dyDescent="0.2">
      <c r="A46" s="51">
        <v>1</v>
      </c>
      <c r="B46" s="52">
        <v>1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52">
        <v>1</v>
      </c>
      <c r="I46" s="52">
        <v>1</v>
      </c>
      <c r="J46" s="52">
        <v>1</v>
      </c>
      <c r="K46" s="50"/>
      <c r="L46" s="50"/>
      <c r="M46" s="50"/>
      <c r="N46" s="50"/>
      <c r="O46" s="52">
        <f>Q46*10000+COUNTIF($Q$3:Q46,Q46)-1</f>
        <v>110003</v>
      </c>
      <c r="P46" s="52" t="s">
        <v>5153</v>
      </c>
      <c r="Q46" s="50">
        <f>Q42+1</f>
        <v>11</v>
      </c>
      <c r="R46" s="49" t="s">
        <v>5139</v>
      </c>
    </row>
  </sheetData>
  <phoneticPr fontId="2" type="noConversion"/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8010-EE6F-41BB-9A8A-457F04CBB565}">
  <sheetPr>
    <tabColor rgb="FFFF0000"/>
  </sheetPr>
  <dimension ref="A1:AC62"/>
  <sheetViews>
    <sheetView topLeftCell="N16" workbookViewId="0">
      <selection activeCell="S17" sqref="S17"/>
    </sheetView>
  </sheetViews>
  <sheetFormatPr defaultRowHeight="14.25" x14ac:dyDescent="0.2"/>
  <cols>
    <col min="14" max="14" width="11.375" style="49" bestFit="1" customWidth="1"/>
    <col min="15" max="15" width="10.875" style="49" bestFit="1" customWidth="1"/>
    <col min="16" max="16" width="33.875" style="49" bestFit="1" customWidth="1"/>
    <col min="17" max="17" width="18.125" style="49" bestFit="1" customWidth="1"/>
    <col min="18" max="18" width="14.375" style="49" bestFit="1" customWidth="1"/>
    <col min="19" max="19" width="9" style="49" bestFit="1" customWidth="1"/>
    <col min="20" max="20" width="10.125" style="49" bestFit="1" customWidth="1"/>
    <col min="21" max="21" width="9.375" style="49" bestFit="1" customWidth="1"/>
    <col min="23" max="23" width="13" style="49" bestFit="1" customWidth="1"/>
    <col min="24" max="24" width="11.375" style="49" customWidth="1"/>
    <col min="25" max="25" width="21.5" style="49" bestFit="1" customWidth="1"/>
    <col min="26" max="26" width="22.375" style="49" bestFit="1" customWidth="1"/>
    <col min="27" max="27" width="9.125" style="49" bestFit="1" customWidth="1"/>
    <col min="28" max="28" width="14.625" bestFit="1" customWidth="1"/>
    <col min="29" max="29" width="15.125" bestFit="1" customWidth="1"/>
  </cols>
  <sheetData>
    <row r="1" spans="1:29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N1" s="52" t="s">
        <v>250</v>
      </c>
      <c r="O1" s="52" t="s">
        <v>2349</v>
      </c>
      <c r="P1" s="52" t="s">
        <v>251</v>
      </c>
      <c r="Q1" s="50" t="s">
        <v>2988</v>
      </c>
      <c r="R1" s="5" t="s">
        <v>2994</v>
      </c>
      <c r="S1" s="52" t="s">
        <v>2457</v>
      </c>
      <c r="T1" s="50" t="s">
        <v>3588</v>
      </c>
      <c r="U1" s="49" t="s">
        <v>2991</v>
      </c>
      <c r="V1" s="50" t="s">
        <v>5089</v>
      </c>
      <c r="W1" s="50" t="s">
        <v>5168</v>
      </c>
      <c r="X1" s="50" t="s">
        <v>5169</v>
      </c>
      <c r="Y1" s="49" t="s">
        <v>5170</v>
      </c>
      <c r="Z1" s="49" t="s">
        <v>5171</v>
      </c>
      <c r="AA1" s="49" t="s">
        <v>3449</v>
      </c>
      <c r="AB1" s="49" t="s">
        <v>5172</v>
      </c>
      <c r="AC1" s="49" t="s">
        <v>5173</v>
      </c>
    </row>
    <row r="2" spans="1:29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0"/>
      <c r="O2" s="49" t="s">
        <v>5174</v>
      </c>
      <c r="P2" s="49" t="s">
        <v>5175</v>
      </c>
      <c r="Q2" s="50" t="s">
        <v>5176</v>
      </c>
      <c r="R2" s="5" t="s">
        <v>3014</v>
      </c>
      <c r="S2" s="49" t="s">
        <v>5177</v>
      </c>
      <c r="T2" s="50" t="s">
        <v>3614</v>
      </c>
      <c r="U2" s="49" t="s">
        <v>5178</v>
      </c>
      <c r="V2" s="50" t="s">
        <v>5179</v>
      </c>
      <c r="W2" s="49" t="s">
        <v>5180</v>
      </c>
      <c r="X2" s="49" t="s">
        <v>4793</v>
      </c>
      <c r="Y2" s="49" t="s">
        <v>5181</v>
      </c>
      <c r="Z2" s="49" t="s">
        <v>5182</v>
      </c>
      <c r="AA2" s="49" t="s">
        <v>4877</v>
      </c>
      <c r="AB2" s="49" t="s">
        <v>5183</v>
      </c>
      <c r="AC2" s="49" t="s">
        <v>5184</v>
      </c>
    </row>
    <row r="3" spans="1:29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O3" s="52">
        <f>1800000+S3*10000+U3*1000+COUNTIFS($U$3:U3,U3,$S$3:S3,S3)-1</f>
        <v>1814000</v>
      </c>
      <c r="P3" s="49" t="s">
        <v>5185</v>
      </c>
      <c r="Q3" t="s">
        <v>5186</v>
      </c>
      <c r="R3" s="79">
        <v>0</v>
      </c>
      <c r="S3" s="49">
        <v>1</v>
      </c>
      <c r="T3" s="49">
        <v>1</v>
      </c>
      <c r="U3" s="49">
        <v>4</v>
      </c>
      <c r="V3" s="49" t="s">
        <v>2748</v>
      </c>
      <c r="W3" s="49">
        <v>20</v>
      </c>
      <c r="X3" s="49">
        <v>1007</v>
      </c>
      <c r="Y3" s="49" t="s">
        <v>5187</v>
      </c>
      <c r="Z3" s="49" t="s">
        <v>5188</v>
      </c>
      <c r="AA3" s="49">
        <v>1000</v>
      </c>
      <c r="AB3" s="49" t="s">
        <v>5189</v>
      </c>
      <c r="AC3" s="49">
        <v>2500</v>
      </c>
    </row>
    <row r="4" spans="1:29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O4" s="52">
        <f>1800000+S4*10000+U4*1000+COUNTIFS($U$3:U4,U4,$S$3:S4,S4)-1</f>
        <v>1814001</v>
      </c>
      <c r="P4" s="49" t="s">
        <v>5190</v>
      </c>
      <c r="Q4" t="s">
        <v>5191</v>
      </c>
      <c r="R4" s="79">
        <v>0</v>
      </c>
      <c r="S4" s="49">
        <v>1</v>
      </c>
      <c r="T4" s="49">
        <v>1</v>
      </c>
      <c r="U4" s="49">
        <v>4</v>
      </c>
      <c r="V4" s="49" t="s">
        <v>2748</v>
      </c>
      <c r="W4" s="49">
        <v>20</v>
      </c>
      <c r="X4" s="49">
        <v>1007</v>
      </c>
      <c r="Y4" s="49" t="s">
        <v>5187</v>
      </c>
      <c r="Z4" s="49" t="s">
        <v>5188</v>
      </c>
      <c r="AA4" s="49">
        <v>1000</v>
      </c>
      <c r="AB4" s="49" t="s">
        <v>5189</v>
      </c>
      <c r="AC4" s="49">
        <v>2500</v>
      </c>
    </row>
    <row r="5" spans="1:29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O5" s="52">
        <f>1800000+S5*10000+U5*1000+COUNTIFS($U$3:U5,U5,$S$3:S5,S5)-1</f>
        <v>1814002</v>
      </c>
      <c r="P5" s="49" t="s">
        <v>5192</v>
      </c>
      <c r="Q5" t="s">
        <v>5193</v>
      </c>
      <c r="R5" s="79">
        <v>0</v>
      </c>
      <c r="S5" s="49">
        <v>1</v>
      </c>
      <c r="T5" s="49">
        <v>2</v>
      </c>
      <c r="U5" s="49">
        <v>4</v>
      </c>
      <c r="V5" s="49" t="s">
        <v>2748</v>
      </c>
      <c r="W5" s="49">
        <v>20</v>
      </c>
      <c r="X5" s="49">
        <v>1009</v>
      </c>
      <c r="Y5" s="49" t="s">
        <v>5187</v>
      </c>
      <c r="Z5" s="49" t="s">
        <v>5188</v>
      </c>
      <c r="AA5" s="49">
        <v>1001</v>
      </c>
      <c r="AB5" s="49" t="s">
        <v>5189</v>
      </c>
      <c r="AC5" s="49">
        <v>2500</v>
      </c>
    </row>
    <row r="6" spans="1:29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O6" s="52">
        <f>1800000+S6*10000+U6*1000+COUNTIFS($U$3:U6,U6,$S$3:S6,S6)-1</f>
        <v>1814003</v>
      </c>
      <c r="P6" s="49" t="s">
        <v>5194</v>
      </c>
      <c r="Q6" t="s">
        <v>5195</v>
      </c>
      <c r="R6" s="79">
        <v>0</v>
      </c>
      <c r="S6" s="49">
        <v>1</v>
      </c>
      <c r="T6" s="49">
        <v>2</v>
      </c>
      <c r="U6" s="49">
        <v>4</v>
      </c>
      <c r="V6" s="49" t="s">
        <v>2748</v>
      </c>
      <c r="W6" s="49">
        <v>20</v>
      </c>
      <c r="X6" s="49">
        <v>1008</v>
      </c>
      <c r="Y6" s="49" t="s">
        <v>5187</v>
      </c>
      <c r="Z6" s="49" t="s">
        <v>5188</v>
      </c>
      <c r="AA6" s="49">
        <v>1001</v>
      </c>
      <c r="AB6" s="49" t="s">
        <v>5189</v>
      </c>
      <c r="AC6" s="49">
        <v>2500</v>
      </c>
    </row>
    <row r="7" spans="1:29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O7" s="52">
        <f>1800000+S7*10000+U7*1000+COUNTIFS($U$3:U7,U7,$S$3:S7,S7)-1</f>
        <v>1814004</v>
      </c>
      <c r="P7" s="49" t="s">
        <v>5196</v>
      </c>
      <c r="Q7" t="s">
        <v>5197</v>
      </c>
      <c r="R7" s="79">
        <v>0</v>
      </c>
      <c r="S7" s="49">
        <v>1</v>
      </c>
      <c r="T7" s="49">
        <v>3</v>
      </c>
      <c r="U7" s="49">
        <v>4</v>
      </c>
      <c r="V7" s="49" t="s">
        <v>2748</v>
      </c>
      <c r="W7" s="49">
        <v>20</v>
      </c>
      <c r="X7" s="49">
        <v>1007</v>
      </c>
      <c r="Y7" s="49" t="s">
        <v>5187</v>
      </c>
      <c r="Z7" s="49" t="s">
        <v>5188</v>
      </c>
      <c r="AA7" s="49">
        <v>1002</v>
      </c>
      <c r="AB7" s="49" t="s">
        <v>5189</v>
      </c>
      <c r="AC7" s="49">
        <v>2500</v>
      </c>
    </row>
    <row r="8" spans="1:29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O8" s="52">
        <f>1800000+S8*10000+U8*1000+COUNTIFS($U$3:U8,U8,$S$3:S8,S8)-1</f>
        <v>1814005</v>
      </c>
      <c r="P8" s="49" t="s">
        <v>5198</v>
      </c>
      <c r="Q8" t="s">
        <v>5199</v>
      </c>
      <c r="R8" s="79">
        <v>0</v>
      </c>
      <c r="S8" s="49">
        <v>1</v>
      </c>
      <c r="T8" s="49">
        <v>3</v>
      </c>
      <c r="U8" s="49">
        <v>4</v>
      </c>
      <c r="V8" s="49" t="s">
        <v>2748</v>
      </c>
      <c r="W8" s="49">
        <v>20</v>
      </c>
      <c r="X8" s="49">
        <v>1005</v>
      </c>
      <c r="Y8" s="49" t="s">
        <v>5187</v>
      </c>
      <c r="Z8" s="49" t="s">
        <v>5188</v>
      </c>
      <c r="AA8" s="49">
        <v>1002</v>
      </c>
      <c r="AB8" s="49" t="s">
        <v>5189</v>
      </c>
      <c r="AC8" s="49">
        <v>2500</v>
      </c>
    </row>
    <row r="9" spans="1:29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O9" s="52">
        <f>1800000+S9*10000+U9*1000+COUNTIFS($U$3:U9,U9,$S$3:S9,S9)-1</f>
        <v>1814006</v>
      </c>
      <c r="P9" s="49" t="s">
        <v>5200</v>
      </c>
      <c r="Q9" t="s">
        <v>5201</v>
      </c>
      <c r="R9" s="79">
        <v>0</v>
      </c>
      <c r="S9" s="49">
        <v>1</v>
      </c>
      <c r="T9" s="49">
        <v>3</v>
      </c>
      <c r="U9" s="49">
        <v>4</v>
      </c>
      <c r="V9" s="49" t="s">
        <v>2748</v>
      </c>
      <c r="W9" s="49">
        <v>20</v>
      </c>
      <c r="X9" s="49">
        <v>1009</v>
      </c>
      <c r="Y9" s="49" t="s">
        <v>5187</v>
      </c>
      <c r="Z9" s="49" t="s">
        <v>5188</v>
      </c>
      <c r="AA9" s="49">
        <v>1002</v>
      </c>
      <c r="AB9" s="49" t="s">
        <v>5189</v>
      </c>
      <c r="AC9" s="49">
        <v>2500</v>
      </c>
    </row>
    <row r="10" spans="1:29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O10" s="52">
        <f>1800000+S10*10000+U10*1000+COUNTIFS($U$3:U10,U10,$S$3:S10,S10)-1</f>
        <v>1814007</v>
      </c>
      <c r="P10" s="49" t="s">
        <v>5202</v>
      </c>
      <c r="Q10" t="s">
        <v>5203</v>
      </c>
      <c r="R10" s="79">
        <v>0</v>
      </c>
      <c r="S10" s="49">
        <v>1</v>
      </c>
      <c r="T10" s="49">
        <v>4</v>
      </c>
      <c r="U10" s="49">
        <v>4</v>
      </c>
      <c r="V10" s="49" t="s">
        <v>2748</v>
      </c>
      <c r="W10" s="49">
        <v>20</v>
      </c>
      <c r="X10" s="49">
        <v>1008</v>
      </c>
      <c r="Y10" s="49" t="s">
        <v>5187</v>
      </c>
      <c r="Z10" s="49" t="s">
        <v>5188</v>
      </c>
      <c r="AA10" s="49">
        <v>1003</v>
      </c>
      <c r="AB10" s="49" t="s">
        <v>5189</v>
      </c>
      <c r="AC10" s="49">
        <v>2500</v>
      </c>
    </row>
    <row r="11" spans="1:29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O11" s="52">
        <f>1800000+S11*10000+U11*1000+COUNTIFS($U$3:U11,U11,$S$3:S11,S11)-1</f>
        <v>1814008</v>
      </c>
      <c r="P11" s="49" t="s">
        <v>5204</v>
      </c>
      <c r="Q11" t="s">
        <v>5205</v>
      </c>
      <c r="R11" s="79">
        <v>0</v>
      </c>
      <c r="S11" s="49">
        <v>1</v>
      </c>
      <c r="T11" s="49">
        <v>4</v>
      </c>
      <c r="U11" s="49">
        <v>4</v>
      </c>
      <c r="V11" s="49" t="s">
        <v>2748</v>
      </c>
      <c r="W11" s="49">
        <v>20</v>
      </c>
      <c r="X11" s="49">
        <v>1008</v>
      </c>
      <c r="Y11" s="49" t="s">
        <v>5187</v>
      </c>
      <c r="Z11" s="49" t="s">
        <v>5188</v>
      </c>
      <c r="AA11" s="49">
        <v>1003</v>
      </c>
      <c r="AB11" s="49" t="s">
        <v>5189</v>
      </c>
      <c r="AC11" s="49">
        <v>2500</v>
      </c>
    </row>
    <row r="12" spans="1:29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O12" s="52">
        <f>1800000+S12*10000+U12*1000+COUNTIFS($U$3:U12,U12,$S$3:S12,S12)-1</f>
        <v>1814009</v>
      </c>
      <c r="P12" s="49" t="s">
        <v>5206</v>
      </c>
      <c r="Q12" t="s">
        <v>5207</v>
      </c>
      <c r="R12" s="79">
        <v>0</v>
      </c>
      <c r="S12" s="49">
        <v>1</v>
      </c>
      <c r="T12" s="49">
        <v>4</v>
      </c>
      <c r="U12" s="49">
        <v>4</v>
      </c>
      <c r="V12" s="49" t="s">
        <v>2748</v>
      </c>
      <c r="W12" s="49">
        <v>20</v>
      </c>
      <c r="X12" s="49">
        <v>1008</v>
      </c>
      <c r="Y12" s="49" t="s">
        <v>5187</v>
      </c>
      <c r="Z12" s="49" t="s">
        <v>5188</v>
      </c>
      <c r="AA12" s="49">
        <v>1003</v>
      </c>
      <c r="AB12" s="49" t="s">
        <v>5189</v>
      </c>
      <c r="AC12" s="49">
        <v>2500</v>
      </c>
    </row>
    <row r="13" spans="1:29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O13" s="52">
        <f>1800000+S13*10000+U13*1000+COUNTIFS($U$3:U13,U13,$S$3:S13,S13)-1</f>
        <v>1814010</v>
      </c>
      <c r="P13" s="49" t="s">
        <v>5208</v>
      </c>
      <c r="Q13" t="s">
        <v>5209</v>
      </c>
      <c r="R13" s="79">
        <v>0</v>
      </c>
      <c r="S13" s="49">
        <v>1</v>
      </c>
      <c r="T13" s="49">
        <v>5</v>
      </c>
      <c r="U13" s="49">
        <v>4</v>
      </c>
      <c r="V13" s="49" t="s">
        <v>2748</v>
      </c>
      <c r="W13" s="49">
        <v>20</v>
      </c>
      <c r="X13" s="49">
        <v>1009</v>
      </c>
      <c r="Y13" s="49" t="s">
        <v>5187</v>
      </c>
      <c r="Z13" s="49" t="s">
        <v>5188</v>
      </c>
      <c r="AA13" s="49">
        <v>1004</v>
      </c>
      <c r="AB13" s="49" t="s">
        <v>5189</v>
      </c>
      <c r="AC13" s="49">
        <v>2500</v>
      </c>
    </row>
    <row r="14" spans="1:29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O14" s="52">
        <f>1800000+S14*10000+U14*1000+COUNTIFS($U$3:U14,U14,$S$3:S14,S14)-1</f>
        <v>1814011</v>
      </c>
      <c r="P14" s="49" t="s">
        <v>5210</v>
      </c>
      <c r="Q14" t="s">
        <v>5211</v>
      </c>
      <c r="R14" s="79">
        <v>0</v>
      </c>
      <c r="S14" s="49">
        <v>1</v>
      </c>
      <c r="T14" s="49">
        <v>5</v>
      </c>
      <c r="U14" s="49">
        <v>4</v>
      </c>
      <c r="V14" s="49" t="s">
        <v>2748</v>
      </c>
      <c r="W14" s="49">
        <v>20</v>
      </c>
      <c r="X14" s="49">
        <v>1005</v>
      </c>
      <c r="Y14" s="49" t="s">
        <v>5187</v>
      </c>
      <c r="Z14" s="49" t="s">
        <v>5188</v>
      </c>
      <c r="AA14" s="49">
        <v>1004</v>
      </c>
      <c r="AB14" s="49" t="s">
        <v>5189</v>
      </c>
      <c r="AC14" s="49">
        <v>2500</v>
      </c>
    </row>
    <row r="15" spans="1:29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O15" s="52">
        <f>1800000+S15*10000+U15*1000+COUNTIFS($U$3:U15,U15,$S$3:S15,S15)-1</f>
        <v>1814012</v>
      </c>
      <c r="P15" s="49" t="s">
        <v>5212</v>
      </c>
      <c r="Q15" t="s">
        <v>5213</v>
      </c>
      <c r="R15" s="79">
        <v>0</v>
      </c>
      <c r="S15" s="49">
        <v>1</v>
      </c>
      <c r="T15" s="49">
        <v>5</v>
      </c>
      <c r="U15" s="49">
        <v>4</v>
      </c>
      <c r="V15" s="49" t="s">
        <v>2748</v>
      </c>
      <c r="W15" s="49">
        <v>20</v>
      </c>
      <c r="X15" s="49">
        <v>1006</v>
      </c>
      <c r="Y15" s="49" t="s">
        <v>5187</v>
      </c>
      <c r="Z15" s="49" t="s">
        <v>5188</v>
      </c>
      <c r="AA15" s="49">
        <v>1004</v>
      </c>
      <c r="AB15" s="49" t="s">
        <v>5189</v>
      </c>
      <c r="AC15" s="49">
        <v>2500</v>
      </c>
    </row>
    <row r="16" spans="1:29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O16" s="52">
        <f>1800000+S16*10000+U16*1000+COUNTIFS($U$3:U16,U16,$S$3:S16,S16)-1</f>
        <v>1814013</v>
      </c>
      <c r="P16" s="49" t="s">
        <v>5214</v>
      </c>
      <c r="Q16" t="s">
        <v>5215</v>
      </c>
      <c r="R16" s="79">
        <v>0</v>
      </c>
      <c r="S16" s="49">
        <v>1</v>
      </c>
      <c r="T16" s="49">
        <v>6</v>
      </c>
      <c r="U16" s="49">
        <v>4</v>
      </c>
      <c r="V16" s="49" t="s">
        <v>2748</v>
      </c>
      <c r="W16" s="49">
        <v>20</v>
      </c>
      <c r="X16" s="49">
        <v>1010</v>
      </c>
      <c r="Y16" s="49" t="s">
        <v>5187</v>
      </c>
      <c r="Z16" s="49" t="s">
        <v>5188</v>
      </c>
      <c r="AA16" s="49">
        <v>1005</v>
      </c>
      <c r="AB16" s="49" t="s">
        <v>5189</v>
      </c>
      <c r="AC16" s="49">
        <v>2500</v>
      </c>
    </row>
    <row r="17" spans="1:29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O17" s="52">
        <f>1800000+S17*10000+U17*1000+COUNTIFS($U$3:U17,U17,$S$3:S17,S17)-1</f>
        <v>1814014</v>
      </c>
      <c r="P17" s="49" t="s">
        <v>5216</v>
      </c>
      <c r="Q17" t="s">
        <v>5217</v>
      </c>
      <c r="R17" s="79">
        <v>0</v>
      </c>
      <c r="S17" s="49">
        <v>1</v>
      </c>
      <c r="T17" s="49">
        <v>6</v>
      </c>
      <c r="U17" s="49">
        <v>4</v>
      </c>
      <c r="V17" s="49" t="s">
        <v>2748</v>
      </c>
      <c r="W17" s="49">
        <v>20</v>
      </c>
      <c r="X17" s="49">
        <v>1010</v>
      </c>
      <c r="Y17" s="49" t="s">
        <v>5187</v>
      </c>
      <c r="Z17" s="49" t="s">
        <v>5188</v>
      </c>
      <c r="AA17" s="49">
        <v>1005</v>
      </c>
      <c r="AB17" s="49" t="s">
        <v>5189</v>
      </c>
      <c r="AC17" s="49">
        <v>2500</v>
      </c>
    </row>
    <row r="18" spans="1:29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O18" s="52">
        <f>1800000+S18*10000+U18*1000+COUNTIFS($U$3:U18,U18,$S$3:S18,S18)-1</f>
        <v>1814015</v>
      </c>
      <c r="P18" s="49" t="s">
        <v>5218</v>
      </c>
      <c r="Q18" t="s">
        <v>5219</v>
      </c>
      <c r="R18" s="79">
        <v>0</v>
      </c>
      <c r="S18" s="49">
        <v>1</v>
      </c>
      <c r="T18" s="49">
        <v>6</v>
      </c>
      <c r="U18" s="49">
        <v>4</v>
      </c>
      <c r="V18" s="49" t="s">
        <v>2748</v>
      </c>
      <c r="W18" s="49">
        <v>20</v>
      </c>
      <c r="X18" s="49">
        <v>1010</v>
      </c>
      <c r="Y18" s="49" t="s">
        <v>5187</v>
      </c>
      <c r="Z18" s="49" t="s">
        <v>5188</v>
      </c>
      <c r="AA18" s="49">
        <v>1005</v>
      </c>
      <c r="AB18" s="49" t="s">
        <v>5189</v>
      </c>
      <c r="AC18" s="49">
        <v>2500</v>
      </c>
    </row>
    <row r="19" spans="1:29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O19" s="52">
        <f>1800000+S19*10000+U19*1000+COUNTIFS($U$3:U19,U19,$S$3:S19,S19)-1</f>
        <v>1814016</v>
      </c>
      <c r="P19" s="49" t="s">
        <v>5220</v>
      </c>
      <c r="Q19" t="s">
        <v>5221</v>
      </c>
      <c r="R19" s="79">
        <v>0</v>
      </c>
      <c r="S19" s="49">
        <v>1</v>
      </c>
      <c r="T19" s="49">
        <v>7</v>
      </c>
      <c r="U19" s="49">
        <v>4</v>
      </c>
      <c r="V19" s="49" t="s">
        <v>2748</v>
      </c>
      <c r="W19" s="49">
        <v>20</v>
      </c>
      <c r="X19" s="49">
        <v>1009</v>
      </c>
      <c r="Y19" s="49" t="s">
        <v>5187</v>
      </c>
      <c r="Z19" s="49" t="s">
        <v>5188</v>
      </c>
      <c r="AA19" s="49">
        <v>1006</v>
      </c>
      <c r="AB19" s="49" t="s">
        <v>5189</v>
      </c>
      <c r="AC19" s="49">
        <v>2500</v>
      </c>
    </row>
    <row r="20" spans="1:29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O20" s="52">
        <f>1800000+S20*10000+U20*1000+COUNTIFS($U$3:U20,U20,$S$3:S20,S20)-1</f>
        <v>1814017</v>
      </c>
      <c r="P20" s="49" t="s">
        <v>5222</v>
      </c>
      <c r="Q20" t="s">
        <v>5223</v>
      </c>
      <c r="R20" s="79">
        <v>0</v>
      </c>
      <c r="S20" s="49">
        <v>1</v>
      </c>
      <c r="T20" s="49">
        <v>7</v>
      </c>
      <c r="U20" s="49">
        <v>4</v>
      </c>
      <c r="V20" s="49" t="s">
        <v>2748</v>
      </c>
      <c r="W20" s="49">
        <v>20</v>
      </c>
      <c r="X20" s="49">
        <v>1007</v>
      </c>
      <c r="Y20" s="49" t="s">
        <v>5187</v>
      </c>
      <c r="Z20" s="49" t="s">
        <v>5188</v>
      </c>
      <c r="AA20" s="49">
        <v>1006</v>
      </c>
      <c r="AB20" s="49" t="s">
        <v>5189</v>
      </c>
      <c r="AC20" s="49">
        <v>2500</v>
      </c>
    </row>
    <row r="21" spans="1:29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O21" s="52">
        <f>1800000+S21*10000+U21*1000+COUNTIFS($U$3:U21,U21,$S$3:S21,S21)-1</f>
        <v>1814018</v>
      </c>
      <c r="P21" s="49" t="s">
        <v>5224</v>
      </c>
      <c r="Q21" t="s">
        <v>5225</v>
      </c>
      <c r="R21" s="79">
        <v>0</v>
      </c>
      <c r="S21" s="49">
        <v>1</v>
      </c>
      <c r="T21" s="49">
        <v>7</v>
      </c>
      <c r="U21" s="49">
        <v>4</v>
      </c>
      <c r="V21" s="49" t="s">
        <v>2748</v>
      </c>
      <c r="W21" s="49">
        <v>20</v>
      </c>
      <c r="X21" s="49">
        <v>1010</v>
      </c>
      <c r="Y21" s="49" t="s">
        <v>5187</v>
      </c>
      <c r="Z21" s="49" t="s">
        <v>5188</v>
      </c>
      <c r="AA21" s="49">
        <v>1006</v>
      </c>
      <c r="AB21" s="49" t="s">
        <v>5189</v>
      </c>
      <c r="AC21" s="49">
        <v>2500</v>
      </c>
    </row>
    <row r="22" spans="1:29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O22" s="52">
        <f>1800000+S22*10000+U22*1000+COUNTIFS($U$3:U22,U22,$S$3:S22,S22)-1</f>
        <v>1814019</v>
      </c>
      <c r="P22" s="49" t="s">
        <v>5226</v>
      </c>
      <c r="Q22" t="s">
        <v>5227</v>
      </c>
      <c r="R22" s="79">
        <v>0</v>
      </c>
      <c r="S22" s="49">
        <v>1</v>
      </c>
      <c r="T22" s="49">
        <v>8</v>
      </c>
      <c r="U22" s="49">
        <v>4</v>
      </c>
      <c r="V22" s="49" t="s">
        <v>2748</v>
      </c>
      <c r="W22" s="49">
        <v>20</v>
      </c>
      <c r="X22" s="49">
        <v>1005</v>
      </c>
      <c r="Y22" s="49" t="s">
        <v>5187</v>
      </c>
      <c r="Z22" s="49" t="s">
        <v>5188</v>
      </c>
      <c r="AA22" s="49">
        <v>1007</v>
      </c>
      <c r="AB22" s="49" t="s">
        <v>5189</v>
      </c>
      <c r="AC22" s="49">
        <v>2500</v>
      </c>
    </row>
    <row r="23" spans="1:29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O23" s="52">
        <f>1800000+S23*10000+U23*1000+COUNTIFS($U$3:U23,U23,$S$3:S23,S23)-1</f>
        <v>1814020</v>
      </c>
      <c r="P23" s="49" t="s">
        <v>5228</v>
      </c>
      <c r="Q23" t="s">
        <v>5229</v>
      </c>
      <c r="R23" s="79">
        <v>0</v>
      </c>
      <c r="S23" s="49">
        <v>1</v>
      </c>
      <c r="T23" s="49">
        <v>8</v>
      </c>
      <c r="U23" s="49">
        <v>4</v>
      </c>
      <c r="V23" s="49" t="s">
        <v>2748</v>
      </c>
      <c r="W23" s="49">
        <v>20</v>
      </c>
      <c r="X23" s="49">
        <v>1006</v>
      </c>
      <c r="Y23" s="49" t="s">
        <v>5187</v>
      </c>
      <c r="Z23" s="49" t="s">
        <v>5188</v>
      </c>
      <c r="AA23" s="49">
        <v>1007</v>
      </c>
      <c r="AB23" s="49" t="s">
        <v>5189</v>
      </c>
      <c r="AC23" s="49">
        <v>2500</v>
      </c>
    </row>
    <row r="24" spans="1:29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O24" s="52">
        <f>1800000+S24*10000+U24*1000+COUNTIFS($U$3:U24,U24,$S$3:S24,S24)-1</f>
        <v>1814021</v>
      </c>
      <c r="P24" s="49" t="s">
        <v>5230</v>
      </c>
      <c r="Q24" t="s">
        <v>5231</v>
      </c>
      <c r="R24" s="79">
        <v>0</v>
      </c>
      <c r="S24" s="49">
        <v>1</v>
      </c>
      <c r="T24" s="49">
        <v>8</v>
      </c>
      <c r="U24" s="49">
        <v>4</v>
      </c>
      <c r="V24" s="49" t="s">
        <v>2748</v>
      </c>
      <c r="W24" s="49">
        <v>20</v>
      </c>
      <c r="X24" s="49">
        <v>1006</v>
      </c>
      <c r="Y24" s="49" t="s">
        <v>5187</v>
      </c>
      <c r="Z24" s="49" t="s">
        <v>5188</v>
      </c>
      <c r="AA24" s="49">
        <v>1007</v>
      </c>
      <c r="AB24" s="49" t="s">
        <v>5189</v>
      </c>
      <c r="AC24" s="49">
        <v>2500</v>
      </c>
    </row>
    <row r="25" spans="1:29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O25" s="52">
        <f>1800000+S25*10000+U25*1000+COUNTIFS($U$3:U25,U25,$S$3:S25,S25)-1</f>
        <v>1814022</v>
      </c>
      <c r="P25" s="49" t="s">
        <v>5232</v>
      </c>
      <c r="Q25" t="s">
        <v>5233</v>
      </c>
      <c r="R25" s="79">
        <v>0</v>
      </c>
      <c r="S25" s="49">
        <v>1</v>
      </c>
      <c r="T25" s="49">
        <v>9</v>
      </c>
      <c r="U25" s="49">
        <v>4</v>
      </c>
      <c r="V25" s="49" t="s">
        <v>2748</v>
      </c>
      <c r="W25" s="49">
        <v>20</v>
      </c>
      <c r="X25" s="49">
        <v>1009</v>
      </c>
      <c r="Y25" s="49" t="s">
        <v>5187</v>
      </c>
      <c r="Z25" s="49" t="s">
        <v>5188</v>
      </c>
      <c r="AA25" s="49">
        <v>1008</v>
      </c>
      <c r="AB25" s="49" t="s">
        <v>5189</v>
      </c>
      <c r="AC25" s="49">
        <v>2500</v>
      </c>
    </row>
    <row r="26" spans="1:29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O26" s="52">
        <f>1800000+S26*10000+U26*1000+COUNTIFS($U$3:U26,U26,$S$3:S26,S26)-1</f>
        <v>1814023</v>
      </c>
      <c r="P26" s="49" t="s">
        <v>5234</v>
      </c>
      <c r="Q26" t="s">
        <v>5235</v>
      </c>
      <c r="R26" s="79">
        <v>0</v>
      </c>
      <c r="S26" s="49">
        <v>1</v>
      </c>
      <c r="T26" s="49">
        <v>9</v>
      </c>
      <c r="U26" s="49">
        <v>4</v>
      </c>
      <c r="V26" s="49" t="s">
        <v>2748</v>
      </c>
      <c r="W26" s="49">
        <v>20</v>
      </c>
      <c r="X26" s="49">
        <v>1005</v>
      </c>
      <c r="Y26" s="49" t="s">
        <v>5187</v>
      </c>
      <c r="Z26" s="49" t="s">
        <v>5188</v>
      </c>
      <c r="AA26" s="49">
        <v>1008</v>
      </c>
      <c r="AB26" s="49" t="s">
        <v>5189</v>
      </c>
      <c r="AC26" s="49">
        <v>2500</v>
      </c>
    </row>
    <row r="27" spans="1:29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O27" s="52">
        <f>1800000+S27*10000+U27*1000+COUNTIFS($U$3:U27,U27,$S$3:S27,S27)-1</f>
        <v>1814024</v>
      </c>
      <c r="P27" s="49" t="s">
        <v>5236</v>
      </c>
      <c r="Q27" t="s">
        <v>5237</v>
      </c>
      <c r="R27" s="79">
        <v>0</v>
      </c>
      <c r="S27" s="49">
        <v>1</v>
      </c>
      <c r="T27" s="49">
        <v>9</v>
      </c>
      <c r="U27" s="49">
        <v>4</v>
      </c>
      <c r="V27" s="49" t="s">
        <v>2748</v>
      </c>
      <c r="W27" s="49">
        <v>20</v>
      </c>
      <c r="X27" s="49">
        <v>1006</v>
      </c>
      <c r="Y27" s="49" t="s">
        <v>5187</v>
      </c>
      <c r="Z27" s="49" t="s">
        <v>5188</v>
      </c>
      <c r="AA27" s="49">
        <v>1008</v>
      </c>
      <c r="AB27" s="49" t="s">
        <v>5189</v>
      </c>
      <c r="AC27" s="49">
        <v>2500</v>
      </c>
    </row>
    <row r="28" spans="1:29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O28" s="52">
        <f>1800000+S28*10000+U28*1000+COUNTIFS($U$3:U28,U28,$S$3:S28,S28)-1</f>
        <v>1814025</v>
      </c>
      <c r="P28" s="49" t="s">
        <v>5238</v>
      </c>
      <c r="Q28" t="s">
        <v>5239</v>
      </c>
      <c r="R28" s="79">
        <v>0</v>
      </c>
      <c r="S28" s="49">
        <v>1</v>
      </c>
      <c r="T28" s="49">
        <v>10</v>
      </c>
      <c r="U28" s="49">
        <v>4</v>
      </c>
      <c r="V28" s="49" t="s">
        <v>2748</v>
      </c>
      <c r="W28" s="49">
        <v>20</v>
      </c>
      <c r="X28" s="49">
        <v>1008</v>
      </c>
      <c r="Y28" s="49" t="s">
        <v>5187</v>
      </c>
      <c r="Z28" s="49" t="s">
        <v>5188</v>
      </c>
      <c r="AA28" s="49">
        <v>1009</v>
      </c>
      <c r="AB28" s="49" t="s">
        <v>5189</v>
      </c>
      <c r="AC28" s="49">
        <v>2500</v>
      </c>
    </row>
    <row r="29" spans="1:29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O29" s="52">
        <f>1800000+S29*10000+U29*1000+COUNTIFS($U$3:U29,U29,$S$3:S29,S29)-1</f>
        <v>1814026</v>
      </c>
      <c r="P29" s="49" t="s">
        <v>5240</v>
      </c>
      <c r="Q29" t="s">
        <v>5241</v>
      </c>
      <c r="R29" s="79">
        <v>0</v>
      </c>
      <c r="S29" s="49">
        <v>1</v>
      </c>
      <c r="T29" s="49">
        <v>10</v>
      </c>
      <c r="U29" s="49">
        <v>4</v>
      </c>
      <c r="V29" s="49" t="s">
        <v>2748</v>
      </c>
      <c r="W29" s="49">
        <v>20</v>
      </c>
      <c r="X29" s="49">
        <v>1010</v>
      </c>
      <c r="Y29" s="49" t="s">
        <v>5187</v>
      </c>
      <c r="Z29" s="49" t="s">
        <v>5188</v>
      </c>
      <c r="AA29" s="49">
        <v>1009</v>
      </c>
      <c r="AB29" s="49" t="s">
        <v>5189</v>
      </c>
      <c r="AC29" s="49">
        <v>2500</v>
      </c>
    </row>
    <row r="30" spans="1:29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O30" s="52">
        <f>1800000+S30*10000+U30*1000+COUNTIFS($U$3:U30,U30,$S$3:S30,S30)-1</f>
        <v>1814027</v>
      </c>
      <c r="P30" s="49" t="s">
        <v>5242</v>
      </c>
      <c r="Q30" t="s">
        <v>5243</v>
      </c>
      <c r="R30" s="79">
        <v>0</v>
      </c>
      <c r="S30" s="49">
        <v>1</v>
      </c>
      <c r="T30" s="49">
        <v>10</v>
      </c>
      <c r="U30" s="49">
        <v>4</v>
      </c>
      <c r="V30" s="49" t="s">
        <v>2748</v>
      </c>
      <c r="W30" s="49">
        <v>20</v>
      </c>
      <c r="X30" s="49">
        <v>1007</v>
      </c>
      <c r="Y30" s="49" t="s">
        <v>5187</v>
      </c>
      <c r="Z30" s="49" t="s">
        <v>5188</v>
      </c>
      <c r="AA30" s="49">
        <v>1009</v>
      </c>
      <c r="AB30" s="49" t="s">
        <v>5189</v>
      </c>
      <c r="AC30" s="49">
        <v>2500</v>
      </c>
    </row>
    <row r="31" spans="1:29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O31" s="52">
        <f>1800000+S31*10000+U31*1000+COUNTIFS($U$3:U31,U31,$S$3:S31,S31)-1</f>
        <v>1823000</v>
      </c>
      <c r="P31" s="49" t="s">
        <v>5244</v>
      </c>
      <c r="Q31" t="s">
        <v>5245</v>
      </c>
      <c r="R31" s="79">
        <v>0</v>
      </c>
      <c r="S31" s="49">
        <v>2</v>
      </c>
      <c r="T31" s="49">
        <v>0</v>
      </c>
      <c r="U31" s="49">
        <v>3</v>
      </c>
      <c r="V31" s="49" t="s">
        <v>2748</v>
      </c>
      <c r="W31" s="49">
        <v>20</v>
      </c>
      <c r="X31" s="49">
        <v>1001</v>
      </c>
      <c r="Y31" s="49" t="s">
        <v>5246</v>
      </c>
      <c r="Z31" s="49" t="s">
        <v>5188</v>
      </c>
      <c r="AA31" s="49">
        <v>2000</v>
      </c>
      <c r="AB31" s="49" t="s">
        <v>5247</v>
      </c>
      <c r="AC31" s="49">
        <v>5000</v>
      </c>
    </row>
    <row r="32" spans="1:29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O32" s="52">
        <f>1800000+S32*10000+U32*1000+COUNTIFS($U$3:U32,U32,$S$3:S32,S32)-1</f>
        <v>1823001</v>
      </c>
      <c r="P32" s="49" t="s">
        <v>5248</v>
      </c>
      <c r="Q32" t="s">
        <v>5249</v>
      </c>
      <c r="R32" s="79">
        <v>0</v>
      </c>
      <c r="S32" s="49">
        <v>2</v>
      </c>
      <c r="T32" s="49">
        <v>0</v>
      </c>
      <c r="U32" s="49">
        <v>3</v>
      </c>
      <c r="V32" s="49" t="s">
        <v>2748</v>
      </c>
      <c r="W32" s="49">
        <v>20</v>
      </c>
      <c r="X32" s="49">
        <v>1001</v>
      </c>
      <c r="Y32" s="49" t="s">
        <v>5246</v>
      </c>
      <c r="Z32" s="49" t="s">
        <v>5188</v>
      </c>
      <c r="AA32" s="49">
        <v>2000</v>
      </c>
      <c r="AB32" s="49" t="s">
        <v>5250</v>
      </c>
      <c r="AC32" s="49">
        <v>5000</v>
      </c>
    </row>
    <row r="33" spans="1:29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O33" s="52">
        <f>1800000+S33*10000+U33*1000+COUNTIFS($U$3:U33,U33,$S$3:S33,S33)-1</f>
        <v>1823002</v>
      </c>
      <c r="P33" s="49" t="s">
        <v>5251</v>
      </c>
      <c r="Q33" t="s">
        <v>5252</v>
      </c>
      <c r="R33" s="79">
        <v>0</v>
      </c>
      <c r="S33" s="49">
        <v>2</v>
      </c>
      <c r="T33" s="49">
        <v>0</v>
      </c>
      <c r="U33" s="49">
        <v>3</v>
      </c>
      <c r="V33" s="49" t="s">
        <v>2748</v>
      </c>
      <c r="W33" s="49">
        <v>20</v>
      </c>
      <c r="X33" s="49">
        <v>1002</v>
      </c>
      <c r="Y33" s="49" t="s">
        <v>5253</v>
      </c>
      <c r="Z33" s="49" t="s">
        <v>5188</v>
      </c>
      <c r="AA33" s="49">
        <v>2001</v>
      </c>
      <c r="AB33" s="49" t="s">
        <v>5250</v>
      </c>
      <c r="AC33" s="49">
        <v>5000</v>
      </c>
    </row>
    <row r="34" spans="1:29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O34" s="52">
        <f>1800000+S34*10000+U34*1000+COUNTIFS($U$3:U34,U34,$S$3:S34,S34)-1</f>
        <v>1823003</v>
      </c>
      <c r="P34" s="49" t="s">
        <v>5254</v>
      </c>
      <c r="Q34" t="s">
        <v>5255</v>
      </c>
      <c r="R34" s="79">
        <v>0</v>
      </c>
      <c r="S34" s="49">
        <v>2</v>
      </c>
      <c r="T34" s="49">
        <v>0</v>
      </c>
      <c r="U34" s="49">
        <v>3</v>
      </c>
      <c r="V34" s="49" t="s">
        <v>2748</v>
      </c>
      <c r="W34" s="49">
        <v>20</v>
      </c>
      <c r="X34" s="49">
        <v>1001</v>
      </c>
      <c r="Y34" s="49" t="s">
        <v>5246</v>
      </c>
      <c r="Z34" s="49" t="s">
        <v>5188</v>
      </c>
      <c r="AA34" s="49">
        <v>2002</v>
      </c>
      <c r="AB34" s="49" t="s">
        <v>5250</v>
      </c>
      <c r="AC34" s="49">
        <v>5000</v>
      </c>
    </row>
    <row r="35" spans="1:29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O35" s="52">
        <f>1800000+S35*10000+U35*1000+COUNTIFS($U$3:U35,U35,$S$3:S35,S35)-1</f>
        <v>1823004</v>
      </c>
      <c r="P35" s="49" t="s">
        <v>5256</v>
      </c>
      <c r="Q35" t="s">
        <v>5257</v>
      </c>
      <c r="R35" s="79">
        <v>0</v>
      </c>
      <c r="S35" s="49">
        <v>2</v>
      </c>
      <c r="T35" s="49">
        <v>0</v>
      </c>
      <c r="U35" s="49">
        <v>3</v>
      </c>
      <c r="V35" s="49" t="s">
        <v>2748</v>
      </c>
      <c r="W35" s="49">
        <v>20</v>
      </c>
      <c r="X35" s="49">
        <v>1001</v>
      </c>
      <c r="Y35" s="49" t="s">
        <v>5246</v>
      </c>
      <c r="Z35" s="49" t="s">
        <v>5188</v>
      </c>
      <c r="AA35" s="49">
        <v>2002</v>
      </c>
      <c r="AB35" s="49" t="s">
        <v>5250</v>
      </c>
      <c r="AC35" s="49">
        <v>5000</v>
      </c>
    </row>
    <row r="36" spans="1:29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O36" s="52">
        <f>1800000+S36*10000+U36*1000+COUNTIFS($U$3:U36,U36,$S$3:S36,S36)-1</f>
        <v>1823005</v>
      </c>
      <c r="P36" s="49" t="s">
        <v>5258</v>
      </c>
      <c r="Q36" t="s">
        <v>5259</v>
      </c>
      <c r="R36" s="79">
        <v>0</v>
      </c>
      <c r="S36" s="49">
        <v>2</v>
      </c>
      <c r="T36" s="49">
        <v>0</v>
      </c>
      <c r="U36" s="49">
        <v>3</v>
      </c>
      <c r="V36" s="49" t="s">
        <v>2748</v>
      </c>
      <c r="W36" s="49">
        <v>20</v>
      </c>
      <c r="X36" s="49">
        <v>1001</v>
      </c>
      <c r="Y36" s="49" t="s">
        <v>5246</v>
      </c>
      <c r="Z36" s="49" t="s">
        <v>5188</v>
      </c>
      <c r="AA36" s="49">
        <v>0</v>
      </c>
      <c r="AB36" s="49" t="s">
        <v>5250</v>
      </c>
      <c r="AC36" s="49">
        <v>5000</v>
      </c>
    </row>
    <row r="37" spans="1:29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O37" s="52">
        <f>1800000+S37*10000+U37*1000+COUNTIFS($U$3:U37,U37,$S$3:S37,S37)-1</f>
        <v>1823006</v>
      </c>
      <c r="P37" s="49" t="s">
        <v>5260</v>
      </c>
      <c r="Q37" t="s">
        <v>5261</v>
      </c>
      <c r="R37" s="79">
        <v>0</v>
      </c>
      <c r="S37" s="49">
        <v>2</v>
      </c>
      <c r="T37" s="49">
        <v>0</v>
      </c>
      <c r="U37" s="49">
        <v>3</v>
      </c>
      <c r="V37" s="49" t="s">
        <v>2748</v>
      </c>
      <c r="W37" s="49">
        <v>20</v>
      </c>
      <c r="X37" s="49">
        <v>1002</v>
      </c>
      <c r="Y37" s="49" t="s">
        <v>5253</v>
      </c>
      <c r="Z37" s="49" t="s">
        <v>5188</v>
      </c>
      <c r="AA37" s="49">
        <v>2003</v>
      </c>
      <c r="AB37" s="49" t="s">
        <v>5250</v>
      </c>
      <c r="AC37" s="49">
        <v>5000</v>
      </c>
    </row>
    <row r="38" spans="1:29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O38" s="52">
        <f>1800000+S38*10000+U38*1000+COUNTIFS($U$3:U38,U38,$S$3:S38,S38)-1</f>
        <v>1823007</v>
      </c>
      <c r="P38" s="49" t="s">
        <v>5262</v>
      </c>
      <c r="Q38" t="s">
        <v>5263</v>
      </c>
      <c r="R38" s="79">
        <v>0</v>
      </c>
      <c r="S38" s="49">
        <v>2</v>
      </c>
      <c r="T38" s="49">
        <v>0</v>
      </c>
      <c r="U38" s="49">
        <v>3</v>
      </c>
      <c r="V38" s="49" t="s">
        <v>2748</v>
      </c>
      <c r="W38" s="49">
        <v>20</v>
      </c>
      <c r="X38" s="49">
        <v>1002</v>
      </c>
      <c r="Y38" s="49" t="s">
        <v>5253</v>
      </c>
      <c r="Z38" s="49" t="s">
        <v>5188</v>
      </c>
      <c r="AA38" s="49">
        <v>2003</v>
      </c>
      <c r="AB38" s="49" t="s">
        <v>5250</v>
      </c>
      <c r="AC38" s="49">
        <v>5000</v>
      </c>
    </row>
    <row r="39" spans="1:29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O39" s="52">
        <f>1800000+S39*10000+U39*1000+COUNTIFS($U$3:U39,U39,$S$3:S39,S39)-1</f>
        <v>1823008</v>
      </c>
      <c r="P39" s="49" t="s">
        <v>5264</v>
      </c>
      <c r="Q39" t="s">
        <v>5265</v>
      </c>
      <c r="R39" s="79">
        <v>0</v>
      </c>
      <c r="S39" s="49">
        <v>2</v>
      </c>
      <c r="T39" s="49">
        <v>0</v>
      </c>
      <c r="U39" s="49">
        <v>3</v>
      </c>
      <c r="V39" s="49" t="s">
        <v>2748</v>
      </c>
      <c r="W39" s="49">
        <v>20</v>
      </c>
      <c r="X39" s="49">
        <v>1002</v>
      </c>
      <c r="Y39" s="49" t="s">
        <v>5253</v>
      </c>
      <c r="Z39" s="49" t="s">
        <v>5188</v>
      </c>
      <c r="AA39" s="49">
        <v>2003</v>
      </c>
      <c r="AB39" s="49" t="s">
        <v>5250</v>
      </c>
      <c r="AC39" s="49">
        <v>5000</v>
      </c>
    </row>
    <row r="40" spans="1:29" x14ac:dyDescent="0.2">
      <c r="A40" s="51">
        <v>1</v>
      </c>
      <c r="B40" s="52">
        <v>1</v>
      </c>
      <c r="C40" s="52">
        <v>1</v>
      </c>
      <c r="D40" s="52">
        <v>1</v>
      </c>
      <c r="E40" s="52">
        <v>1</v>
      </c>
      <c r="F40" s="52">
        <v>1</v>
      </c>
      <c r="G40" s="52">
        <v>1</v>
      </c>
      <c r="H40" s="52">
        <v>1</v>
      </c>
      <c r="I40" s="52">
        <v>1</v>
      </c>
      <c r="J40" s="52">
        <v>1</v>
      </c>
      <c r="O40" s="52">
        <f>1800000+S40*10000+U40*1000+COUNTIFS($U$3:U40,U40,$S$3:S40,S40)-1</f>
        <v>1823009</v>
      </c>
      <c r="P40" s="49" t="s">
        <v>5266</v>
      </c>
      <c r="Q40" t="s">
        <v>5267</v>
      </c>
      <c r="R40" s="79">
        <v>0</v>
      </c>
      <c r="S40" s="49">
        <v>2</v>
      </c>
      <c r="T40" s="49">
        <v>0</v>
      </c>
      <c r="U40" s="49">
        <v>3</v>
      </c>
      <c r="V40" s="49" t="s">
        <v>2748</v>
      </c>
      <c r="W40" s="49">
        <v>20</v>
      </c>
      <c r="X40" s="49">
        <v>1002</v>
      </c>
      <c r="Y40" s="49" t="s">
        <v>5253</v>
      </c>
      <c r="Z40" s="49" t="s">
        <v>5188</v>
      </c>
      <c r="AA40" s="49">
        <v>0</v>
      </c>
      <c r="AB40" s="49" t="s">
        <v>5250</v>
      </c>
      <c r="AC40" s="49">
        <v>5000</v>
      </c>
    </row>
    <row r="41" spans="1:29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O41" s="52">
        <f>1800000+S41*10000+U41*1000+COUNTIFS($U$3:U41,U41,$S$3:S41,S41)-1</f>
        <v>1823010</v>
      </c>
      <c r="P41" s="49" t="s">
        <v>5268</v>
      </c>
      <c r="Q41" t="s">
        <v>5269</v>
      </c>
      <c r="R41" s="79">
        <v>0</v>
      </c>
      <c r="S41" s="49">
        <v>2</v>
      </c>
      <c r="T41" s="49">
        <v>0</v>
      </c>
      <c r="U41" s="49">
        <v>3</v>
      </c>
      <c r="V41" s="49" t="s">
        <v>2748</v>
      </c>
      <c r="W41" s="49">
        <v>20</v>
      </c>
      <c r="X41" s="49">
        <v>1001</v>
      </c>
      <c r="Y41" s="49" t="s">
        <v>5246</v>
      </c>
      <c r="Z41" s="49" t="s">
        <v>5188</v>
      </c>
      <c r="AA41" s="49">
        <v>0</v>
      </c>
      <c r="AB41" s="49" t="s">
        <v>5250</v>
      </c>
      <c r="AC41" s="49">
        <v>5000</v>
      </c>
    </row>
    <row r="42" spans="1:29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O42" s="52">
        <f>1800000+S42*10000+U42*1000+COUNTIFS($U$3:U42,U42,$S$3:S42,S42)-1</f>
        <v>1823011</v>
      </c>
      <c r="P42" s="49" t="s">
        <v>5270</v>
      </c>
      <c r="Q42" t="s">
        <v>5271</v>
      </c>
      <c r="R42" s="79">
        <v>0</v>
      </c>
      <c r="S42" s="49">
        <v>2</v>
      </c>
      <c r="T42" s="49">
        <v>0</v>
      </c>
      <c r="U42" s="49">
        <v>3</v>
      </c>
      <c r="V42" s="49" t="s">
        <v>2748</v>
      </c>
      <c r="W42" s="49">
        <v>20</v>
      </c>
      <c r="X42" s="49">
        <v>1002</v>
      </c>
      <c r="Y42" s="49" t="s">
        <v>5253</v>
      </c>
      <c r="Z42" s="49" t="s">
        <v>5188</v>
      </c>
      <c r="AA42" s="49">
        <v>0</v>
      </c>
      <c r="AB42" s="49" t="s">
        <v>5250</v>
      </c>
      <c r="AC42" s="49">
        <v>5000</v>
      </c>
    </row>
    <row r="43" spans="1:29" x14ac:dyDescent="0.2">
      <c r="A43" s="51">
        <v>1</v>
      </c>
      <c r="B43" s="52">
        <v>1</v>
      </c>
      <c r="C43" s="52">
        <v>1</v>
      </c>
      <c r="D43" s="52">
        <v>1</v>
      </c>
      <c r="E43" s="52">
        <v>1</v>
      </c>
      <c r="F43" s="52">
        <v>1</v>
      </c>
      <c r="G43" s="52">
        <v>1</v>
      </c>
      <c r="H43" s="52">
        <v>1</v>
      </c>
      <c r="I43" s="52">
        <v>1</v>
      </c>
      <c r="J43" s="52">
        <v>1</v>
      </c>
      <c r="O43" s="52">
        <f>1800000+S43*10000+U43*1000+COUNTIFS($U$3:U43,U43,$S$3:S43,S43)-1</f>
        <v>1824000</v>
      </c>
      <c r="P43" s="49" t="s">
        <v>5272</v>
      </c>
      <c r="Q43" t="s">
        <v>5273</v>
      </c>
      <c r="R43" s="79">
        <v>0</v>
      </c>
      <c r="S43" s="49">
        <v>2</v>
      </c>
      <c r="T43" s="49">
        <v>0</v>
      </c>
      <c r="U43" s="49">
        <v>4</v>
      </c>
      <c r="V43" s="49" t="s">
        <v>2748</v>
      </c>
      <c r="W43" s="49">
        <v>20</v>
      </c>
      <c r="X43" s="49">
        <v>1015</v>
      </c>
      <c r="Y43" s="49" t="s">
        <v>5274</v>
      </c>
      <c r="Z43" s="49" t="s">
        <v>5188</v>
      </c>
      <c r="AA43" s="49">
        <v>2000</v>
      </c>
      <c r="AB43" s="49" t="s">
        <v>5250</v>
      </c>
      <c r="AC43" s="49">
        <v>2500</v>
      </c>
    </row>
    <row r="44" spans="1:29" x14ac:dyDescent="0.2">
      <c r="A44" s="51">
        <v>1</v>
      </c>
      <c r="B44" s="52">
        <v>1</v>
      </c>
      <c r="C44" s="52">
        <v>1</v>
      </c>
      <c r="D44" s="52">
        <v>1</v>
      </c>
      <c r="E44" s="52">
        <v>1</v>
      </c>
      <c r="F44" s="52">
        <v>1</v>
      </c>
      <c r="G44" s="52">
        <v>1</v>
      </c>
      <c r="H44" s="52">
        <v>1</v>
      </c>
      <c r="I44" s="52">
        <v>1</v>
      </c>
      <c r="J44" s="52">
        <v>1</v>
      </c>
      <c r="O44" s="52">
        <f>1800000+S44*10000+U44*1000+COUNTIFS($U$3:U44,U44,$S$3:S44,S44)-1</f>
        <v>1824001</v>
      </c>
      <c r="P44" s="49" t="s">
        <v>5275</v>
      </c>
      <c r="Q44" t="s">
        <v>5276</v>
      </c>
      <c r="R44" s="79">
        <v>0</v>
      </c>
      <c r="S44" s="49">
        <v>2</v>
      </c>
      <c r="T44" s="49">
        <v>0</v>
      </c>
      <c r="U44" s="49">
        <v>4</v>
      </c>
      <c r="V44" s="49" t="s">
        <v>2748</v>
      </c>
      <c r="W44" s="49">
        <v>20</v>
      </c>
      <c r="X44" s="49">
        <v>1013</v>
      </c>
      <c r="Y44" s="49" t="s">
        <v>5274</v>
      </c>
      <c r="Z44" s="49" t="s">
        <v>5188</v>
      </c>
      <c r="AA44" s="49">
        <v>2001</v>
      </c>
      <c r="AB44" s="49" t="s">
        <v>5250</v>
      </c>
      <c r="AC44" s="49">
        <v>2500</v>
      </c>
    </row>
    <row r="45" spans="1:29" x14ac:dyDescent="0.2">
      <c r="A45" s="51">
        <v>1</v>
      </c>
      <c r="B45" s="52">
        <v>1</v>
      </c>
      <c r="C45" s="52">
        <v>1</v>
      </c>
      <c r="D45" s="52">
        <v>1</v>
      </c>
      <c r="E45" s="52">
        <v>1</v>
      </c>
      <c r="F45" s="52">
        <v>1</v>
      </c>
      <c r="G45" s="52">
        <v>1</v>
      </c>
      <c r="H45" s="52">
        <v>1</v>
      </c>
      <c r="I45" s="52">
        <v>1</v>
      </c>
      <c r="J45" s="52">
        <v>1</v>
      </c>
      <c r="O45" s="52">
        <f>1800000+S45*10000+U45*1000+COUNTIFS($U$3:U45,U45,$S$3:S45,S45)-1</f>
        <v>1824002</v>
      </c>
      <c r="P45" s="49" t="s">
        <v>5277</v>
      </c>
      <c r="Q45" t="s">
        <v>5278</v>
      </c>
      <c r="R45" s="79">
        <v>0</v>
      </c>
      <c r="S45" s="49">
        <v>2</v>
      </c>
      <c r="T45" s="49">
        <v>0</v>
      </c>
      <c r="U45" s="49">
        <v>4</v>
      </c>
      <c r="V45" s="49" t="s">
        <v>2748</v>
      </c>
      <c r="W45" s="49">
        <v>20</v>
      </c>
      <c r="X45" s="49">
        <v>1013</v>
      </c>
      <c r="Y45" s="49" t="s">
        <v>5274</v>
      </c>
      <c r="Z45" s="49" t="s">
        <v>5188</v>
      </c>
      <c r="AA45" s="49">
        <v>2001</v>
      </c>
      <c r="AB45" s="49" t="s">
        <v>5250</v>
      </c>
      <c r="AC45" s="49">
        <v>2500</v>
      </c>
    </row>
    <row r="46" spans="1:29" x14ac:dyDescent="0.2">
      <c r="A46" s="51">
        <v>1</v>
      </c>
      <c r="B46" s="52">
        <v>1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52">
        <v>1</v>
      </c>
      <c r="I46" s="52">
        <v>1</v>
      </c>
      <c r="J46" s="52">
        <v>1</v>
      </c>
      <c r="O46" s="52">
        <f>1800000+S46*10000+U46*1000+COUNTIFS($U$3:U46,U46,$S$3:S46,S46)-1</f>
        <v>1824003</v>
      </c>
      <c r="P46" s="49" t="s">
        <v>5279</v>
      </c>
      <c r="Q46" t="s">
        <v>5280</v>
      </c>
      <c r="R46" s="79">
        <v>0</v>
      </c>
      <c r="S46" s="49">
        <v>2</v>
      </c>
      <c r="T46" s="49">
        <v>0</v>
      </c>
      <c r="U46" s="49">
        <v>4</v>
      </c>
      <c r="V46" s="49" t="s">
        <v>2748</v>
      </c>
      <c r="W46" s="49">
        <v>20</v>
      </c>
      <c r="X46" s="49">
        <v>1014</v>
      </c>
      <c r="Y46" s="49" t="s">
        <v>5274</v>
      </c>
      <c r="Z46" s="49" t="s">
        <v>5188</v>
      </c>
      <c r="AA46" s="49">
        <v>2002</v>
      </c>
      <c r="AB46" s="49" t="s">
        <v>5250</v>
      </c>
      <c r="AC46" s="49">
        <v>2500</v>
      </c>
    </row>
    <row r="47" spans="1:29" x14ac:dyDescent="0.2">
      <c r="A47" s="51">
        <v>1</v>
      </c>
      <c r="B47" s="52">
        <v>1</v>
      </c>
      <c r="C47" s="52">
        <v>1</v>
      </c>
      <c r="D47" s="52">
        <v>1</v>
      </c>
      <c r="E47" s="52">
        <v>1</v>
      </c>
      <c r="F47" s="52">
        <v>1</v>
      </c>
      <c r="G47" s="52">
        <v>1</v>
      </c>
      <c r="H47" s="52">
        <v>1</v>
      </c>
      <c r="I47" s="52">
        <v>1</v>
      </c>
      <c r="J47" s="52">
        <v>1</v>
      </c>
      <c r="O47" s="52">
        <f>1800000+S47*10000+U47*1000+COUNTIFS($U$3:U47,U47,$S$3:S47,S47)-1</f>
        <v>1824004</v>
      </c>
      <c r="P47" s="49" t="s">
        <v>5281</v>
      </c>
      <c r="Q47" t="s">
        <v>5282</v>
      </c>
      <c r="R47" s="79">
        <v>0</v>
      </c>
      <c r="S47" s="49">
        <v>2</v>
      </c>
      <c r="T47" s="49">
        <v>0</v>
      </c>
      <c r="U47" s="49">
        <v>4</v>
      </c>
      <c r="V47" s="49" t="s">
        <v>2748</v>
      </c>
      <c r="W47" s="49">
        <v>20</v>
      </c>
      <c r="X47" s="49">
        <v>1014</v>
      </c>
      <c r="Y47" s="49" t="s">
        <v>5274</v>
      </c>
      <c r="Z47" s="49" t="s">
        <v>5188</v>
      </c>
      <c r="AA47" s="49">
        <v>0</v>
      </c>
      <c r="AB47" s="49" t="s">
        <v>5250</v>
      </c>
      <c r="AC47" s="49">
        <v>2500</v>
      </c>
    </row>
    <row r="48" spans="1:29" x14ac:dyDescent="0.2">
      <c r="A48" s="51">
        <v>1</v>
      </c>
      <c r="B48" s="52">
        <v>1</v>
      </c>
      <c r="C48" s="52">
        <v>1</v>
      </c>
      <c r="D48" s="52">
        <v>1</v>
      </c>
      <c r="E48" s="52">
        <v>1</v>
      </c>
      <c r="F48" s="52">
        <v>1</v>
      </c>
      <c r="G48" s="52">
        <v>1</v>
      </c>
      <c r="H48" s="52">
        <v>1</v>
      </c>
      <c r="I48" s="52">
        <v>1</v>
      </c>
      <c r="J48" s="52">
        <v>1</v>
      </c>
      <c r="O48" s="52">
        <f>1800000+S48*10000+U48*1000+COUNTIFS($U$3:U48,U48,$S$3:S48,S48)-1</f>
        <v>1824005</v>
      </c>
      <c r="P48" s="49" t="s">
        <v>5283</v>
      </c>
      <c r="Q48" t="s">
        <v>5284</v>
      </c>
      <c r="R48" s="79">
        <v>0</v>
      </c>
      <c r="S48" s="49">
        <v>2</v>
      </c>
      <c r="T48" s="49">
        <v>0</v>
      </c>
      <c r="U48" s="49">
        <v>4</v>
      </c>
      <c r="V48" s="49" t="s">
        <v>2748</v>
      </c>
      <c r="W48" s="49">
        <v>20</v>
      </c>
      <c r="X48" s="49">
        <v>1017</v>
      </c>
      <c r="Y48" s="49" t="s">
        <v>5274</v>
      </c>
      <c r="Z48" s="49" t="s">
        <v>5188</v>
      </c>
      <c r="AA48" s="49">
        <v>0</v>
      </c>
      <c r="AB48" s="49" t="s">
        <v>5250</v>
      </c>
      <c r="AC48" s="49">
        <v>2500</v>
      </c>
    </row>
    <row r="49" spans="1:29" x14ac:dyDescent="0.2">
      <c r="A49" s="51">
        <v>1</v>
      </c>
      <c r="B49" s="52">
        <v>1</v>
      </c>
      <c r="C49" s="52">
        <v>1</v>
      </c>
      <c r="D49" s="52">
        <v>1</v>
      </c>
      <c r="E49" s="52">
        <v>1</v>
      </c>
      <c r="F49" s="52">
        <v>1</v>
      </c>
      <c r="G49" s="52">
        <v>1</v>
      </c>
      <c r="H49" s="52">
        <v>1</v>
      </c>
      <c r="I49" s="52">
        <v>1</v>
      </c>
      <c r="J49" s="52">
        <v>1</v>
      </c>
      <c r="O49" s="52">
        <f>1800000+S49*10000+U49*1000+COUNTIFS($U$3:U49,U49,$S$3:S49,S49)-1</f>
        <v>1824006</v>
      </c>
      <c r="P49" s="49" t="s">
        <v>5285</v>
      </c>
      <c r="Q49" t="s">
        <v>5286</v>
      </c>
      <c r="R49" s="79">
        <v>0</v>
      </c>
      <c r="S49" s="49">
        <v>2</v>
      </c>
      <c r="T49" s="49">
        <v>0</v>
      </c>
      <c r="U49" s="49">
        <v>4</v>
      </c>
      <c r="V49" s="49" t="s">
        <v>2748</v>
      </c>
      <c r="W49" s="49">
        <v>20</v>
      </c>
      <c r="X49" s="49">
        <v>1016</v>
      </c>
      <c r="Y49" s="49" t="s">
        <v>5274</v>
      </c>
      <c r="Z49" s="49" t="s">
        <v>5188</v>
      </c>
      <c r="AA49" s="49">
        <v>2004</v>
      </c>
      <c r="AB49" s="49" t="s">
        <v>5250</v>
      </c>
      <c r="AC49" s="49">
        <v>2500</v>
      </c>
    </row>
    <row r="50" spans="1:29" x14ac:dyDescent="0.2">
      <c r="A50" s="51">
        <v>1</v>
      </c>
      <c r="B50" s="52">
        <v>1</v>
      </c>
      <c r="C50" s="52">
        <v>1</v>
      </c>
      <c r="D50" s="52">
        <v>1</v>
      </c>
      <c r="E50" s="52">
        <v>1</v>
      </c>
      <c r="F50" s="52">
        <v>1</v>
      </c>
      <c r="G50" s="52">
        <v>1</v>
      </c>
      <c r="H50" s="52">
        <v>1</v>
      </c>
      <c r="I50" s="52">
        <v>1</v>
      </c>
      <c r="J50" s="52">
        <v>1</v>
      </c>
      <c r="O50" s="52">
        <f>1800000+S50*10000+U50*1000+COUNTIFS($U$3:U50,U50,$S$3:S50,S50)-1</f>
        <v>1824007</v>
      </c>
      <c r="P50" s="49" t="s">
        <v>5287</v>
      </c>
      <c r="Q50" t="s">
        <v>5288</v>
      </c>
      <c r="R50" s="79">
        <v>0</v>
      </c>
      <c r="S50" s="49">
        <v>2</v>
      </c>
      <c r="T50" s="49">
        <v>0</v>
      </c>
      <c r="U50" s="49">
        <v>4</v>
      </c>
      <c r="V50" s="49" t="s">
        <v>2748</v>
      </c>
      <c r="W50" s="49">
        <v>20</v>
      </c>
      <c r="X50" s="49">
        <v>1015</v>
      </c>
      <c r="Y50" s="49" t="s">
        <v>5274</v>
      </c>
      <c r="Z50" s="49" t="s">
        <v>5188</v>
      </c>
      <c r="AA50" s="49">
        <v>2004</v>
      </c>
      <c r="AB50" s="49" t="s">
        <v>5250</v>
      </c>
      <c r="AC50" s="49">
        <v>2500</v>
      </c>
    </row>
    <row r="51" spans="1:29" x14ac:dyDescent="0.2">
      <c r="A51" s="51">
        <v>1</v>
      </c>
      <c r="B51" s="52">
        <v>1</v>
      </c>
      <c r="C51" s="52">
        <v>1</v>
      </c>
      <c r="D51" s="52">
        <v>1</v>
      </c>
      <c r="E51" s="52">
        <v>1</v>
      </c>
      <c r="F51" s="52">
        <v>1</v>
      </c>
      <c r="G51" s="52">
        <v>1</v>
      </c>
      <c r="H51" s="52">
        <v>1</v>
      </c>
      <c r="I51" s="52">
        <v>1</v>
      </c>
      <c r="J51" s="52">
        <v>1</v>
      </c>
      <c r="O51" s="52">
        <f>1800000+S51*10000+U51*1000+COUNTIFS($U$3:U51,U51,$S$3:S51,S51)-1</f>
        <v>1824008</v>
      </c>
      <c r="P51" s="49" t="s">
        <v>5289</v>
      </c>
      <c r="Q51" t="s">
        <v>5290</v>
      </c>
      <c r="R51" s="79">
        <v>0</v>
      </c>
      <c r="S51" s="49">
        <v>2</v>
      </c>
      <c r="T51" s="49">
        <v>0</v>
      </c>
      <c r="U51" s="49">
        <v>4</v>
      </c>
      <c r="V51" s="49" t="s">
        <v>2748</v>
      </c>
      <c r="W51" s="49">
        <v>20</v>
      </c>
      <c r="X51" s="49">
        <v>1017</v>
      </c>
      <c r="Y51" s="49" t="s">
        <v>5274</v>
      </c>
      <c r="Z51" s="49" t="s">
        <v>5188</v>
      </c>
      <c r="AA51" s="49">
        <v>2005</v>
      </c>
      <c r="AB51" s="49" t="s">
        <v>5250</v>
      </c>
      <c r="AC51" s="49">
        <v>2500</v>
      </c>
    </row>
    <row r="52" spans="1:29" x14ac:dyDescent="0.2">
      <c r="A52" s="51">
        <v>1</v>
      </c>
      <c r="B52" s="52">
        <v>1</v>
      </c>
      <c r="C52" s="52">
        <v>1</v>
      </c>
      <c r="D52" s="52">
        <v>1</v>
      </c>
      <c r="E52" s="52">
        <v>1</v>
      </c>
      <c r="F52" s="52">
        <v>1</v>
      </c>
      <c r="G52" s="52">
        <v>1</v>
      </c>
      <c r="H52" s="52">
        <v>1</v>
      </c>
      <c r="I52" s="52">
        <v>1</v>
      </c>
      <c r="J52" s="52">
        <v>1</v>
      </c>
      <c r="O52" s="52">
        <f>1800000+S52*10000+U52*1000+COUNTIFS($U$3:U52,U52,$S$3:S52,S52)-1</f>
        <v>1824009</v>
      </c>
      <c r="P52" s="49" t="s">
        <v>5291</v>
      </c>
      <c r="Q52" t="s">
        <v>5292</v>
      </c>
      <c r="R52" s="79">
        <v>0</v>
      </c>
      <c r="S52" s="49">
        <v>2</v>
      </c>
      <c r="T52" s="49">
        <v>0</v>
      </c>
      <c r="U52" s="49">
        <v>4</v>
      </c>
      <c r="V52" s="49" t="s">
        <v>2748</v>
      </c>
      <c r="W52" s="49">
        <v>20</v>
      </c>
      <c r="X52" s="49">
        <v>1016</v>
      </c>
      <c r="Y52" s="49" t="s">
        <v>5274</v>
      </c>
      <c r="Z52" s="49" t="s">
        <v>5188</v>
      </c>
      <c r="AA52" s="49">
        <v>2006</v>
      </c>
      <c r="AB52" s="49" t="s">
        <v>5250</v>
      </c>
      <c r="AC52" s="49">
        <v>2500</v>
      </c>
    </row>
    <row r="53" spans="1:29" x14ac:dyDescent="0.2">
      <c r="A53" s="51">
        <v>1</v>
      </c>
      <c r="B53" s="52">
        <v>1</v>
      </c>
      <c r="C53" s="52">
        <v>1</v>
      </c>
      <c r="D53" s="52">
        <v>1</v>
      </c>
      <c r="E53" s="52">
        <v>1</v>
      </c>
      <c r="F53" s="52">
        <v>1</v>
      </c>
      <c r="G53" s="52">
        <v>1</v>
      </c>
      <c r="H53" s="52">
        <v>1</v>
      </c>
      <c r="I53" s="52">
        <v>1</v>
      </c>
      <c r="J53" s="52">
        <v>1</v>
      </c>
      <c r="O53" s="52">
        <f>1800000+S53*10000+U53*1000+COUNTIFS($U$3:U53,U53,$S$3:S53,S53)-1</f>
        <v>1825000</v>
      </c>
      <c r="P53" s="49" t="s">
        <v>5293</v>
      </c>
      <c r="Q53" t="s">
        <v>5294</v>
      </c>
      <c r="R53" s="79">
        <v>0</v>
      </c>
      <c r="S53" s="49">
        <v>2</v>
      </c>
      <c r="T53" s="49">
        <v>0</v>
      </c>
      <c r="U53" s="49">
        <v>5</v>
      </c>
      <c r="V53" s="49" t="s">
        <v>2748</v>
      </c>
      <c r="W53" s="49">
        <v>20</v>
      </c>
      <c r="X53" s="49">
        <v>1009</v>
      </c>
      <c r="Y53" s="49" t="s">
        <v>5295</v>
      </c>
      <c r="Z53" s="49" t="s">
        <v>5188</v>
      </c>
      <c r="AA53" s="49">
        <v>2004</v>
      </c>
      <c r="AB53" s="49" t="s">
        <v>5250</v>
      </c>
      <c r="AC53" s="49">
        <v>1000</v>
      </c>
    </row>
    <row r="54" spans="1:29" x14ac:dyDescent="0.2">
      <c r="A54" s="51">
        <v>1</v>
      </c>
      <c r="B54" s="52">
        <v>1</v>
      </c>
      <c r="C54" s="52">
        <v>1</v>
      </c>
      <c r="D54" s="52">
        <v>1</v>
      </c>
      <c r="E54" s="52">
        <v>1</v>
      </c>
      <c r="F54" s="52">
        <v>1</v>
      </c>
      <c r="G54" s="52">
        <v>1</v>
      </c>
      <c r="H54" s="52">
        <v>1</v>
      </c>
      <c r="I54" s="52">
        <v>1</v>
      </c>
      <c r="J54" s="52">
        <v>1</v>
      </c>
      <c r="O54" s="52">
        <f>1800000+S54*10000+U54*1000+COUNTIFS($U$3:U54,U54,$S$3:S54,S54)-1</f>
        <v>1825001</v>
      </c>
      <c r="P54" s="49" t="s">
        <v>5296</v>
      </c>
      <c r="Q54" t="s">
        <v>5297</v>
      </c>
      <c r="R54" s="79">
        <v>0</v>
      </c>
      <c r="S54" s="49">
        <v>2</v>
      </c>
      <c r="T54" s="49">
        <v>0</v>
      </c>
      <c r="U54" s="49">
        <v>5</v>
      </c>
      <c r="V54" s="49" t="s">
        <v>2748</v>
      </c>
      <c r="W54" s="49">
        <v>20</v>
      </c>
      <c r="X54" s="49">
        <v>1008</v>
      </c>
      <c r="Y54" s="49" t="s">
        <v>5298</v>
      </c>
      <c r="Z54" s="49" t="s">
        <v>5188</v>
      </c>
      <c r="AA54" s="49">
        <v>2005</v>
      </c>
      <c r="AB54" s="49" t="s">
        <v>5250</v>
      </c>
      <c r="AC54" s="49">
        <v>1000</v>
      </c>
    </row>
    <row r="55" spans="1:29" x14ac:dyDescent="0.2">
      <c r="A55" s="51">
        <v>1</v>
      </c>
      <c r="B55" s="52">
        <v>1</v>
      </c>
      <c r="C55" s="52">
        <v>1</v>
      </c>
      <c r="D55" s="52">
        <v>1</v>
      </c>
      <c r="E55" s="52">
        <v>1</v>
      </c>
      <c r="F55" s="52">
        <v>1</v>
      </c>
      <c r="G55" s="52">
        <v>1</v>
      </c>
      <c r="H55" s="52">
        <v>1</v>
      </c>
      <c r="I55" s="52">
        <v>1</v>
      </c>
      <c r="J55" s="52">
        <v>1</v>
      </c>
      <c r="O55" s="52">
        <f>1800000+S55*10000+U55*1000+COUNTIFS($U$3:U55,U55,$S$3:S55,S55)-1</f>
        <v>1825002</v>
      </c>
      <c r="P55" s="49" t="s">
        <v>5299</v>
      </c>
      <c r="Q55" t="s">
        <v>5300</v>
      </c>
      <c r="R55" s="79">
        <v>0</v>
      </c>
      <c r="S55" s="49">
        <v>2</v>
      </c>
      <c r="T55" s="49">
        <v>0</v>
      </c>
      <c r="U55" s="49">
        <v>5</v>
      </c>
      <c r="V55" s="49" t="s">
        <v>2748</v>
      </c>
      <c r="W55" s="49">
        <v>20</v>
      </c>
      <c r="X55" s="49">
        <v>1006</v>
      </c>
      <c r="Y55" s="49" t="s">
        <v>5274</v>
      </c>
      <c r="Z55" s="49" t="s">
        <v>5188</v>
      </c>
      <c r="AA55" s="49">
        <v>0</v>
      </c>
      <c r="AB55" s="49" t="s">
        <v>5250</v>
      </c>
      <c r="AC55" s="49">
        <v>1000</v>
      </c>
    </row>
    <row r="56" spans="1:29" x14ac:dyDescent="0.2">
      <c r="A56" s="51">
        <v>1</v>
      </c>
      <c r="B56" s="52">
        <v>1</v>
      </c>
      <c r="C56" s="52">
        <v>1</v>
      </c>
      <c r="D56" s="52">
        <v>1</v>
      </c>
      <c r="E56" s="52">
        <v>1</v>
      </c>
      <c r="F56" s="52">
        <v>1</v>
      </c>
      <c r="G56" s="52">
        <v>1</v>
      </c>
      <c r="H56" s="52">
        <v>1</v>
      </c>
      <c r="I56" s="52">
        <v>1</v>
      </c>
      <c r="J56" s="52">
        <v>1</v>
      </c>
      <c r="O56" s="52">
        <f>1800000+S56*10000+U56*1000+COUNTIFS($U$3:U56,U56,$S$3:S56,S56)-1</f>
        <v>1825003</v>
      </c>
      <c r="P56" s="49" t="s">
        <v>5301</v>
      </c>
      <c r="Q56" t="s">
        <v>5302</v>
      </c>
      <c r="R56" s="79">
        <v>0</v>
      </c>
      <c r="S56" s="49">
        <v>2</v>
      </c>
      <c r="T56" s="49">
        <v>0</v>
      </c>
      <c r="U56" s="49">
        <v>5</v>
      </c>
      <c r="V56" s="49" t="s">
        <v>2748</v>
      </c>
      <c r="W56" s="49">
        <v>20</v>
      </c>
      <c r="X56" s="49">
        <v>1010</v>
      </c>
      <c r="Y56" s="49" t="s">
        <v>5295</v>
      </c>
      <c r="Z56" s="49" t="s">
        <v>5188</v>
      </c>
      <c r="AA56" s="49">
        <v>2006</v>
      </c>
      <c r="AB56" s="49" t="s">
        <v>5250</v>
      </c>
      <c r="AC56" s="49">
        <v>1000</v>
      </c>
    </row>
    <row r="57" spans="1:29" x14ac:dyDescent="0.2">
      <c r="A57" s="51">
        <v>1</v>
      </c>
      <c r="B57" s="52">
        <v>1</v>
      </c>
      <c r="C57" s="52">
        <v>1</v>
      </c>
      <c r="D57" s="52">
        <v>1</v>
      </c>
      <c r="E57" s="52">
        <v>1</v>
      </c>
      <c r="F57" s="52">
        <v>1</v>
      </c>
      <c r="G57" s="52">
        <v>1</v>
      </c>
      <c r="H57" s="52">
        <v>1</v>
      </c>
      <c r="I57" s="52">
        <v>1</v>
      </c>
      <c r="J57" s="52">
        <v>1</v>
      </c>
      <c r="O57" s="52">
        <f>1800000+S57*10000+U57*1000+COUNTIFS($U$3:U57,U57,$S$3:S57,S57)-1</f>
        <v>1825004</v>
      </c>
      <c r="P57" s="49" t="s">
        <v>5303</v>
      </c>
      <c r="Q57" t="s">
        <v>5304</v>
      </c>
      <c r="R57" s="79">
        <v>0</v>
      </c>
      <c r="S57" s="49">
        <v>2</v>
      </c>
      <c r="T57" s="49">
        <v>0</v>
      </c>
      <c r="U57" s="49">
        <v>5</v>
      </c>
      <c r="V57" s="49" t="s">
        <v>2748</v>
      </c>
      <c r="W57" s="49">
        <v>20</v>
      </c>
      <c r="X57" s="49">
        <v>1005</v>
      </c>
      <c r="Y57" s="49" t="s">
        <v>5305</v>
      </c>
      <c r="Z57" s="49" t="s">
        <v>5188</v>
      </c>
      <c r="AA57" s="49">
        <v>2007</v>
      </c>
      <c r="AB57" s="49" t="s">
        <v>5250</v>
      </c>
      <c r="AC57" s="49">
        <v>1000</v>
      </c>
    </row>
    <row r="58" spans="1:29" x14ac:dyDescent="0.2">
      <c r="A58" s="51">
        <v>1</v>
      </c>
      <c r="B58" s="52">
        <v>1</v>
      </c>
      <c r="C58" s="52">
        <v>1</v>
      </c>
      <c r="D58" s="52">
        <v>1</v>
      </c>
      <c r="E58" s="52">
        <v>1</v>
      </c>
      <c r="F58" s="52">
        <v>1</v>
      </c>
      <c r="G58" s="52">
        <v>1</v>
      </c>
      <c r="H58" s="52">
        <v>1</v>
      </c>
      <c r="I58" s="52">
        <v>1</v>
      </c>
      <c r="J58" s="52">
        <v>1</v>
      </c>
      <c r="O58" s="52">
        <f>1800000+S58*10000+U58*1000+COUNTIFS($U$3:U58,U58,$S$3:S58,S58)-1</f>
        <v>1825005</v>
      </c>
      <c r="P58" s="49" t="s">
        <v>5306</v>
      </c>
      <c r="Q58" t="s">
        <v>5307</v>
      </c>
      <c r="R58" s="79">
        <v>0</v>
      </c>
      <c r="S58" s="49">
        <v>2</v>
      </c>
      <c r="T58" s="49">
        <v>0</v>
      </c>
      <c r="U58" s="49">
        <v>5</v>
      </c>
      <c r="V58" s="49" t="s">
        <v>2748</v>
      </c>
      <c r="W58" s="49">
        <v>20</v>
      </c>
      <c r="X58" s="49">
        <v>1007</v>
      </c>
      <c r="Y58" s="49" t="s">
        <v>5305</v>
      </c>
      <c r="Z58" s="49" t="s">
        <v>5188</v>
      </c>
      <c r="AA58" s="49">
        <v>2007</v>
      </c>
      <c r="AB58" s="49" t="s">
        <v>5250</v>
      </c>
      <c r="AC58" s="49">
        <v>1000</v>
      </c>
    </row>
    <row r="59" spans="1:29" x14ac:dyDescent="0.2">
      <c r="A59" s="51">
        <v>1</v>
      </c>
      <c r="B59" s="52">
        <v>1</v>
      </c>
      <c r="C59" s="52">
        <v>1</v>
      </c>
      <c r="D59" s="52">
        <v>1</v>
      </c>
      <c r="E59" s="52">
        <v>1</v>
      </c>
      <c r="F59" s="52">
        <v>1</v>
      </c>
      <c r="G59" s="52">
        <v>1</v>
      </c>
      <c r="H59" s="52">
        <v>1</v>
      </c>
      <c r="I59" s="52">
        <v>1</v>
      </c>
      <c r="J59" s="52">
        <v>1</v>
      </c>
      <c r="O59" s="52">
        <f>1800000+S59*10000+U59*1000+COUNTIFS($U$3:U59,U59,$S$3:S59,S59)-1</f>
        <v>1826000</v>
      </c>
      <c r="P59" s="49" t="s">
        <v>5308</v>
      </c>
      <c r="Q59" t="s">
        <v>5309</v>
      </c>
      <c r="R59" s="79">
        <v>0</v>
      </c>
      <c r="S59" s="49">
        <v>2</v>
      </c>
      <c r="T59" s="49">
        <v>0</v>
      </c>
      <c r="U59" s="49">
        <v>6</v>
      </c>
      <c r="V59" s="49" t="s">
        <v>2748</v>
      </c>
      <c r="W59" s="49">
        <v>20</v>
      </c>
      <c r="X59" s="49">
        <v>1018</v>
      </c>
      <c r="Y59" s="49" t="s">
        <v>5310</v>
      </c>
      <c r="Z59" s="49" t="s">
        <v>5188</v>
      </c>
      <c r="AA59" s="49">
        <v>2005</v>
      </c>
      <c r="AB59" s="49" t="s">
        <v>5250</v>
      </c>
      <c r="AC59" s="49">
        <v>300</v>
      </c>
    </row>
    <row r="60" spans="1:29" x14ac:dyDescent="0.2">
      <c r="A60" s="51">
        <v>1</v>
      </c>
      <c r="B60" s="52">
        <v>1</v>
      </c>
      <c r="C60" s="52">
        <v>1</v>
      </c>
      <c r="D60" s="52">
        <v>1</v>
      </c>
      <c r="E60" s="52">
        <v>1</v>
      </c>
      <c r="F60" s="52">
        <v>1</v>
      </c>
      <c r="G60" s="52">
        <v>1</v>
      </c>
      <c r="H60" s="52">
        <v>1</v>
      </c>
      <c r="I60" s="52">
        <v>1</v>
      </c>
      <c r="J60" s="52">
        <v>1</v>
      </c>
      <c r="O60" s="52">
        <f>1800000+S60*10000+U60*1000+COUNTIFS($U$3:U60,U60,$S$3:S60,S60)-1</f>
        <v>1826001</v>
      </c>
      <c r="P60" s="49" t="s">
        <v>5311</v>
      </c>
      <c r="Q60" t="s">
        <v>5312</v>
      </c>
      <c r="R60" s="79">
        <v>0</v>
      </c>
      <c r="S60" s="49">
        <v>2</v>
      </c>
      <c r="T60" s="49">
        <v>0</v>
      </c>
      <c r="U60" s="49">
        <v>6</v>
      </c>
      <c r="V60" s="49" t="s">
        <v>2748</v>
      </c>
      <c r="W60" s="49">
        <v>20</v>
      </c>
      <c r="X60" s="49">
        <v>1011</v>
      </c>
      <c r="Y60" s="49" t="s">
        <v>5253</v>
      </c>
      <c r="Z60" s="49" t="s">
        <v>5188</v>
      </c>
      <c r="AA60" s="49">
        <v>2006</v>
      </c>
      <c r="AB60" s="49" t="s">
        <v>5250</v>
      </c>
      <c r="AC60" s="49">
        <v>300</v>
      </c>
    </row>
    <row r="61" spans="1:29" x14ac:dyDescent="0.2">
      <c r="A61" s="51">
        <v>1</v>
      </c>
      <c r="B61" s="52">
        <v>1</v>
      </c>
      <c r="C61" s="52">
        <v>1</v>
      </c>
      <c r="D61" s="52">
        <v>1</v>
      </c>
      <c r="E61" s="52">
        <v>1</v>
      </c>
      <c r="F61" s="52">
        <v>1</v>
      </c>
      <c r="G61" s="52">
        <v>1</v>
      </c>
      <c r="H61" s="52">
        <v>1</v>
      </c>
      <c r="I61" s="52">
        <v>1</v>
      </c>
      <c r="J61" s="52">
        <v>1</v>
      </c>
      <c r="O61" s="52">
        <f>1800000+S61*10000+U61*1000+COUNTIFS($U$3:U61,U61,$S$3:S61,S61)-1</f>
        <v>1826002</v>
      </c>
      <c r="P61" s="49" t="s">
        <v>5313</v>
      </c>
      <c r="Q61" t="s">
        <v>5314</v>
      </c>
      <c r="R61" s="79">
        <v>0</v>
      </c>
      <c r="S61" s="49">
        <v>2</v>
      </c>
      <c r="T61" s="49">
        <v>0</v>
      </c>
      <c r="U61" s="49">
        <v>6</v>
      </c>
      <c r="V61" s="49" t="s">
        <v>2748</v>
      </c>
      <c r="W61" s="49">
        <v>20</v>
      </c>
      <c r="X61" s="49">
        <v>1011</v>
      </c>
      <c r="Y61" s="49" t="s">
        <v>5253</v>
      </c>
      <c r="Z61" s="49" t="s">
        <v>5188</v>
      </c>
      <c r="AA61" s="49">
        <v>2006</v>
      </c>
      <c r="AB61" s="49" t="s">
        <v>5250</v>
      </c>
      <c r="AC61" s="49">
        <v>300</v>
      </c>
    </row>
    <row r="62" spans="1:29" x14ac:dyDescent="0.2">
      <c r="A62" s="51">
        <v>1</v>
      </c>
      <c r="B62" s="52">
        <v>1</v>
      </c>
      <c r="C62" s="52">
        <v>1</v>
      </c>
      <c r="D62" s="52">
        <v>1</v>
      </c>
      <c r="E62" s="52">
        <v>1</v>
      </c>
      <c r="F62" s="52">
        <v>1</v>
      </c>
      <c r="G62" s="52">
        <v>1</v>
      </c>
      <c r="H62" s="52">
        <v>1</v>
      </c>
      <c r="I62" s="52">
        <v>1</v>
      </c>
      <c r="J62" s="52">
        <v>1</v>
      </c>
      <c r="O62" s="52">
        <f>1800000+S62*10000+U62*1000+COUNTIFS($U$3:U62,U62,$S$3:S62,S62)-1</f>
        <v>1826003</v>
      </c>
      <c r="P62" s="49" t="s">
        <v>5315</v>
      </c>
      <c r="Q62" t="s">
        <v>5316</v>
      </c>
      <c r="R62" s="79">
        <v>0</v>
      </c>
      <c r="S62" s="49">
        <v>2</v>
      </c>
      <c r="T62" s="49">
        <v>0</v>
      </c>
      <c r="U62" s="49">
        <v>6</v>
      </c>
      <c r="V62" s="49" t="s">
        <v>2748</v>
      </c>
      <c r="W62" s="49">
        <v>20</v>
      </c>
      <c r="X62" s="49">
        <v>1018</v>
      </c>
      <c r="Y62" s="49" t="s">
        <v>5310</v>
      </c>
      <c r="Z62" s="49" t="s">
        <v>5188</v>
      </c>
      <c r="AA62" s="49">
        <v>2007</v>
      </c>
      <c r="AB62" s="49" t="s">
        <v>5250</v>
      </c>
      <c r="AC62" s="49">
        <v>300</v>
      </c>
    </row>
  </sheetData>
  <sortState xmlns:xlrd2="http://schemas.microsoft.com/office/spreadsheetml/2017/richdata2" ref="O31:AC62">
    <sortCondition ref="U31:U62"/>
  </sortState>
  <phoneticPr fontId="2" type="noConversion"/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FEAA5-4027-426E-A509-574050242957}">
  <sheetPr>
    <tabColor rgb="FFFF0000"/>
  </sheetPr>
  <dimension ref="A1:AA63"/>
  <sheetViews>
    <sheetView topLeftCell="L1" workbookViewId="0">
      <selection activeCell="Y7" sqref="Y7"/>
    </sheetView>
  </sheetViews>
  <sheetFormatPr defaultRowHeight="14.25" x14ac:dyDescent="0.2"/>
  <cols>
    <col min="14" max="14" width="11.375" bestFit="1" customWidth="1"/>
    <col min="15" max="15" width="8.875" style="49" bestFit="1" customWidth="1"/>
    <col min="16" max="16" width="18.125" style="49" bestFit="1" customWidth="1"/>
    <col min="17" max="17" width="14.625" style="49" customWidth="1"/>
    <col min="18" max="18" width="10.625" style="49" bestFit="1" customWidth="1"/>
    <col min="19" max="19" width="10.625" style="49" customWidth="1"/>
    <col min="20" max="20" width="9" style="49"/>
    <col min="21" max="23" width="11" style="49" customWidth="1"/>
    <col min="24" max="24" width="11" style="49" bestFit="1" customWidth="1"/>
    <col min="25" max="25" width="17.25" bestFit="1" customWidth="1"/>
    <col min="26" max="26" width="18.5" bestFit="1" customWidth="1"/>
    <col min="27" max="27" width="24.25" bestFit="1" customWidth="1"/>
  </cols>
  <sheetData>
    <row r="1" spans="1:27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N1" s="52" t="s">
        <v>250</v>
      </c>
      <c r="O1" s="52" t="s">
        <v>2349</v>
      </c>
      <c r="P1" s="50" t="s">
        <v>251</v>
      </c>
      <c r="Q1" s="50" t="s">
        <v>2351</v>
      </c>
      <c r="R1" s="50" t="s">
        <v>4696</v>
      </c>
      <c r="S1" s="50" t="s">
        <v>2991</v>
      </c>
      <c r="T1" s="50" t="s">
        <v>5089</v>
      </c>
      <c r="U1" s="50" t="s">
        <v>3587</v>
      </c>
      <c r="V1" s="50" t="s">
        <v>4681</v>
      </c>
      <c r="W1" s="50" t="s">
        <v>4682</v>
      </c>
      <c r="X1" s="50" t="s">
        <v>3469</v>
      </c>
      <c r="Y1" s="50" t="s">
        <v>5317</v>
      </c>
      <c r="Z1" s="50" t="s">
        <v>5318</v>
      </c>
      <c r="AA1" s="50" t="s">
        <v>5319</v>
      </c>
    </row>
    <row r="2" spans="1:27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0"/>
      <c r="O2" s="52" t="s">
        <v>5320</v>
      </c>
      <c r="P2" s="50" t="s">
        <v>5091</v>
      </c>
      <c r="Q2" s="50" t="s">
        <v>5321</v>
      </c>
      <c r="R2" s="50" t="s">
        <v>4704</v>
      </c>
      <c r="S2" s="50" t="s">
        <v>5159</v>
      </c>
      <c r="T2" s="50" t="s">
        <v>5179</v>
      </c>
      <c r="U2" s="50" t="s">
        <v>3613</v>
      </c>
      <c r="V2" s="50" t="s">
        <v>4689</v>
      </c>
      <c r="W2" s="50" t="s">
        <v>3621</v>
      </c>
      <c r="X2" s="50" t="s">
        <v>5322</v>
      </c>
      <c r="Y2" s="50" t="s">
        <v>5323</v>
      </c>
      <c r="Z2" s="50" t="s">
        <v>5324</v>
      </c>
      <c r="AA2" s="50" t="s">
        <v>5325</v>
      </c>
    </row>
    <row r="3" spans="1:27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0"/>
      <c r="O3" s="50">
        <v>10000</v>
      </c>
      <c r="P3" s="50" t="s">
        <v>5326</v>
      </c>
      <c r="Q3" s="50" t="s">
        <v>5327</v>
      </c>
      <c r="R3" s="50">
        <f t="shared" ref="R3:R17" si="0">O3</f>
        <v>10000</v>
      </c>
      <c r="S3" s="50">
        <v>1</v>
      </c>
      <c r="T3" s="50" t="s">
        <v>3491</v>
      </c>
      <c r="U3" s="50">
        <v>1</v>
      </c>
      <c r="V3" s="50">
        <v>3800</v>
      </c>
      <c r="W3" s="50">
        <v>1</v>
      </c>
      <c r="X3" s="50">
        <v>100002</v>
      </c>
      <c r="Y3" s="50" t="s">
        <v>5328</v>
      </c>
      <c r="Z3" s="50" t="s">
        <v>5329</v>
      </c>
      <c r="AA3" s="50" t="s">
        <v>5330</v>
      </c>
    </row>
    <row r="4" spans="1:27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N4" s="50"/>
      <c r="O4" s="50">
        <v>10001</v>
      </c>
      <c r="P4" s="50" t="s">
        <v>5331</v>
      </c>
      <c r="Q4" s="50" t="s">
        <v>5332</v>
      </c>
      <c r="R4" s="50">
        <f t="shared" si="0"/>
        <v>10001</v>
      </c>
      <c r="S4" s="50">
        <v>1</v>
      </c>
      <c r="T4" s="50" t="s">
        <v>2748</v>
      </c>
      <c r="U4" s="50">
        <v>1</v>
      </c>
      <c r="V4" s="50">
        <v>1900</v>
      </c>
      <c r="W4" s="50">
        <v>11</v>
      </c>
      <c r="X4" s="50">
        <v>100002</v>
      </c>
      <c r="Y4" s="50" t="s">
        <v>5333</v>
      </c>
      <c r="Z4" s="50" t="s">
        <v>5329</v>
      </c>
      <c r="AA4" s="50" t="s">
        <v>5334</v>
      </c>
    </row>
    <row r="5" spans="1:27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N5" s="50"/>
      <c r="O5" s="50">
        <v>10002</v>
      </c>
      <c r="P5" s="50" t="s">
        <v>5335</v>
      </c>
      <c r="Q5" s="50" t="s">
        <v>5336</v>
      </c>
      <c r="R5" s="50">
        <f t="shared" si="0"/>
        <v>10002</v>
      </c>
      <c r="S5" s="50">
        <v>1</v>
      </c>
      <c r="T5" s="50" t="s">
        <v>2423</v>
      </c>
      <c r="U5" s="50">
        <v>1</v>
      </c>
      <c r="V5" s="50">
        <v>1266</v>
      </c>
      <c r="W5" s="50">
        <v>21</v>
      </c>
      <c r="X5" s="50">
        <v>100002</v>
      </c>
      <c r="Y5" s="50" t="s">
        <v>5337</v>
      </c>
      <c r="Z5" s="50" t="s">
        <v>5329</v>
      </c>
      <c r="AA5" s="50" t="s">
        <v>5338</v>
      </c>
    </row>
    <row r="6" spans="1:27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N6" s="50"/>
      <c r="O6" s="50">
        <v>10003</v>
      </c>
      <c r="P6" s="50" t="s">
        <v>5339</v>
      </c>
      <c r="Q6" s="50" t="s">
        <v>5340</v>
      </c>
      <c r="R6" s="50">
        <f t="shared" si="0"/>
        <v>10003</v>
      </c>
      <c r="S6" s="50">
        <v>1</v>
      </c>
      <c r="T6" s="50" t="s">
        <v>4383</v>
      </c>
      <c r="U6" s="50">
        <v>1</v>
      </c>
      <c r="V6" s="50">
        <v>3166</v>
      </c>
      <c r="W6" s="50">
        <v>3</v>
      </c>
      <c r="X6" s="50">
        <v>100002</v>
      </c>
      <c r="Y6" s="50" t="s">
        <v>5341</v>
      </c>
      <c r="Z6" s="50" t="s">
        <v>5329</v>
      </c>
      <c r="AA6" s="50" t="s">
        <v>5342</v>
      </c>
    </row>
    <row r="7" spans="1:27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N7" s="50"/>
      <c r="O7" s="50">
        <v>10004</v>
      </c>
      <c r="P7" s="50" t="s">
        <v>5343</v>
      </c>
      <c r="Q7" s="50" t="s">
        <v>5344</v>
      </c>
      <c r="R7" s="50">
        <f t="shared" si="0"/>
        <v>10004</v>
      </c>
      <c r="S7" s="50">
        <v>1</v>
      </c>
      <c r="T7" s="50" t="s">
        <v>2748</v>
      </c>
      <c r="U7" s="50">
        <v>1</v>
      </c>
      <c r="V7" s="50">
        <v>1727</v>
      </c>
      <c r="W7" s="50">
        <v>13</v>
      </c>
      <c r="X7" s="50">
        <v>100002</v>
      </c>
      <c r="Y7" s="50" t="s">
        <v>5345</v>
      </c>
      <c r="Z7" s="50" t="s">
        <v>5329</v>
      </c>
      <c r="AA7" s="50" t="s">
        <v>5346</v>
      </c>
    </row>
    <row r="8" spans="1:27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N8" s="50"/>
      <c r="O8" s="50">
        <v>10005</v>
      </c>
      <c r="P8" s="50" t="s">
        <v>5347</v>
      </c>
      <c r="Q8" s="50" t="s">
        <v>5348</v>
      </c>
      <c r="R8" s="50">
        <f t="shared" si="0"/>
        <v>10005</v>
      </c>
      <c r="S8" s="50">
        <v>1</v>
      </c>
      <c r="T8" s="50" t="s">
        <v>3503</v>
      </c>
      <c r="U8" s="50">
        <v>1</v>
      </c>
      <c r="V8" s="50">
        <v>1187</v>
      </c>
      <c r="W8" s="50">
        <v>23</v>
      </c>
      <c r="X8" s="50">
        <v>100002</v>
      </c>
      <c r="Y8" s="50" t="s">
        <v>5349</v>
      </c>
      <c r="Z8" s="50" t="s">
        <v>5329</v>
      </c>
      <c r="AA8" s="50" t="s">
        <v>5350</v>
      </c>
    </row>
    <row r="9" spans="1:27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/>
      <c r="O9" s="50">
        <v>10006</v>
      </c>
      <c r="P9" s="50" t="s">
        <v>5351</v>
      </c>
      <c r="Q9" s="50" t="s">
        <v>5352</v>
      </c>
      <c r="R9" s="50">
        <f t="shared" si="0"/>
        <v>10006</v>
      </c>
      <c r="S9" s="50">
        <v>1</v>
      </c>
      <c r="T9" s="50" t="s">
        <v>2659</v>
      </c>
      <c r="U9" s="50">
        <v>1</v>
      </c>
      <c r="V9" s="50">
        <v>2714</v>
      </c>
      <c r="W9" s="50">
        <v>5</v>
      </c>
      <c r="X9" s="50">
        <v>100002</v>
      </c>
      <c r="Y9" s="50" t="s">
        <v>5353</v>
      </c>
      <c r="Z9" s="50" t="s">
        <v>5329</v>
      </c>
      <c r="AA9" s="50" t="s">
        <v>5354</v>
      </c>
    </row>
    <row r="10" spans="1:27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N10" s="50"/>
      <c r="O10" s="50">
        <v>10007</v>
      </c>
      <c r="P10" s="50" t="s">
        <v>5355</v>
      </c>
      <c r="Q10" s="50" t="s">
        <v>5356</v>
      </c>
      <c r="R10" s="50">
        <f t="shared" si="0"/>
        <v>10007</v>
      </c>
      <c r="S10" s="50">
        <v>1</v>
      </c>
      <c r="T10" s="50" t="s">
        <v>2748</v>
      </c>
      <c r="U10" s="50">
        <v>1</v>
      </c>
      <c r="V10" s="50">
        <v>1583</v>
      </c>
      <c r="W10" s="50">
        <v>15</v>
      </c>
      <c r="X10" s="50">
        <v>100002</v>
      </c>
      <c r="Y10" s="50" t="s">
        <v>5357</v>
      </c>
      <c r="Z10" s="50" t="s">
        <v>5329</v>
      </c>
      <c r="AA10" s="50" t="s">
        <v>5358</v>
      </c>
    </row>
    <row r="11" spans="1:27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N11" s="50"/>
      <c r="O11" s="50">
        <v>10008</v>
      </c>
      <c r="P11" s="50" t="s">
        <v>5359</v>
      </c>
      <c r="Q11" s="50" t="s">
        <v>5360</v>
      </c>
      <c r="R11" s="50">
        <f t="shared" si="0"/>
        <v>10008</v>
      </c>
      <c r="S11" s="50">
        <v>1</v>
      </c>
      <c r="T11" s="50" t="s">
        <v>2423</v>
      </c>
      <c r="U11" s="50">
        <v>1</v>
      </c>
      <c r="V11" s="50">
        <v>1117</v>
      </c>
      <c r="W11" s="50">
        <v>25</v>
      </c>
      <c r="X11" s="50">
        <v>100002</v>
      </c>
      <c r="Y11" s="50" t="s">
        <v>5361</v>
      </c>
      <c r="Z11" s="50" t="s">
        <v>5329</v>
      </c>
      <c r="AA11" s="50" t="s">
        <v>5362</v>
      </c>
    </row>
    <row r="12" spans="1:27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N12" s="50"/>
      <c r="O12" s="50">
        <v>10009</v>
      </c>
      <c r="P12" s="50" t="s">
        <v>5363</v>
      </c>
      <c r="Q12" s="50" t="s">
        <v>5364</v>
      </c>
      <c r="R12" s="50">
        <f t="shared" si="0"/>
        <v>10009</v>
      </c>
      <c r="S12" s="50">
        <v>1</v>
      </c>
      <c r="T12" s="50" t="s">
        <v>2748</v>
      </c>
      <c r="U12" s="50">
        <v>1</v>
      </c>
      <c r="V12" s="50">
        <v>2375</v>
      </c>
      <c r="W12" s="50">
        <v>7</v>
      </c>
      <c r="X12" s="50">
        <v>100002</v>
      </c>
      <c r="Y12" s="50" t="s">
        <v>5365</v>
      </c>
      <c r="Z12" s="50" t="s">
        <v>5329</v>
      </c>
      <c r="AA12" s="50" t="s">
        <v>5366</v>
      </c>
    </row>
    <row r="13" spans="1:27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N13" s="50"/>
      <c r="O13" s="50">
        <v>10010</v>
      </c>
      <c r="P13" s="50" t="s">
        <v>5367</v>
      </c>
      <c r="Q13" s="50" t="s">
        <v>5368</v>
      </c>
      <c r="R13" s="50">
        <f t="shared" si="0"/>
        <v>10010</v>
      </c>
      <c r="S13" s="50">
        <v>1</v>
      </c>
      <c r="T13" s="50" t="s">
        <v>3503</v>
      </c>
      <c r="U13" s="50">
        <v>1</v>
      </c>
      <c r="V13" s="50">
        <v>1461</v>
      </c>
      <c r="W13" s="50">
        <v>17</v>
      </c>
      <c r="X13" s="50">
        <v>100002</v>
      </c>
      <c r="Y13" s="50" t="s">
        <v>5369</v>
      </c>
      <c r="Z13" s="50" t="s">
        <v>5329</v>
      </c>
      <c r="AA13" s="50" t="s">
        <v>5370</v>
      </c>
    </row>
    <row r="14" spans="1:27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N14" s="50"/>
      <c r="O14" s="50">
        <v>10011</v>
      </c>
      <c r="P14" s="50" t="s">
        <v>5371</v>
      </c>
      <c r="Q14" s="50" t="s">
        <v>5372</v>
      </c>
      <c r="R14" s="50">
        <f t="shared" si="0"/>
        <v>10011</v>
      </c>
      <c r="S14" s="50">
        <v>1</v>
      </c>
      <c r="T14" s="50" t="s">
        <v>3497</v>
      </c>
      <c r="U14" s="50">
        <v>1</v>
      </c>
      <c r="V14" s="50">
        <v>1055</v>
      </c>
      <c r="W14" s="50">
        <v>27</v>
      </c>
      <c r="X14" s="50">
        <v>100002</v>
      </c>
      <c r="Y14" s="50" t="s">
        <v>5373</v>
      </c>
      <c r="Z14" s="50" t="s">
        <v>5329</v>
      </c>
      <c r="AA14" s="50" t="s">
        <v>5374</v>
      </c>
    </row>
    <row r="15" spans="1:27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N15" s="50"/>
      <c r="O15" s="50">
        <v>10012</v>
      </c>
      <c r="P15" s="50" t="s">
        <v>5375</v>
      </c>
      <c r="Q15" s="50" t="s">
        <v>5376</v>
      </c>
      <c r="R15" s="50">
        <f t="shared" si="0"/>
        <v>10012</v>
      </c>
      <c r="S15" s="50">
        <v>1</v>
      </c>
      <c r="T15" s="50" t="s">
        <v>2659</v>
      </c>
      <c r="U15" s="50">
        <v>1</v>
      </c>
      <c r="V15" s="50">
        <v>2111</v>
      </c>
      <c r="W15" s="50">
        <v>9</v>
      </c>
      <c r="X15" s="50">
        <v>100002</v>
      </c>
      <c r="Y15" s="50" t="s">
        <v>5377</v>
      </c>
      <c r="Z15" s="50" t="s">
        <v>5329</v>
      </c>
      <c r="AA15" s="50" t="s">
        <v>5378</v>
      </c>
    </row>
    <row r="16" spans="1:27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N16" s="50"/>
      <c r="O16" s="50">
        <v>10013</v>
      </c>
      <c r="P16" s="50" t="s">
        <v>5379</v>
      </c>
      <c r="Q16" s="50" t="s">
        <v>5380</v>
      </c>
      <c r="R16" s="50">
        <f t="shared" si="0"/>
        <v>10013</v>
      </c>
      <c r="S16" s="50">
        <v>1</v>
      </c>
      <c r="T16" s="50" t="s">
        <v>4383</v>
      </c>
      <c r="U16" s="50">
        <v>1</v>
      </c>
      <c r="V16" s="50">
        <v>1357</v>
      </c>
      <c r="W16" s="50">
        <v>19</v>
      </c>
      <c r="X16" s="50">
        <v>100002</v>
      </c>
      <c r="Y16" s="50" t="s">
        <v>5381</v>
      </c>
      <c r="Z16" s="50" t="s">
        <v>5329</v>
      </c>
      <c r="AA16" s="50" t="s">
        <v>5382</v>
      </c>
    </row>
    <row r="17" spans="1:27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N17" s="50"/>
      <c r="O17" s="50">
        <v>10014</v>
      </c>
      <c r="P17" s="50" t="s">
        <v>5383</v>
      </c>
      <c r="Q17" s="50" t="s">
        <v>5384</v>
      </c>
      <c r="R17" s="50">
        <f t="shared" si="0"/>
        <v>10014</v>
      </c>
      <c r="S17" s="50">
        <v>1</v>
      </c>
      <c r="T17" s="50" t="s">
        <v>4396</v>
      </c>
      <c r="U17" s="50">
        <v>1</v>
      </c>
      <c r="V17" s="50">
        <v>1000</v>
      </c>
      <c r="W17" s="50">
        <v>29</v>
      </c>
      <c r="X17" s="50">
        <v>100002</v>
      </c>
      <c r="Y17" s="50" t="s">
        <v>5385</v>
      </c>
      <c r="Z17" s="50" t="s">
        <v>5329</v>
      </c>
      <c r="AA17" s="50" t="s">
        <v>5386</v>
      </c>
    </row>
    <row r="18" spans="1:27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N18" s="50"/>
      <c r="O18" s="50">
        <v>10015</v>
      </c>
      <c r="P18" s="50" t="s">
        <v>5387</v>
      </c>
      <c r="Q18" s="50" t="s">
        <v>5388</v>
      </c>
      <c r="R18" s="50">
        <f t="shared" ref="R18:R32" si="1">O18</f>
        <v>10015</v>
      </c>
      <c r="S18" s="50">
        <v>1</v>
      </c>
      <c r="T18" s="50" t="s">
        <v>2659</v>
      </c>
      <c r="U18" s="50">
        <v>2</v>
      </c>
      <c r="V18" s="50">
        <v>3800</v>
      </c>
      <c r="W18" s="50">
        <v>1</v>
      </c>
      <c r="X18" s="50">
        <v>100006</v>
      </c>
      <c r="Y18" s="50" t="s">
        <v>5328</v>
      </c>
      <c r="Z18" s="50" t="s">
        <v>5389</v>
      </c>
      <c r="AA18" s="50" t="s">
        <v>5330</v>
      </c>
    </row>
    <row r="19" spans="1:27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N19" s="50"/>
      <c r="O19" s="50">
        <v>10016</v>
      </c>
      <c r="P19" s="50" t="s">
        <v>5390</v>
      </c>
      <c r="Q19" s="50" t="s">
        <v>5391</v>
      </c>
      <c r="R19" s="50">
        <f t="shared" si="1"/>
        <v>10016</v>
      </c>
      <c r="S19" s="50">
        <v>1</v>
      </c>
      <c r="T19" s="50" t="s">
        <v>2748</v>
      </c>
      <c r="U19" s="50">
        <v>2</v>
      </c>
      <c r="V19" s="50">
        <v>1900</v>
      </c>
      <c r="W19" s="50">
        <v>11</v>
      </c>
      <c r="X19" s="50">
        <v>100006</v>
      </c>
      <c r="Y19" s="50" t="s">
        <v>5333</v>
      </c>
      <c r="Z19" s="50" t="s">
        <v>5389</v>
      </c>
      <c r="AA19" s="50" t="s">
        <v>5334</v>
      </c>
    </row>
    <row r="20" spans="1:27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N20" s="50"/>
      <c r="O20" s="50">
        <v>10017</v>
      </c>
      <c r="P20" s="50" t="s">
        <v>5392</v>
      </c>
      <c r="Q20" s="50" t="s">
        <v>5393</v>
      </c>
      <c r="R20" s="50">
        <f t="shared" si="1"/>
        <v>10017</v>
      </c>
      <c r="S20" s="50">
        <v>1</v>
      </c>
      <c r="T20" s="50" t="s">
        <v>5394</v>
      </c>
      <c r="U20" s="50">
        <v>2</v>
      </c>
      <c r="V20" s="50">
        <v>1266</v>
      </c>
      <c r="W20" s="50">
        <v>21</v>
      </c>
      <c r="X20" s="50">
        <v>100006</v>
      </c>
      <c r="Y20" s="50" t="s">
        <v>5337</v>
      </c>
      <c r="Z20" s="50" t="s">
        <v>5389</v>
      </c>
      <c r="AA20" s="50" t="s">
        <v>5395</v>
      </c>
    </row>
    <row r="21" spans="1:27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N21" s="50"/>
      <c r="O21" s="50">
        <v>10018</v>
      </c>
      <c r="P21" s="50" t="s">
        <v>5396</v>
      </c>
      <c r="Q21" s="50" t="s">
        <v>5397</v>
      </c>
      <c r="R21" s="50">
        <f t="shared" si="1"/>
        <v>10018</v>
      </c>
      <c r="S21" s="50">
        <v>1</v>
      </c>
      <c r="T21" s="50" t="s">
        <v>3491</v>
      </c>
      <c r="U21" s="50">
        <v>2</v>
      </c>
      <c r="V21" s="50">
        <v>3166</v>
      </c>
      <c r="W21" s="50">
        <v>3</v>
      </c>
      <c r="X21" s="50">
        <v>100006</v>
      </c>
      <c r="Y21" s="50" t="s">
        <v>5341</v>
      </c>
      <c r="Z21" s="50" t="s">
        <v>5389</v>
      </c>
      <c r="AA21" s="50" t="s">
        <v>5398</v>
      </c>
    </row>
    <row r="22" spans="1:27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N22" s="50"/>
      <c r="O22" s="50">
        <v>10019</v>
      </c>
      <c r="P22" s="50" t="s">
        <v>5399</v>
      </c>
      <c r="Q22" s="50" t="s">
        <v>5400</v>
      </c>
      <c r="R22" s="50">
        <f t="shared" si="1"/>
        <v>10019</v>
      </c>
      <c r="S22" s="50">
        <v>1</v>
      </c>
      <c r="T22" s="50" t="s">
        <v>3491</v>
      </c>
      <c r="U22" s="50">
        <v>2</v>
      </c>
      <c r="V22" s="50">
        <v>1727</v>
      </c>
      <c r="W22" s="50">
        <v>13</v>
      </c>
      <c r="X22" s="50">
        <v>100006</v>
      </c>
      <c r="Y22" s="50" t="s">
        <v>5345</v>
      </c>
      <c r="Z22" s="50" t="s">
        <v>5389</v>
      </c>
      <c r="AA22" s="50" t="s">
        <v>5401</v>
      </c>
    </row>
    <row r="23" spans="1:27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N23" s="50"/>
      <c r="O23" s="50">
        <v>10020</v>
      </c>
      <c r="P23" s="50" t="s">
        <v>5402</v>
      </c>
      <c r="Q23" s="50" t="s">
        <v>5403</v>
      </c>
      <c r="R23" s="50">
        <f t="shared" si="1"/>
        <v>10020</v>
      </c>
      <c r="S23" s="50">
        <v>1</v>
      </c>
      <c r="T23" s="50" t="s">
        <v>3503</v>
      </c>
      <c r="U23" s="50">
        <v>2</v>
      </c>
      <c r="V23" s="50">
        <v>1187</v>
      </c>
      <c r="W23" s="50">
        <v>23</v>
      </c>
      <c r="X23" s="50">
        <v>100006</v>
      </c>
      <c r="Y23" s="50" t="s">
        <v>5349</v>
      </c>
      <c r="Z23" s="50" t="s">
        <v>5389</v>
      </c>
      <c r="AA23" s="50" t="s">
        <v>5350</v>
      </c>
    </row>
    <row r="24" spans="1:27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N24" s="50"/>
      <c r="O24" s="50">
        <v>10021</v>
      </c>
      <c r="P24" s="50" t="s">
        <v>5404</v>
      </c>
      <c r="Q24" s="50" t="s">
        <v>5405</v>
      </c>
      <c r="R24" s="50">
        <f t="shared" si="1"/>
        <v>10021</v>
      </c>
      <c r="S24" s="50">
        <v>1</v>
      </c>
      <c r="T24" s="50" t="s">
        <v>2748</v>
      </c>
      <c r="U24" s="50">
        <v>2</v>
      </c>
      <c r="V24" s="50">
        <v>2714</v>
      </c>
      <c r="W24" s="50">
        <v>5</v>
      </c>
      <c r="X24" s="50">
        <v>100006</v>
      </c>
      <c r="Y24" s="50" t="s">
        <v>5353</v>
      </c>
      <c r="Z24" s="50" t="s">
        <v>5389</v>
      </c>
      <c r="AA24" s="50" t="s">
        <v>5406</v>
      </c>
    </row>
    <row r="25" spans="1:27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N25" s="50"/>
      <c r="O25" s="50">
        <v>10022</v>
      </c>
      <c r="P25" s="50" t="s">
        <v>5407</v>
      </c>
      <c r="Q25" s="50" t="s">
        <v>5408</v>
      </c>
      <c r="R25" s="50">
        <f t="shared" si="1"/>
        <v>10022</v>
      </c>
      <c r="S25" s="50">
        <v>1</v>
      </c>
      <c r="T25" s="50" t="s">
        <v>4392</v>
      </c>
      <c r="U25" s="50">
        <v>2</v>
      </c>
      <c r="V25" s="50">
        <v>1583</v>
      </c>
      <c r="W25" s="50">
        <v>15</v>
      </c>
      <c r="X25" s="50">
        <v>100006</v>
      </c>
      <c r="Y25" s="50" t="s">
        <v>5357</v>
      </c>
      <c r="Z25" s="50" t="s">
        <v>5389</v>
      </c>
      <c r="AA25" s="50" t="s">
        <v>5409</v>
      </c>
    </row>
    <row r="26" spans="1:27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N26" s="50"/>
      <c r="O26" s="50">
        <v>10023</v>
      </c>
      <c r="P26" s="50" t="s">
        <v>5410</v>
      </c>
      <c r="Q26" s="50" t="s">
        <v>5411</v>
      </c>
      <c r="R26" s="50">
        <f t="shared" si="1"/>
        <v>10023</v>
      </c>
      <c r="S26" s="50">
        <v>1</v>
      </c>
      <c r="T26" s="50" t="s">
        <v>4396</v>
      </c>
      <c r="U26" s="50">
        <v>2</v>
      </c>
      <c r="V26" s="50">
        <v>1117</v>
      </c>
      <c r="W26" s="50">
        <v>25</v>
      </c>
      <c r="X26" s="50">
        <v>100006</v>
      </c>
      <c r="Y26" s="50" t="s">
        <v>5361</v>
      </c>
      <c r="Z26" s="50" t="s">
        <v>5389</v>
      </c>
      <c r="AA26" s="50" t="s">
        <v>5412</v>
      </c>
    </row>
    <row r="27" spans="1:27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N27" s="50"/>
      <c r="O27" s="50">
        <v>10024</v>
      </c>
      <c r="P27" s="50" t="s">
        <v>5413</v>
      </c>
      <c r="Q27" s="50" t="s">
        <v>5414</v>
      </c>
      <c r="R27" s="50">
        <f t="shared" si="1"/>
        <v>10024</v>
      </c>
      <c r="S27" s="50">
        <v>1</v>
      </c>
      <c r="T27" s="50" t="s">
        <v>3503</v>
      </c>
      <c r="U27" s="50">
        <v>2</v>
      </c>
      <c r="V27" s="50">
        <v>2375</v>
      </c>
      <c r="W27" s="50">
        <v>7</v>
      </c>
      <c r="X27" s="50">
        <v>100006</v>
      </c>
      <c r="Y27" s="50" t="s">
        <v>5365</v>
      </c>
      <c r="Z27" s="50" t="s">
        <v>5389</v>
      </c>
      <c r="AA27" s="50" t="s">
        <v>5415</v>
      </c>
    </row>
    <row r="28" spans="1:27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N28" s="50"/>
      <c r="O28" s="50">
        <v>10025</v>
      </c>
      <c r="P28" s="50" t="s">
        <v>5416</v>
      </c>
      <c r="Q28" s="50" t="s">
        <v>5417</v>
      </c>
      <c r="R28" s="50">
        <f t="shared" si="1"/>
        <v>10025</v>
      </c>
      <c r="S28" s="50">
        <v>1</v>
      </c>
      <c r="T28" s="50" t="s">
        <v>4396</v>
      </c>
      <c r="U28" s="50">
        <v>2</v>
      </c>
      <c r="V28" s="50">
        <v>1461</v>
      </c>
      <c r="W28" s="50">
        <v>17</v>
      </c>
      <c r="X28" s="50">
        <v>100006</v>
      </c>
      <c r="Y28" s="50" t="s">
        <v>5369</v>
      </c>
      <c r="Z28" s="50" t="s">
        <v>5389</v>
      </c>
      <c r="AA28" s="50" t="s">
        <v>5418</v>
      </c>
    </row>
    <row r="29" spans="1:27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N29" s="50"/>
      <c r="O29" s="50">
        <v>10026</v>
      </c>
      <c r="P29" s="50" t="s">
        <v>5419</v>
      </c>
      <c r="Q29" s="50" t="s">
        <v>5420</v>
      </c>
      <c r="R29" s="50">
        <f t="shared" si="1"/>
        <v>10026</v>
      </c>
      <c r="S29" s="50">
        <v>1</v>
      </c>
      <c r="T29" s="50" t="s">
        <v>2423</v>
      </c>
      <c r="U29" s="50">
        <v>2</v>
      </c>
      <c r="V29" s="50">
        <v>1055</v>
      </c>
      <c r="W29" s="50">
        <v>27</v>
      </c>
      <c r="X29" s="50">
        <v>100006</v>
      </c>
      <c r="Y29" s="50" t="s">
        <v>5373</v>
      </c>
      <c r="Z29" s="50" t="s">
        <v>5389</v>
      </c>
      <c r="AA29" s="50" t="s">
        <v>5421</v>
      </c>
    </row>
    <row r="30" spans="1:27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N30" s="50"/>
      <c r="O30" s="50">
        <v>10027</v>
      </c>
      <c r="P30" s="50" t="s">
        <v>5422</v>
      </c>
      <c r="Q30" s="50" t="s">
        <v>5423</v>
      </c>
      <c r="R30" s="50">
        <f t="shared" si="1"/>
        <v>10027</v>
      </c>
      <c r="S30" s="50">
        <v>1</v>
      </c>
      <c r="T30" s="50" t="s">
        <v>3503</v>
      </c>
      <c r="U30" s="50">
        <v>2</v>
      </c>
      <c r="V30" s="50">
        <v>2111</v>
      </c>
      <c r="W30" s="50">
        <v>9</v>
      </c>
      <c r="X30" s="50">
        <v>100006</v>
      </c>
      <c r="Y30" s="50" t="s">
        <v>5377</v>
      </c>
      <c r="Z30" s="50" t="s">
        <v>5389</v>
      </c>
      <c r="AA30" s="50" t="s">
        <v>5424</v>
      </c>
    </row>
    <row r="31" spans="1:27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N31" s="50"/>
      <c r="O31" s="50">
        <v>10028</v>
      </c>
      <c r="P31" s="50" t="s">
        <v>5425</v>
      </c>
      <c r="Q31" s="50" t="s">
        <v>5426</v>
      </c>
      <c r="R31" s="50">
        <f t="shared" si="1"/>
        <v>10028</v>
      </c>
      <c r="S31" s="50">
        <v>1</v>
      </c>
      <c r="T31" s="50" t="s">
        <v>4383</v>
      </c>
      <c r="U31" s="50">
        <v>2</v>
      </c>
      <c r="V31" s="50">
        <v>1357</v>
      </c>
      <c r="W31" s="50">
        <v>19</v>
      </c>
      <c r="X31" s="50">
        <v>100006</v>
      </c>
      <c r="Y31" s="50" t="s">
        <v>5381</v>
      </c>
      <c r="Z31" s="50" t="s">
        <v>5389</v>
      </c>
      <c r="AA31" s="50" t="s">
        <v>5382</v>
      </c>
    </row>
    <row r="32" spans="1:27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N32" s="50"/>
      <c r="O32" s="50">
        <v>10029</v>
      </c>
      <c r="P32" s="50" t="s">
        <v>5427</v>
      </c>
      <c r="Q32" s="50" t="s">
        <v>5428</v>
      </c>
      <c r="R32" s="50">
        <f t="shared" si="1"/>
        <v>10029</v>
      </c>
      <c r="S32" s="50">
        <v>1</v>
      </c>
      <c r="T32" s="50" t="s">
        <v>4392</v>
      </c>
      <c r="U32" s="50">
        <v>2</v>
      </c>
      <c r="V32" s="50">
        <v>1000</v>
      </c>
      <c r="W32" s="50">
        <v>29</v>
      </c>
      <c r="X32" s="50">
        <v>100006</v>
      </c>
      <c r="Y32" s="50" t="s">
        <v>5385</v>
      </c>
      <c r="Z32" s="50" t="s">
        <v>5389</v>
      </c>
      <c r="AA32" s="50" t="s">
        <v>5429</v>
      </c>
    </row>
    <row r="34" spans="16:26" x14ac:dyDescent="0.2">
      <c r="P34" s="50"/>
      <c r="Q34" s="50"/>
      <c r="S34" s="50"/>
      <c r="T34" s="50"/>
      <c r="V34" s="50"/>
      <c r="W34" s="50"/>
      <c r="X34" s="50"/>
      <c r="Y34" s="50"/>
      <c r="Z34" s="50"/>
    </row>
    <row r="35" spans="16:26" x14ac:dyDescent="0.2">
      <c r="P35" s="50"/>
      <c r="Q35" s="50"/>
      <c r="S35" s="50"/>
      <c r="T35" s="50"/>
      <c r="V35" s="50"/>
      <c r="W35" s="50"/>
      <c r="X35" s="50"/>
      <c r="Y35" s="50"/>
      <c r="Z35" s="50"/>
    </row>
    <row r="36" spans="16:26" x14ac:dyDescent="0.2">
      <c r="P36" s="50"/>
      <c r="Q36" s="50"/>
      <c r="S36" s="50"/>
      <c r="T36" s="50"/>
      <c r="V36" s="50"/>
      <c r="W36" s="50"/>
      <c r="X36" s="50"/>
      <c r="Y36" s="50"/>
      <c r="Z36" s="50"/>
    </row>
    <row r="37" spans="16:26" x14ac:dyDescent="0.2">
      <c r="P37" s="50"/>
      <c r="Q37" s="50"/>
      <c r="S37" s="50"/>
      <c r="T37" s="50"/>
      <c r="V37" s="50"/>
      <c r="W37" s="50"/>
      <c r="X37" s="50"/>
      <c r="Y37" s="50"/>
      <c r="Z37" s="50"/>
    </row>
    <row r="38" spans="16:26" x14ac:dyDescent="0.2">
      <c r="P38" s="50"/>
      <c r="Q38" s="50"/>
      <c r="S38" s="50"/>
      <c r="T38" s="50"/>
      <c r="V38" s="50"/>
      <c r="W38" s="50"/>
      <c r="X38" s="50"/>
      <c r="Y38" s="50"/>
      <c r="Z38" s="50"/>
    </row>
    <row r="39" spans="16:26" x14ac:dyDescent="0.2">
      <c r="P39" s="50"/>
      <c r="Q39" s="50"/>
      <c r="S39" s="50"/>
      <c r="T39" s="50"/>
      <c r="V39" s="50"/>
      <c r="W39" s="50"/>
      <c r="X39" s="50"/>
      <c r="Y39" s="50"/>
      <c r="Z39" s="50"/>
    </row>
    <row r="40" spans="16:26" x14ac:dyDescent="0.2">
      <c r="P40" s="50"/>
      <c r="Q40" s="50"/>
      <c r="S40" s="50"/>
      <c r="T40" s="50"/>
      <c r="V40" s="50"/>
      <c r="W40" s="50"/>
      <c r="X40" s="50"/>
      <c r="Y40" s="50"/>
      <c r="Z40" s="50"/>
    </row>
    <row r="41" spans="16:26" x14ac:dyDescent="0.2">
      <c r="P41" s="50"/>
      <c r="Q41" s="50"/>
      <c r="S41" s="50"/>
      <c r="T41" s="50"/>
      <c r="V41" s="50"/>
      <c r="W41" s="50"/>
      <c r="X41" s="50"/>
      <c r="Y41" s="50"/>
      <c r="Z41" s="50"/>
    </row>
    <row r="42" spans="16:26" x14ac:dyDescent="0.2">
      <c r="P42" s="50"/>
      <c r="Q42" s="50"/>
      <c r="S42" s="50"/>
      <c r="T42" s="50"/>
      <c r="V42" s="50"/>
      <c r="W42" s="50"/>
      <c r="X42" s="50"/>
      <c r="Y42" s="50"/>
      <c r="Z42" s="50"/>
    </row>
    <row r="43" spans="16:26" x14ac:dyDescent="0.2">
      <c r="P43" s="50"/>
      <c r="Q43" s="50"/>
      <c r="S43" s="50"/>
      <c r="T43" s="50"/>
      <c r="V43" s="50"/>
      <c r="W43" s="50"/>
      <c r="X43" s="50"/>
      <c r="Y43" s="50"/>
      <c r="Z43" s="50"/>
    </row>
    <row r="44" spans="16:26" x14ac:dyDescent="0.2">
      <c r="P44" s="50"/>
      <c r="Q44" s="50"/>
      <c r="S44" s="50"/>
      <c r="T44" s="50"/>
      <c r="V44" s="50"/>
      <c r="W44" s="50"/>
      <c r="X44" s="50"/>
      <c r="Y44" s="50"/>
      <c r="Z44" s="50"/>
    </row>
    <row r="45" spans="16:26" x14ac:dyDescent="0.2">
      <c r="P45" s="50"/>
      <c r="Q45" s="50"/>
      <c r="S45" s="50"/>
      <c r="T45" s="50"/>
      <c r="V45" s="50"/>
      <c r="W45" s="50"/>
      <c r="X45" s="50"/>
      <c r="Y45" s="50"/>
      <c r="Z45" s="50"/>
    </row>
    <row r="46" spans="16:26" x14ac:dyDescent="0.2">
      <c r="P46" s="50"/>
      <c r="Q46" s="50"/>
      <c r="S46" s="50"/>
      <c r="T46" s="50"/>
      <c r="V46" s="50"/>
      <c r="W46" s="50"/>
      <c r="X46" s="50"/>
      <c r="Y46" s="50"/>
      <c r="Z46" s="50"/>
    </row>
    <row r="47" spans="16:26" x14ac:dyDescent="0.2">
      <c r="P47" s="50"/>
      <c r="Q47" s="50"/>
      <c r="S47" s="50"/>
      <c r="T47" s="50"/>
      <c r="V47" s="50"/>
      <c r="W47" s="50"/>
      <c r="X47" s="50"/>
      <c r="Y47" s="50"/>
      <c r="Z47" s="50"/>
    </row>
    <row r="48" spans="16:26" x14ac:dyDescent="0.2">
      <c r="P48" s="50"/>
      <c r="Q48" s="50"/>
      <c r="S48" s="50"/>
      <c r="T48" s="50"/>
      <c r="V48" s="50"/>
      <c r="W48" s="50"/>
      <c r="X48" s="50"/>
      <c r="Y48" s="50"/>
      <c r="Z48" s="50"/>
    </row>
    <row r="49" spans="16:26" x14ac:dyDescent="0.2">
      <c r="P49" s="50"/>
      <c r="Q49" s="50"/>
      <c r="S49" s="50"/>
      <c r="T49" s="50"/>
      <c r="V49" s="50"/>
      <c r="W49" s="50"/>
      <c r="X49" s="50"/>
      <c r="Y49" s="50"/>
      <c r="Z49" s="50"/>
    </row>
    <row r="50" spans="16:26" x14ac:dyDescent="0.2">
      <c r="P50" s="50"/>
      <c r="Q50" s="50"/>
      <c r="S50" s="50"/>
      <c r="T50" s="50"/>
      <c r="V50" s="50"/>
      <c r="W50" s="50"/>
      <c r="X50" s="50"/>
      <c r="Y50" s="50"/>
      <c r="Z50" s="50"/>
    </row>
    <row r="51" spans="16:26" x14ac:dyDescent="0.2">
      <c r="P51" s="50"/>
      <c r="Q51" s="50"/>
      <c r="S51" s="50"/>
      <c r="T51" s="50"/>
      <c r="V51" s="50"/>
      <c r="W51" s="50"/>
      <c r="X51" s="50"/>
      <c r="Y51" s="50"/>
      <c r="Z51" s="50"/>
    </row>
    <row r="52" spans="16:26" x14ac:dyDescent="0.2">
      <c r="P52" s="50"/>
      <c r="Q52" s="50"/>
      <c r="S52" s="50"/>
      <c r="T52" s="50"/>
      <c r="V52" s="50"/>
      <c r="W52" s="50"/>
      <c r="X52" s="50"/>
      <c r="Y52" s="50"/>
      <c r="Z52" s="50"/>
    </row>
    <row r="53" spans="16:26" x14ac:dyDescent="0.2">
      <c r="P53" s="50"/>
      <c r="Q53" s="50"/>
      <c r="S53" s="50"/>
      <c r="T53" s="50"/>
      <c r="V53" s="50"/>
      <c r="W53" s="50"/>
      <c r="X53" s="50"/>
      <c r="Y53" s="50"/>
      <c r="Z53" s="50"/>
    </row>
    <row r="54" spans="16:26" x14ac:dyDescent="0.2">
      <c r="P54" s="50"/>
      <c r="Q54" s="50"/>
      <c r="S54" s="50"/>
      <c r="T54" s="50"/>
      <c r="V54" s="50"/>
      <c r="W54" s="50"/>
      <c r="X54" s="50"/>
      <c r="Y54" s="50"/>
      <c r="Z54" s="50"/>
    </row>
    <row r="55" spans="16:26" x14ac:dyDescent="0.2">
      <c r="P55" s="50"/>
      <c r="Q55" s="50"/>
      <c r="S55" s="50"/>
      <c r="T55" s="50"/>
      <c r="V55" s="50"/>
      <c r="W55" s="50"/>
      <c r="X55" s="50"/>
      <c r="Y55" s="50"/>
      <c r="Z55" s="50"/>
    </row>
    <row r="56" spans="16:26" x14ac:dyDescent="0.2">
      <c r="P56" s="50"/>
      <c r="Q56" s="50"/>
      <c r="S56" s="50"/>
      <c r="T56" s="50"/>
      <c r="V56" s="50"/>
      <c r="W56" s="50"/>
      <c r="X56" s="50"/>
      <c r="Y56" s="50"/>
      <c r="Z56" s="50"/>
    </row>
    <row r="57" spans="16:26" x14ac:dyDescent="0.2">
      <c r="P57" s="50"/>
      <c r="Q57" s="50"/>
      <c r="S57" s="50"/>
      <c r="T57" s="50"/>
      <c r="V57" s="50"/>
      <c r="W57" s="50"/>
      <c r="X57" s="50"/>
      <c r="Y57" s="50"/>
      <c r="Z57" s="50"/>
    </row>
    <row r="58" spans="16:26" x14ac:dyDescent="0.2">
      <c r="P58" s="50"/>
      <c r="Q58" s="50"/>
      <c r="S58" s="50"/>
      <c r="T58" s="50"/>
      <c r="V58" s="50"/>
      <c r="W58" s="50"/>
      <c r="X58" s="50"/>
      <c r="Y58" s="50"/>
      <c r="Z58" s="50"/>
    </row>
    <row r="59" spans="16:26" x14ac:dyDescent="0.2">
      <c r="P59" s="50"/>
      <c r="Q59" s="50"/>
      <c r="S59" s="50"/>
      <c r="T59" s="50"/>
      <c r="V59" s="50"/>
      <c r="W59" s="50"/>
      <c r="X59" s="50"/>
      <c r="Y59" s="50"/>
      <c r="Z59" s="50"/>
    </row>
    <row r="60" spans="16:26" x14ac:dyDescent="0.2">
      <c r="P60" s="50"/>
      <c r="Q60" s="50"/>
      <c r="S60" s="50"/>
      <c r="T60" s="50"/>
      <c r="V60" s="50"/>
      <c r="W60" s="50"/>
      <c r="X60" s="50"/>
      <c r="Y60" s="50"/>
      <c r="Z60" s="50"/>
    </row>
    <row r="61" spans="16:26" x14ac:dyDescent="0.2">
      <c r="P61" s="50"/>
      <c r="Q61" s="50"/>
      <c r="S61" s="50"/>
      <c r="T61" s="50"/>
      <c r="V61" s="50"/>
      <c r="W61" s="50"/>
      <c r="X61" s="50"/>
      <c r="Y61" s="50"/>
      <c r="Z61" s="50"/>
    </row>
    <row r="62" spans="16:26" x14ac:dyDescent="0.2">
      <c r="P62" s="50"/>
      <c r="Q62" s="50"/>
      <c r="S62" s="50"/>
      <c r="T62" s="50"/>
      <c r="V62" s="50"/>
      <c r="W62" s="50"/>
      <c r="X62" s="50"/>
      <c r="Y62" s="50"/>
      <c r="Z62" s="50"/>
    </row>
    <row r="63" spans="16:26" x14ac:dyDescent="0.2">
      <c r="P63" s="50"/>
      <c r="Q63" s="50"/>
      <c r="S63" s="50"/>
      <c r="T63" s="50"/>
      <c r="V63" s="50"/>
      <c r="W63" s="50"/>
      <c r="X63" s="50"/>
      <c r="Y63" s="50"/>
      <c r="Z63" s="50"/>
    </row>
  </sheetData>
  <phoneticPr fontId="2" type="noConversion"/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BB09F-114B-4007-8199-15B1A3E58A9A}">
  <sheetPr>
    <tabColor rgb="FFFF0000"/>
  </sheetPr>
  <dimension ref="A1:R4"/>
  <sheetViews>
    <sheetView workbookViewId="0">
      <selection activeCell="Q3" sqref="Q3:Q4"/>
    </sheetView>
  </sheetViews>
  <sheetFormatPr defaultRowHeight="14.25" x14ac:dyDescent="0.2"/>
  <cols>
    <col min="15" max="15" width="9" style="49"/>
    <col min="16" max="16" width="13" style="50" bestFit="1" customWidth="1"/>
    <col min="17" max="17" width="24.125" style="50" bestFit="1" customWidth="1"/>
    <col min="18" max="18" width="35.75" customWidth="1"/>
  </cols>
  <sheetData>
    <row r="1" spans="1:18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N1" s="52" t="s">
        <v>250</v>
      </c>
      <c r="O1" s="52" t="s">
        <v>2349</v>
      </c>
      <c r="P1" s="50" t="s">
        <v>5430</v>
      </c>
      <c r="Q1" s="52" t="s">
        <v>5431</v>
      </c>
      <c r="R1" s="52" t="s">
        <v>5432</v>
      </c>
    </row>
    <row r="2" spans="1:18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0"/>
      <c r="O2" s="49" t="s">
        <v>5433</v>
      </c>
      <c r="P2" s="50" t="s">
        <v>5434</v>
      </c>
      <c r="Q2" s="50" t="s">
        <v>5435</v>
      </c>
      <c r="R2" s="50" t="s">
        <v>5436</v>
      </c>
    </row>
    <row r="3" spans="1:18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0"/>
      <c r="O3" s="49">
        <f>物品表!O219</f>
        <v>2003000</v>
      </c>
      <c r="P3" s="50">
        <v>2001</v>
      </c>
      <c r="Q3" s="50" t="s">
        <v>5437</v>
      </c>
      <c r="R3" s="50" t="s">
        <v>5438</v>
      </c>
    </row>
    <row r="4" spans="1:18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N4" s="50"/>
      <c r="O4" s="49">
        <f>物品表!O220</f>
        <v>2004000</v>
      </c>
      <c r="P4" s="50">
        <v>2002</v>
      </c>
      <c r="Q4" s="50" t="s">
        <v>5437</v>
      </c>
      <c r="R4" s="50">
        <v>0</v>
      </c>
    </row>
  </sheetData>
  <phoneticPr fontId="2" type="noConversion"/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7A554-17C0-4481-9A07-AC43A7FEFAF5}">
  <sheetPr>
    <tabColor rgb="FFFF0000"/>
  </sheetPr>
  <dimension ref="A1:V20"/>
  <sheetViews>
    <sheetView workbookViewId="0">
      <selection activeCell="R3" sqref="R3:R12"/>
    </sheetView>
  </sheetViews>
  <sheetFormatPr defaultRowHeight="14.25" x14ac:dyDescent="0.2"/>
  <cols>
    <col min="15" max="15" width="9" style="49"/>
    <col min="16" max="16" width="12.125" style="49" bestFit="1" customWidth="1"/>
    <col min="17" max="17" width="9" style="49"/>
    <col min="18" max="18" width="24.125" bestFit="1" customWidth="1"/>
    <col min="19" max="19" width="13" bestFit="1" customWidth="1"/>
  </cols>
  <sheetData>
    <row r="1" spans="1:22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N1" s="52" t="s">
        <v>250</v>
      </c>
      <c r="O1" s="52" t="s">
        <v>2349</v>
      </c>
      <c r="P1" s="52" t="s">
        <v>251</v>
      </c>
      <c r="Q1" s="52" t="s">
        <v>2457</v>
      </c>
      <c r="R1" s="50" t="s">
        <v>5439</v>
      </c>
      <c r="S1" s="50" t="s">
        <v>5440</v>
      </c>
      <c r="U1" s="49"/>
      <c r="V1" s="49"/>
    </row>
    <row r="2" spans="1:22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0"/>
      <c r="O2" s="50" t="s">
        <v>4877</v>
      </c>
      <c r="P2" s="50" t="s">
        <v>5441</v>
      </c>
      <c r="Q2" s="50" t="s">
        <v>5442</v>
      </c>
      <c r="R2" s="50" t="s">
        <v>5443</v>
      </c>
      <c r="S2" s="50" t="s">
        <v>5444</v>
      </c>
      <c r="U2" s="49"/>
      <c r="V2" s="49"/>
    </row>
    <row r="3" spans="1:22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0"/>
      <c r="O3" s="50">
        <v>1000</v>
      </c>
      <c r="P3" s="61" t="s">
        <v>5445</v>
      </c>
      <c r="Q3" s="50">
        <v>1</v>
      </c>
      <c r="R3" s="50">
        <v>0</v>
      </c>
      <c r="S3" s="50">
        <v>800000</v>
      </c>
      <c r="U3" s="49"/>
      <c r="V3" s="49"/>
    </row>
    <row r="4" spans="1:22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N4" s="50"/>
      <c r="O4" s="50">
        <v>1001</v>
      </c>
      <c r="P4" s="61" t="s">
        <v>5446</v>
      </c>
      <c r="Q4" s="50">
        <v>1</v>
      </c>
      <c r="R4" s="50">
        <v>0</v>
      </c>
      <c r="S4" s="50">
        <v>800001</v>
      </c>
    </row>
    <row r="5" spans="1:22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N5" s="50"/>
      <c r="O5" s="50">
        <v>1002</v>
      </c>
      <c r="P5" s="50" t="s">
        <v>5447</v>
      </c>
      <c r="Q5" s="50">
        <v>1</v>
      </c>
      <c r="R5" s="50">
        <v>0</v>
      </c>
      <c r="S5" s="50">
        <v>800002</v>
      </c>
    </row>
    <row r="6" spans="1:22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N6" s="50"/>
      <c r="O6" s="50">
        <v>1003</v>
      </c>
      <c r="P6" s="50" t="s">
        <v>5448</v>
      </c>
      <c r="Q6" s="50">
        <v>1</v>
      </c>
      <c r="R6" s="50">
        <v>0</v>
      </c>
      <c r="S6" s="50">
        <v>800003</v>
      </c>
    </row>
    <row r="7" spans="1:22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N7" s="50"/>
      <c r="O7" s="50">
        <v>1004</v>
      </c>
      <c r="P7" s="50" t="s">
        <v>5449</v>
      </c>
      <c r="Q7" s="50">
        <v>1</v>
      </c>
      <c r="R7" s="50">
        <v>0</v>
      </c>
      <c r="S7" s="50">
        <v>800004</v>
      </c>
    </row>
    <row r="8" spans="1:22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N8" s="50"/>
      <c r="O8" s="50">
        <v>1005</v>
      </c>
      <c r="P8" s="50" t="s">
        <v>5450</v>
      </c>
      <c r="Q8" s="50">
        <v>1</v>
      </c>
      <c r="R8" s="50">
        <v>0</v>
      </c>
      <c r="S8" s="50">
        <v>800005</v>
      </c>
    </row>
    <row r="9" spans="1:22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/>
      <c r="O9" s="50">
        <v>1006</v>
      </c>
      <c r="P9" s="50" t="s">
        <v>5451</v>
      </c>
      <c r="Q9" s="50">
        <v>1</v>
      </c>
      <c r="R9" s="50">
        <v>0</v>
      </c>
      <c r="S9" s="50">
        <v>800006</v>
      </c>
    </row>
    <row r="10" spans="1:22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N10" s="50"/>
      <c r="O10" s="50">
        <v>1007</v>
      </c>
      <c r="P10" s="50" t="s">
        <v>5452</v>
      </c>
      <c r="Q10" s="50">
        <v>1</v>
      </c>
      <c r="R10" s="50">
        <v>0</v>
      </c>
      <c r="S10" s="50">
        <v>800007</v>
      </c>
    </row>
    <row r="11" spans="1:22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N11" s="50"/>
      <c r="O11" s="50">
        <v>1008</v>
      </c>
      <c r="P11" s="50" t="s">
        <v>5453</v>
      </c>
      <c r="Q11" s="50">
        <v>1</v>
      </c>
      <c r="R11" s="50">
        <v>0</v>
      </c>
      <c r="S11" s="50">
        <v>800008</v>
      </c>
    </row>
    <row r="12" spans="1:22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N12" s="50"/>
      <c r="O12" s="50">
        <v>1009</v>
      </c>
      <c r="P12" s="50" t="s">
        <v>5454</v>
      </c>
      <c r="Q12" s="50">
        <v>1</v>
      </c>
      <c r="R12" s="50">
        <v>0</v>
      </c>
      <c r="S12" s="50">
        <v>800009</v>
      </c>
    </row>
    <row r="13" spans="1:22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N13" s="50"/>
      <c r="O13" s="50">
        <v>2000</v>
      </c>
      <c r="P13" s="50" t="s">
        <v>5455</v>
      </c>
      <c r="Q13" s="50">
        <v>2</v>
      </c>
      <c r="R13" s="50" t="s">
        <v>5456</v>
      </c>
      <c r="S13" s="50">
        <v>800010</v>
      </c>
    </row>
    <row r="14" spans="1:22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N14" s="50"/>
      <c r="O14" s="50">
        <v>2001</v>
      </c>
      <c r="P14" s="50" t="s">
        <v>5457</v>
      </c>
      <c r="Q14" s="50">
        <v>2</v>
      </c>
      <c r="R14" s="50" t="s">
        <v>5456</v>
      </c>
      <c r="S14" s="50">
        <v>800011</v>
      </c>
    </row>
    <row r="15" spans="1:22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N15" s="50"/>
      <c r="O15" s="50">
        <v>2002</v>
      </c>
      <c r="P15" s="50" t="s">
        <v>5458</v>
      </c>
      <c r="Q15" s="50">
        <v>2</v>
      </c>
      <c r="R15" s="50" t="s">
        <v>5456</v>
      </c>
      <c r="S15" s="50">
        <v>800012</v>
      </c>
    </row>
    <row r="16" spans="1:22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N16" s="50"/>
      <c r="O16" s="50">
        <v>2003</v>
      </c>
      <c r="P16" s="50" t="s">
        <v>5459</v>
      </c>
      <c r="Q16" s="50">
        <v>2</v>
      </c>
      <c r="R16" s="50" t="s">
        <v>5456</v>
      </c>
      <c r="S16" s="50">
        <v>800013</v>
      </c>
    </row>
    <row r="17" spans="1:19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N17" s="50"/>
      <c r="O17" s="50">
        <v>2004</v>
      </c>
      <c r="P17" s="50" t="s">
        <v>5460</v>
      </c>
      <c r="Q17" s="50">
        <v>2</v>
      </c>
      <c r="R17" s="50" t="s">
        <v>5456</v>
      </c>
      <c r="S17" s="50">
        <v>800014</v>
      </c>
    </row>
    <row r="18" spans="1:19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N18" s="50"/>
      <c r="O18" s="50">
        <v>2005</v>
      </c>
      <c r="P18" s="50" t="s">
        <v>5461</v>
      </c>
      <c r="Q18" s="50">
        <v>2</v>
      </c>
      <c r="R18" s="50" t="s">
        <v>5456</v>
      </c>
      <c r="S18" s="50">
        <v>800015</v>
      </c>
    </row>
    <row r="19" spans="1:19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N19" s="50"/>
      <c r="O19" s="50">
        <v>2006</v>
      </c>
      <c r="P19" s="50" t="s">
        <v>5462</v>
      </c>
      <c r="Q19" s="50">
        <v>2</v>
      </c>
      <c r="R19" s="50" t="s">
        <v>5456</v>
      </c>
      <c r="S19" s="50">
        <v>800016</v>
      </c>
    </row>
    <row r="20" spans="1:19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N20" s="50"/>
      <c r="O20" s="50">
        <v>2007</v>
      </c>
      <c r="P20" s="50" t="s">
        <v>5463</v>
      </c>
      <c r="Q20" s="50">
        <v>2</v>
      </c>
      <c r="R20" s="50" t="s">
        <v>5456</v>
      </c>
      <c r="S20" s="50">
        <v>800017</v>
      </c>
    </row>
  </sheetData>
  <phoneticPr fontId="2" type="noConversion"/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71AD-187D-49F5-9451-884D040AF3ED}">
  <sheetPr codeName="Sheet17">
    <tabColor rgb="FFFFFF00"/>
  </sheetPr>
  <dimension ref="A1:AB30"/>
  <sheetViews>
    <sheetView topLeftCell="I1" workbookViewId="0">
      <selection activeCell="R30" sqref="R30"/>
    </sheetView>
  </sheetViews>
  <sheetFormatPr defaultRowHeight="14.25" x14ac:dyDescent="0.2"/>
  <cols>
    <col min="13" max="13" width="11.375" bestFit="1" customWidth="1"/>
    <col min="15" max="15" width="18.125" bestFit="1" customWidth="1"/>
    <col min="16" max="16" width="58.75" bestFit="1" customWidth="1"/>
    <col min="17" max="17" width="25.25" bestFit="1" customWidth="1"/>
    <col min="18" max="18" width="15.375" bestFit="1" customWidth="1"/>
    <col min="19" max="20" width="13" style="50" bestFit="1" customWidth="1"/>
    <col min="21" max="21" width="15.25" style="50" bestFit="1" customWidth="1"/>
    <col min="22" max="22" width="12.125" bestFit="1" customWidth="1"/>
    <col min="24" max="24" width="14.625" bestFit="1" customWidth="1"/>
  </cols>
  <sheetData>
    <row r="1" spans="1:28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s="52" t="s">
        <v>250</v>
      </c>
      <c r="N1" s="52" t="s">
        <v>2349</v>
      </c>
      <c r="O1" s="50" t="s">
        <v>251</v>
      </c>
      <c r="P1" s="50" t="s">
        <v>2351</v>
      </c>
      <c r="Q1" s="50" t="s">
        <v>5464</v>
      </c>
      <c r="R1" s="49" t="s">
        <v>5465</v>
      </c>
      <c r="S1" s="50" t="s">
        <v>5466</v>
      </c>
      <c r="T1" s="50" t="s">
        <v>5467</v>
      </c>
      <c r="U1" s="50" t="s">
        <v>5468</v>
      </c>
      <c r="V1" s="50" t="s">
        <v>5469</v>
      </c>
      <c r="W1" s="50" t="s">
        <v>2999</v>
      </c>
      <c r="X1" s="50" t="s">
        <v>5470</v>
      </c>
      <c r="Z1" s="50" t="s">
        <v>5471</v>
      </c>
      <c r="AB1" s="50" t="s">
        <v>5472</v>
      </c>
    </row>
    <row r="2" spans="1:28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M2" s="53"/>
      <c r="N2" s="52" t="s">
        <v>5473</v>
      </c>
      <c r="O2" s="50" t="s">
        <v>5474</v>
      </c>
      <c r="P2" s="50" t="s">
        <v>5475</v>
      </c>
      <c r="Q2" s="50" t="s">
        <v>5476</v>
      </c>
      <c r="R2" s="49" t="s">
        <v>5477</v>
      </c>
      <c r="S2" s="50" t="s">
        <v>5478</v>
      </c>
      <c r="T2" s="50" t="s">
        <v>5479</v>
      </c>
      <c r="U2" s="50" t="s">
        <v>5480</v>
      </c>
      <c r="V2" s="50" t="s">
        <v>5481</v>
      </c>
      <c r="W2" s="50" t="s">
        <v>4311</v>
      </c>
      <c r="X2" s="50" t="s">
        <v>5482</v>
      </c>
      <c r="Z2" s="50" t="s">
        <v>5483</v>
      </c>
      <c r="AB2" s="50" t="s">
        <v>5483</v>
      </c>
    </row>
    <row r="3" spans="1:28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M3" s="50"/>
      <c r="N3" s="50">
        <v>1</v>
      </c>
      <c r="O3" s="57" t="s">
        <v>5484</v>
      </c>
      <c r="P3" s="50" t="s">
        <v>5485</v>
      </c>
      <c r="Q3" s="50" t="s">
        <v>5486</v>
      </c>
      <c r="R3" s="50">
        <v>0</v>
      </c>
      <c r="S3" s="50">
        <v>1</v>
      </c>
      <c r="T3" s="50">
        <v>0</v>
      </c>
      <c r="U3" s="50">
        <v>0</v>
      </c>
      <c r="V3" s="50">
        <v>1</v>
      </c>
      <c r="W3" s="50">
        <v>1</v>
      </c>
      <c r="X3" s="50">
        <v>0</v>
      </c>
      <c r="Z3" s="50">
        <v>1</v>
      </c>
      <c r="AB3" t="s">
        <v>5487</v>
      </c>
    </row>
    <row r="4" spans="1:28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M4" s="50"/>
      <c r="N4" s="50">
        <v>2</v>
      </c>
      <c r="O4" s="57" t="s">
        <v>5488</v>
      </c>
      <c r="P4" s="50" t="s">
        <v>5489</v>
      </c>
      <c r="Q4" s="50" t="s">
        <v>5490</v>
      </c>
      <c r="R4" s="50">
        <v>0</v>
      </c>
      <c r="S4" s="50">
        <v>1</v>
      </c>
      <c r="T4" s="50">
        <v>0</v>
      </c>
      <c r="U4" s="50">
        <v>0</v>
      </c>
      <c r="V4" s="50">
        <v>1</v>
      </c>
      <c r="W4" s="50">
        <v>1</v>
      </c>
      <c r="X4" s="50">
        <v>0</v>
      </c>
      <c r="Z4" s="50">
        <v>1</v>
      </c>
      <c r="AA4" s="50"/>
      <c r="AB4" t="s">
        <v>5487</v>
      </c>
    </row>
    <row r="5" spans="1:28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L5" s="5"/>
      <c r="M5" s="50"/>
      <c r="N5" s="50">
        <v>3</v>
      </c>
      <c r="O5" s="101" t="s">
        <v>5491</v>
      </c>
      <c r="P5" s="50" t="s">
        <v>5492</v>
      </c>
      <c r="Q5" s="50" t="s">
        <v>5493</v>
      </c>
      <c r="R5" s="50">
        <v>0</v>
      </c>
      <c r="S5" s="50">
        <v>1</v>
      </c>
      <c r="T5" s="50">
        <v>0</v>
      </c>
      <c r="U5" s="50">
        <v>0</v>
      </c>
      <c r="V5" s="50">
        <v>0</v>
      </c>
      <c r="W5" s="50">
        <v>0</v>
      </c>
      <c r="X5" s="50">
        <v>0</v>
      </c>
      <c r="Z5" s="50">
        <v>1</v>
      </c>
      <c r="AB5" t="s">
        <v>5487</v>
      </c>
    </row>
    <row r="6" spans="1:28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L6" s="5"/>
      <c r="M6" s="50"/>
      <c r="N6" s="50">
        <v>4</v>
      </c>
      <c r="O6" s="57" t="s">
        <v>5494</v>
      </c>
      <c r="P6" s="50" t="s">
        <v>5495</v>
      </c>
      <c r="Q6" s="50" t="s">
        <v>5496</v>
      </c>
      <c r="R6" s="50">
        <v>0</v>
      </c>
      <c r="S6" s="50">
        <v>1</v>
      </c>
      <c r="T6" s="50">
        <v>0</v>
      </c>
      <c r="U6" s="50">
        <v>1</v>
      </c>
      <c r="V6" s="50">
        <v>1</v>
      </c>
      <c r="W6" s="50">
        <v>5</v>
      </c>
      <c r="X6" s="50">
        <v>0</v>
      </c>
      <c r="Z6" s="50">
        <v>1</v>
      </c>
      <c r="AB6" t="s">
        <v>5487</v>
      </c>
    </row>
    <row r="7" spans="1:28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M7" s="50"/>
      <c r="N7" s="50">
        <v>5</v>
      </c>
      <c r="O7" s="57" t="s">
        <v>5497</v>
      </c>
      <c r="P7" s="50" t="s">
        <v>5498</v>
      </c>
      <c r="Q7" s="50" t="s">
        <v>5499</v>
      </c>
      <c r="R7" s="50">
        <v>0</v>
      </c>
      <c r="S7" s="50">
        <v>1</v>
      </c>
      <c r="T7" s="50">
        <v>0</v>
      </c>
      <c r="U7" s="50">
        <v>1</v>
      </c>
      <c r="V7" s="50">
        <v>4</v>
      </c>
      <c r="W7" s="50">
        <v>1</v>
      </c>
      <c r="X7" s="50">
        <v>0</v>
      </c>
      <c r="Z7" s="50">
        <v>1</v>
      </c>
      <c r="AB7" t="s">
        <v>5487</v>
      </c>
    </row>
    <row r="8" spans="1:28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M8" s="50"/>
      <c r="N8" s="50">
        <v>6</v>
      </c>
      <c r="O8" s="57" t="s">
        <v>5500</v>
      </c>
      <c r="P8" s="50" t="s">
        <v>5501</v>
      </c>
      <c r="Q8" s="50" t="s">
        <v>5502</v>
      </c>
      <c r="R8" s="50">
        <v>500</v>
      </c>
      <c r="S8" s="50">
        <v>2</v>
      </c>
      <c r="T8" s="50">
        <v>900</v>
      </c>
      <c r="U8" s="50">
        <v>1</v>
      </c>
      <c r="V8" s="50">
        <v>4</v>
      </c>
      <c r="W8" s="50">
        <v>3</v>
      </c>
      <c r="X8" s="50">
        <v>0</v>
      </c>
      <c r="Z8" s="50">
        <v>1</v>
      </c>
      <c r="AB8" t="s">
        <v>5487</v>
      </c>
    </row>
    <row r="9" spans="1:28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M9" s="50"/>
      <c r="N9" s="50">
        <v>7</v>
      </c>
      <c r="O9" s="57" t="s">
        <v>5503</v>
      </c>
      <c r="P9" s="50" t="s">
        <v>5504</v>
      </c>
      <c r="Q9" s="50" t="s">
        <v>5505</v>
      </c>
      <c r="R9" s="50">
        <v>0</v>
      </c>
      <c r="S9" s="50">
        <v>2</v>
      </c>
      <c r="T9" s="50">
        <v>1000</v>
      </c>
      <c r="U9" s="50">
        <v>1</v>
      </c>
      <c r="V9" s="50">
        <v>4</v>
      </c>
      <c r="W9" s="50">
        <v>2</v>
      </c>
      <c r="X9" s="50">
        <v>0</v>
      </c>
      <c r="Z9" s="50">
        <v>3</v>
      </c>
      <c r="AB9" t="s">
        <v>5506</v>
      </c>
    </row>
    <row r="10" spans="1:28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M10" s="50"/>
      <c r="N10" s="50">
        <v>8</v>
      </c>
      <c r="O10" s="57" t="s">
        <v>5507</v>
      </c>
      <c r="P10" s="50" t="s">
        <v>5508</v>
      </c>
      <c r="Q10" s="50" t="s">
        <v>5509</v>
      </c>
      <c r="R10" s="50">
        <v>1000</v>
      </c>
      <c r="S10" s="50">
        <v>1</v>
      </c>
      <c r="T10" s="50">
        <v>0</v>
      </c>
      <c r="U10" s="50">
        <v>1</v>
      </c>
      <c r="V10" s="50">
        <v>4</v>
      </c>
      <c r="W10" s="50">
        <v>4</v>
      </c>
      <c r="X10" s="50">
        <v>0</v>
      </c>
      <c r="Z10" s="50">
        <v>1</v>
      </c>
      <c r="AB10" t="s">
        <v>5487</v>
      </c>
    </row>
    <row r="11" spans="1:28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M11" s="50"/>
      <c r="N11" s="50">
        <v>9</v>
      </c>
      <c r="O11" s="57" t="s">
        <v>5510</v>
      </c>
      <c r="P11" s="50" t="s">
        <v>5511</v>
      </c>
      <c r="Q11" s="50" t="s">
        <v>5512</v>
      </c>
      <c r="R11" s="50">
        <v>1000</v>
      </c>
      <c r="S11" s="50">
        <v>0</v>
      </c>
      <c r="T11" s="50">
        <v>0</v>
      </c>
      <c r="U11" s="50">
        <v>1</v>
      </c>
      <c r="V11" s="50">
        <v>4</v>
      </c>
      <c r="W11" s="50">
        <v>5</v>
      </c>
      <c r="X11" s="50">
        <v>0</v>
      </c>
      <c r="Z11" s="50">
        <v>4</v>
      </c>
      <c r="AB11" t="s">
        <v>5513</v>
      </c>
    </row>
    <row r="12" spans="1:28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M12" s="50"/>
      <c r="N12" s="50">
        <v>10</v>
      </c>
      <c r="O12" s="57" t="s">
        <v>5514</v>
      </c>
      <c r="P12" s="50" t="s">
        <v>5515</v>
      </c>
      <c r="Q12" s="50" t="s">
        <v>5516</v>
      </c>
      <c r="R12" s="50">
        <v>1000</v>
      </c>
      <c r="S12" s="50">
        <v>0</v>
      </c>
      <c r="T12" s="50">
        <v>0</v>
      </c>
      <c r="U12" s="50">
        <v>1</v>
      </c>
      <c r="V12" s="50">
        <v>4</v>
      </c>
      <c r="W12" s="50">
        <v>6</v>
      </c>
      <c r="X12" s="50">
        <v>0</v>
      </c>
      <c r="Z12" s="50">
        <v>4</v>
      </c>
      <c r="AB12" t="s">
        <v>5513</v>
      </c>
    </row>
    <row r="13" spans="1:28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M13" s="50"/>
      <c r="N13" s="50">
        <v>11</v>
      </c>
      <c r="O13" s="57" t="s">
        <v>5517</v>
      </c>
      <c r="P13" s="50" t="s">
        <v>5518</v>
      </c>
      <c r="Q13" s="50" t="s">
        <v>5519</v>
      </c>
      <c r="R13" s="50">
        <v>1000</v>
      </c>
      <c r="S13" s="50">
        <v>1</v>
      </c>
      <c r="T13" s="50">
        <v>0</v>
      </c>
      <c r="U13" s="50">
        <v>1</v>
      </c>
      <c r="V13" s="50">
        <v>4</v>
      </c>
      <c r="W13" s="50">
        <v>7</v>
      </c>
      <c r="X13" s="50">
        <v>0</v>
      </c>
      <c r="Z13" s="50">
        <v>4</v>
      </c>
      <c r="AB13" t="s">
        <v>5513</v>
      </c>
    </row>
    <row r="14" spans="1:28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M14" s="50"/>
      <c r="N14" s="50">
        <v>12</v>
      </c>
      <c r="O14" s="50" t="s">
        <v>5520</v>
      </c>
      <c r="P14" s="50" t="s">
        <v>5521</v>
      </c>
      <c r="Q14" s="50" t="s">
        <v>5522</v>
      </c>
      <c r="R14" s="50">
        <v>0</v>
      </c>
      <c r="S14" s="50">
        <v>1</v>
      </c>
      <c r="T14" s="50">
        <v>0</v>
      </c>
      <c r="U14" s="50">
        <v>1</v>
      </c>
      <c r="V14" s="50">
        <v>4</v>
      </c>
      <c r="W14" s="50">
        <v>17</v>
      </c>
      <c r="X14" s="50">
        <v>1</v>
      </c>
      <c r="Z14" s="50">
        <v>5</v>
      </c>
      <c r="AB14" t="s">
        <v>5523</v>
      </c>
    </row>
    <row r="15" spans="1:28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M15" s="50"/>
      <c r="N15" s="50">
        <v>13</v>
      </c>
      <c r="O15" s="57" t="s">
        <v>5524</v>
      </c>
      <c r="P15" s="50" t="s">
        <v>5525</v>
      </c>
      <c r="Q15" s="50" t="s">
        <v>5526</v>
      </c>
      <c r="R15" s="50">
        <v>1000</v>
      </c>
      <c r="S15" s="50">
        <v>1</v>
      </c>
      <c r="T15" s="50">
        <v>0</v>
      </c>
      <c r="U15" s="50">
        <v>1</v>
      </c>
      <c r="V15" s="50">
        <v>2</v>
      </c>
      <c r="W15" s="50">
        <v>1</v>
      </c>
      <c r="X15" s="50">
        <v>0</v>
      </c>
      <c r="Z15" s="50">
        <v>1</v>
      </c>
      <c r="AA15" s="50"/>
      <c r="AB15" t="s">
        <v>5487</v>
      </c>
    </row>
    <row r="16" spans="1:28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M16" s="50"/>
      <c r="N16" s="50">
        <v>14</v>
      </c>
      <c r="O16" s="57" t="s">
        <v>5527</v>
      </c>
      <c r="P16" s="50" t="s">
        <v>5528</v>
      </c>
      <c r="Q16" s="50" t="s">
        <v>5529</v>
      </c>
      <c r="R16" s="50">
        <v>1000</v>
      </c>
      <c r="S16" s="50">
        <v>1</v>
      </c>
      <c r="T16" s="50">
        <v>0</v>
      </c>
      <c r="U16" s="50">
        <v>1</v>
      </c>
      <c r="V16" s="50">
        <v>2</v>
      </c>
      <c r="W16" s="50">
        <v>2</v>
      </c>
      <c r="X16" s="50">
        <v>0</v>
      </c>
      <c r="Z16" s="50">
        <v>1</v>
      </c>
      <c r="AA16" s="50"/>
      <c r="AB16" t="s">
        <v>5487</v>
      </c>
    </row>
    <row r="17" spans="1:28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M17" s="50"/>
      <c r="N17" s="50">
        <v>15</v>
      </c>
      <c r="O17" s="57" t="s">
        <v>5530</v>
      </c>
      <c r="P17" s="50" t="s">
        <v>5531</v>
      </c>
      <c r="Q17" s="50" t="s">
        <v>5532</v>
      </c>
      <c r="R17" s="50">
        <v>1000</v>
      </c>
      <c r="S17" s="50">
        <v>1</v>
      </c>
      <c r="T17" s="50">
        <v>0</v>
      </c>
      <c r="U17" s="50">
        <v>1</v>
      </c>
      <c r="V17" s="50">
        <v>2</v>
      </c>
      <c r="W17" s="50">
        <v>3</v>
      </c>
      <c r="X17" s="50">
        <v>0</v>
      </c>
      <c r="Z17" s="50">
        <v>1</v>
      </c>
      <c r="AB17" t="s">
        <v>5487</v>
      </c>
    </row>
    <row r="18" spans="1:28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M18" s="50"/>
      <c r="N18" s="50">
        <v>16</v>
      </c>
      <c r="O18" s="57" t="s">
        <v>5533</v>
      </c>
      <c r="P18" s="50" t="s">
        <v>5534</v>
      </c>
      <c r="Q18" s="50" t="s">
        <v>5535</v>
      </c>
      <c r="R18" s="50">
        <v>1000</v>
      </c>
      <c r="S18" s="50">
        <v>1</v>
      </c>
      <c r="T18" s="50">
        <v>0</v>
      </c>
      <c r="U18" s="50">
        <v>1</v>
      </c>
      <c r="V18" s="50">
        <v>2</v>
      </c>
      <c r="W18" s="50">
        <v>4</v>
      </c>
      <c r="X18" s="50">
        <v>0</v>
      </c>
      <c r="Z18" s="50">
        <v>1</v>
      </c>
      <c r="AB18" t="s">
        <v>5487</v>
      </c>
    </row>
    <row r="19" spans="1:28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M19" s="50"/>
      <c r="N19" s="50">
        <v>17</v>
      </c>
      <c r="O19" s="57" t="s">
        <v>5536</v>
      </c>
      <c r="P19" s="50" t="s">
        <v>5537</v>
      </c>
      <c r="Q19" s="50" t="s">
        <v>5538</v>
      </c>
      <c r="R19" s="50">
        <v>1000</v>
      </c>
      <c r="S19" s="50">
        <v>1</v>
      </c>
      <c r="T19" s="50">
        <v>0</v>
      </c>
      <c r="U19" s="50">
        <v>1</v>
      </c>
      <c r="V19" s="50">
        <v>2</v>
      </c>
      <c r="W19" s="50">
        <v>5</v>
      </c>
      <c r="X19" s="50">
        <v>0</v>
      </c>
      <c r="Z19" s="50">
        <v>1</v>
      </c>
      <c r="AB19" t="s">
        <v>5487</v>
      </c>
    </row>
    <row r="20" spans="1:28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M20" s="50"/>
      <c r="N20" s="50">
        <v>18</v>
      </c>
      <c r="O20" s="57" t="s">
        <v>5539</v>
      </c>
      <c r="P20" s="50" t="s">
        <v>5540</v>
      </c>
      <c r="Q20" s="50" t="s">
        <v>5541</v>
      </c>
      <c r="R20" s="50">
        <v>1000</v>
      </c>
      <c r="S20" s="50">
        <v>1</v>
      </c>
      <c r="T20" s="50">
        <v>0</v>
      </c>
      <c r="U20" s="50">
        <v>1</v>
      </c>
      <c r="V20" s="50">
        <v>4</v>
      </c>
      <c r="W20" s="50">
        <v>11</v>
      </c>
      <c r="X20" s="50">
        <v>0</v>
      </c>
      <c r="Z20" s="50">
        <v>1</v>
      </c>
      <c r="AB20" t="s">
        <v>5487</v>
      </c>
    </row>
    <row r="21" spans="1:28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M21" s="50"/>
      <c r="N21" s="50">
        <v>19</v>
      </c>
      <c r="O21" s="57" t="s">
        <v>5542</v>
      </c>
      <c r="P21" s="50" t="s">
        <v>5543</v>
      </c>
      <c r="Q21" s="50" t="s">
        <v>5544</v>
      </c>
      <c r="R21" s="50">
        <v>0</v>
      </c>
      <c r="S21" s="50">
        <v>2</v>
      </c>
      <c r="T21" s="50">
        <v>900</v>
      </c>
      <c r="U21" s="50">
        <v>1</v>
      </c>
      <c r="V21" s="50">
        <v>4</v>
      </c>
      <c r="W21" s="50">
        <v>12</v>
      </c>
      <c r="X21" s="50">
        <v>0</v>
      </c>
      <c r="Z21" s="50">
        <v>1</v>
      </c>
      <c r="AB21" t="s">
        <v>5487</v>
      </c>
    </row>
    <row r="22" spans="1:28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L22" s="5"/>
      <c r="M22" s="50"/>
      <c r="N22" s="50">
        <v>20</v>
      </c>
      <c r="O22" s="101" t="s">
        <v>5545</v>
      </c>
      <c r="P22" s="50" t="s">
        <v>5546</v>
      </c>
      <c r="Q22" s="50" t="s">
        <v>5547</v>
      </c>
      <c r="R22" s="50">
        <v>100</v>
      </c>
      <c r="S22" s="50">
        <v>1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Z22" s="50">
        <v>1</v>
      </c>
      <c r="AB22" t="s">
        <v>5487</v>
      </c>
    </row>
    <row r="23" spans="1:28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 s="50">
        <v>21</v>
      </c>
      <c r="O23" s="57" t="s">
        <v>5548</v>
      </c>
      <c r="P23" s="50" t="s">
        <v>5549</v>
      </c>
      <c r="Q23" s="50" t="s">
        <v>5550</v>
      </c>
      <c r="R23" s="50">
        <v>0</v>
      </c>
      <c r="S23" s="50">
        <v>1</v>
      </c>
      <c r="T23" s="50">
        <v>0</v>
      </c>
      <c r="U23" s="50">
        <v>1</v>
      </c>
      <c r="V23" s="50">
        <v>4</v>
      </c>
      <c r="W23" s="50">
        <v>17</v>
      </c>
      <c r="X23" s="50">
        <v>1</v>
      </c>
      <c r="Z23" s="50">
        <v>1</v>
      </c>
      <c r="AB23" t="s">
        <v>5487</v>
      </c>
    </row>
    <row r="24" spans="1:28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 s="50">
        <v>22</v>
      </c>
      <c r="O24" s="101" t="s">
        <v>5551</v>
      </c>
      <c r="P24" s="50" t="s">
        <v>5552</v>
      </c>
      <c r="Q24" s="50" t="s">
        <v>5553</v>
      </c>
      <c r="R24" s="50">
        <v>0</v>
      </c>
      <c r="S24" s="50">
        <v>2</v>
      </c>
      <c r="T24" s="50">
        <v>900</v>
      </c>
      <c r="U24" s="50">
        <v>1</v>
      </c>
      <c r="V24" s="50">
        <v>0</v>
      </c>
      <c r="W24" s="50">
        <v>0</v>
      </c>
      <c r="X24" s="50">
        <v>0</v>
      </c>
      <c r="Z24" s="50">
        <v>1</v>
      </c>
      <c r="AB24" t="s">
        <v>5487</v>
      </c>
    </row>
    <row r="25" spans="1:28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 s="50">
        <v>23</v>
      </c>
      <c r="O25" s="101" t="s">
        <v>5554</v>
      </c>
      <c r="P25" s="50" t="s">
        <v>5555</v>
      </c>
      <c r="Q25" s="50" t="s">
        <v>5556</v>
      </c>
      <c r="R25" s="50">
        <v>1000</v>
      </c>
      <c r="S25" s="50">
        <v>1</v>
      </c>
      <c r="T25" s="50">
        <v>0</v>
      </c>
      <c r="U25" s="50">
        <v>1</v>
      </c>
      <c r="V25" s="50">
        <v>0</v>
      </c>
      <c r="W25" s="50">
        <v>0</v>
      </c>
      <c r="X25" s="50">
        <v>0</v>
      </c>
      <c r="Z25" s="50">
        <v>1</v>
      </c>
      <c r="AB25" t="s">
        <v>5487</v>
      </c>
    </row>
    <row r="26" spans="1:28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N26" s="50">
        <v>24</v>
      </c>
      <c r="O26" s="85" t="s">
        <v>5557</v>
      </c>
      <c r="P26" s="50" t="s">
        <v>5558</v>
      </c>
      <c r="Q26" s="50" t="s">
        <v>5559</v>
      </c>
      <c r="R26" s="50">
        <v>1000</v>
      </c>
      <c r="S26" s="50">
        <v>1</v>
      </c>
      <c r="T26" s="50">
        <v>0</v>
      </c>
      <c r="U26" s="50">
        <v>1</v>
      </c>
      <c r="V26" s="50">
        <v>4</v>
      </c>
      <c r="W26" s="50">
        <v>13</v>
      </c>
      <c r="X26" s="50">
        <v>0</v>
      </c>
      <c r="Z26" s="50">
        <v>1</v>
      </c>
      <c r="AB26" t="s">
        <v>5487</v>
      </c>
    </row>
    <row r="27" spans="1:28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N27" s="50">
        <v>25</v>
      </c>
      <c r="O27" s="85" t="s">
        <v>5560</v>
      </c>
      <c r="P27" s="50" t="s">
        <v>5561</v>
      </c>
      <c r="Q27" s="50" t="s">
        <v>5562</v>
      </c>
      <c r="R27" s="50">
        <v>1000</v>
      </c>
      <c r="S27" s="50">
        <v>1</v>
      </c>
      <c r="T27" s="50">
        <v>0</v>
      </c>
      <c r="U27" s="50">
        <v>1</v>
      </c>
      <c r="V27" s="50">
        <v>4</v>
      </c>
      <c r="W27" s="50">
        <v>14</v>
      </c>
      <c r="X27" s="50">
        <v>0</v>
      </c>
      <c r="Z27" s="50">
        <v>1</v>
      </c>
      <c r="AB27" t="s">
        <v>5487</v>
      </c>
    </row>
    <row r="28" spans="1:28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N28" s="50">
        <v>26</v>
      </c>
      <c r="O28" s="101" t="s">
        <v>5563</v>
      </c>
      <c r="P28" s="50" t="s">
        <v>5564</v>
      </c>
      <c r="Q28" s="50" t="s">
        <v>5565</v>
      </c>
      <c r="R28" s="50">
        <v>1000</v>
      </c>
      <c r="S28" s="50">
        <v>1</v>
      </c>
      <c r="T28" s="50">
        <v>0</v>
      </c>
      <c r="U28" s="50">
        <v>1</v>
      </c>
      <c r="V28" s="50">
        <v>0</v>
      </c>
      <c r="W28" s="50">
        <v>0</v>
      </c>
      <c r="X28" s="50">
        <v>0</v>
      </c>
      <c r="Z28" s="50">
        <v>1</v>
      </c>
      <c r="AB28" t="s">
        <v>5487</v>
      </c>
    </row>
    <row r="29" spans="1:28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M29" s="50"/>
      <c r="N29" s="50">
        <v>27</v>
      </c>
      <c r="O29" s="50" t="s">
        <v>5566</v>
      </c>
      <c r="P29" s="50" t="s">
        <v>5567</v>
      </c>
      <c r="Q29" s="50" t="s">
        <v>5568</v>
      </c>
      <c r="R29" s="50">
        <v>4</v>
      </c>
      <c r="S29" s="50">
        <v>1</v>
      </c>
      <c r="T29" s="50">
        <v>0</v>
      </c>
      <c r="U29" s="50">
        <v>0</v>
      </c>
      <c r="V29" s="50">
        <v>4</v>
      </c>
      <c r="W29" s="50">
        <v>9</v>
      </c>
      <c r="X29" s="50">
        <v>0</v>
      </c>
      <c r="Y29" s="88"/>
    </row>
    <row r="30" spans="1:28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M30" s="50"/>
      <c r="N30" s="50">
        <v>28</v>
      </c>
      <c r="O30" s="50" t="s">
        <v>5569</v>
      </c>
      <c r="P30" s="50" t="s">
        <v>5570</v>
      </c>
      <c r="Q30" s="50" t="s">
        <v>5571</v>
      </c>
      <c r="R30" s="50">
        <v>6</v>
      </c>
      <c r="S30" s="50">
        <v>1</v>
      </c>
      <c r="T30" s="50">
        <v>0</v>
      </c>
      <c r="U30" s="50">
        <v>0</v>
      </c>
      <c r="V30" s="50">
        <v>4</v>
      </c>
      <c r="W30" s="50">
        <v>10</v>
      </c>
      <c r="X30" s="50">
        <v>0</v>
      </c>
      <c r="Y30" s="88"/>
    </row>
  </sheetData>
  <phoneticPr fontId="2" type="noConversion"/>
  <pageMargins left="0.7" right="0.7" top="0.75" bottom="0.75" header="0.3" footer="0.3"/>
  <pageSetup paperSize="9" orientation="portrait" horizontalDpi="150" verticalDpi="150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919B0-031D-4A3D-A32E-2BFF639A6A22}">
  <sheetPr codeName="Sheet19">
    <tabColor rgb="FFFFFF00"/>
  </sheetPr>
  <dimension ref="A1:AF1681"/>
  <sheetViews>
    <sheetView topLeftCell="Q1" zoomScale="90" zoomScaleNormal="90" workbookViewId="0">
      <pane ySplit="2" topLeftCell="A161" activePane="bottomLeft" state="frozen"/>
      <selection activeCell="Q1" sqref="Q1"/>
      <selection pane="bottomLeft" activeCell="U40" sqref="U40"/>
    </sheetView>
  </sheetViews>
  <sheetFormatPr defaultRowHeight="14.25" x14ac:dyDescent="0.2"/>
  <cols>
    <col min="15" max="16" width="11.25" customWidth="1"/>
    <col min="17" max="18" width="11.125" customWidth="1"/>
    <col min="19" max="19" width="90.375" style="50" customWidth="1"/>
    <col min="20" max="20" width="48.5" customWidth="1"/>
    <col min="21" max="21" width="16.75" bestFit="1" customWidth="1"/>
    <col min="22" max="22" width="18" bestFit="1" customWidth="1"/>
    <col min="23" max="23" width="17.625" bestFit="1" customWidth="1"/>
    <col min="24" max="24" width="12.75" bestFit="1" customWidth="1"/>
    <col min="25" max="26" width="17" customWidth="1"/>
    <col min="27" max="27" width="19" customWidth="1"/>
    <col min="28" max="28" width="19.625" bestFit="1" customWidth="1"/>
    <col min="29" max="29" width="21.25" customWidth="1"/>
    <col min="30" max="30" width="15.375" bestFit="1" customWidth="1"/>
  </cols>
  <sheetData>
    <row r="1" spans="1:30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s="50" t="s">
        <v>250</v>
      </c>
      <c r="N1" s="52" t="s">
        <v>2456</v>
      </c>
      <c r="O1" s="50" t="s">
        <v>3587</v>
      </c>
      <c r="P1" s="50" t="s">
        <v>2350</v>
      </c>
      <c r="Q1" s="61" t="s">
        <v>5572</v>
      </c>
      <c r="R1" s="50" t="s">
        <v>5573</v>
      </c>
      <c r="S1" s="50" t="s">
        <v>2988</v>
      </c>
      <c r="T1" s="50" t="s">
        <v>5574</v>
      </c>
      <c r="U1" s="50" t="s">
        <v>5575</v>
      </c>
      <c r="V1" s="50" t="s">
        <v>5576</v>
      </c>
      <c r="W1" s="50" t="s">
        <v>5577</v>
      </c>
      <c r="X1" s="50" t="s">
        <v>4898</v>
      </c>
      <c r="Y1" s="50" t="s">
        <v>5578</v>
      </c>
      <c r="Z1" s="50" t="s">
        <v>5579</v>
      </c>
      <c r="AA1" s="50" t="s">
        <v>5580</v>
      </c>
      <c r="AB1" s="50" t="s">
        <v>5581</v>
      </c>
      <c r="AC1" s="50" t="s">
        <v>5582</v>
      </c>
      <c r="AD1" s="109" t="s">
        <v>5583</v>
      </c>
    </row>
    <row r="2" spans="1:30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M2" s="50"/>
      <c r="N2" s="52" t="s">
        <v>5584</v>
      </c>
      <c r="O2" s="50" t="s">
        <v>5585</v>
      </c>
      <c r="P2" s="50" t="s">
        <v>5586</v>
      </c>
      <c r="Q2" s="50" t="s">
        <v>5587</v>
      </c>
      <c r="R2" s="50" t="s">
        <v>5588</v>
      </c>
      <c r="S2" s="50" t="s">
        <v>5176</v>
      </c>
      <c r="T2" s="50" t="s">
        <v>5589</v>
      </c>
      <c r="U2" s="50" t="s">
        <v>5590</v>
      </c>
      <c r="V2" s="50" t="s">
        <v>5591</v>
      </c>
      <c r="W2" s="50" t="s">
        <v>5592</v>
      </c>
      <c r="X2" s="50" t="s">
        <v>5593</v>
      </c>
      <c r="Y2" s="50" t="s">
        <v>5594</v>
      </c>
      <c r="Z2" s="50" t="s">
        <v>5595</v>
      </c>
      <c r="AA2" s="50" t="s">
        <v>5596</v>
      </c>
      <c r="AB2" s="50" t="s">
        <v>5597</v>
      </c>
      <c r="AC2" s="50" t="s">
        <v>5598</v>
      </c>
      <c r="AD2" s="109" t="s">
        <v>4705</v>
      </c>
    </row>
    <row r="3" spans="1:30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M3" s="49"/>
      <c r="N3" s="50">
        <f>IFERROR(IF(IFERROR(Q3,0)&gt;IFERROR(Q2,0),N2+1,O3*100000+100*(COUNTIFS($O$2:O3,O3,$Q$2:Q3,Q3)-1)),O3*100000)</f>
        <v>100000</v>
      </c>
      <c r="O3" s="50">
        <v>1</v>
      </c>
      <c r="P3" s="50">
        <v>0</v>
      </c>
      <c r="Q3" s="50">
        <v>1</v>
      </c>
      <c r="R3" s="50">
        <f>Q3</f>
        <v>1</v>
      </c>
      <c r="S3" s="50" t="s">
        <v>5599</v>
      </c>
      <c r="T3" s="49" t="s">
        <v>5600</v>
      </c>
      <c r="U3" s="50">
        <v>1</v>
      </c>
      <c r="V3" s="50">
        <v>2</v>
      </c>
      <c r="W3" s="50">
        <v>1</v>
      </c>
      <c r="X3" s="50">
        <f>IF(O3&lt;&gt;O2,O3*1000,IF(IFERROR(Q3,0)&gt;IFERROR(Q2,0),X2,X2+1))</f>
        <v>1000</v>
      </c>
      <c r="Y3" s="50">
        <v>0</v>
      </c>
      <c r="Z3" s="50">
        <v>0</v>
      </c>
      <c r="AA3" s="50">
        <v>0</v>
      </c>
      <c r="AB3" s="50">
        <v>2002</v>
      </c>
      <c r="AC3" s="49" t="s">
        <v>5601</v>
      </c>
      <c r="AD3" s="49">
        <v>2001</v>
      </c>
    </row>
    <row r="4" spans="1:30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M4" s="49"/>
      <c r="N4" s="50">
        <f>IFERROR(IF(IFERROR(Q4,0)&gt;IFERROR(Q3,0),N3+1,O4*100000+100*(COUNTIFS($O$2:O4,O4,$Q$2:Q4,Q4)-1)),O4*100000)</f>
        <v>100001</v>
      </c>
      <c r="O4" s="50">
        <v>1</v>
      </c>
      <c r="P4" s="50">
        <v>0</v>
      </c>
      <c r="Q4" s="50">
        <v>2</v>
      </c>
      <c r="R4" s="50">
        <f t="shared" ref="R4:R67" si="0">Q4</f>
        <v>2</v>
      </c>
      <c r="S4" s="50" t="s">
        <v>5599</v>
      </c>
      <c r="T4" s="49" t="s">
        <v>5602</v>
      </c>
      <c r="U4" s="50">
        <v>1</v>
      </c>
      <c r="V4" s="50">
        <v>2</v>
      </c>
      <c r="W4" s="50">
        <v>1</v>
      </c>
      <c r="X4" s="50">
        <f t="shared" ref="X4:X67" si="1">IF(O4&lt;&gt;O3,O4*1000,IF(IFERROR(Q4,0)&gt;IFERROR(Q3,0),X3,X3+1))</f>
        <v>1000</v>
      </c>
      <c r="Y4" s="50">
        <v>0</v>
      </c>
      <c r="Z4" s="50">
        <v>0</v>
      </c>
      <c r="AA4" s="50">
        <v>0</v>
      </c>
      <c r="AB4" s="50">
        <v>2002</v>
      </c>
      <c r="AC4" s="49" t="s">
        <v>5603</v>
      </c>
      <c r="AD4" s="49">
        <v>2001</v>
      </c>
    </row>
    <row r="5" spans="1:30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M5" s="49"/>
      <c r="N5" s="50">
        <f>IFERROR(IF(IFERROR(Q5,0)&gt;IFERROR(Q4,0),N4+1,O5*100000+100*(COUNTIFS($O$2:O5,O5,$Q$2:Q5,Q5)-1)),O5*100000)</f>
        <v>100002</v>
      </c>
      <c r="O5" s="50">
        <v>1</v>
      </c>
      <c r="P5" s="50">
        <v>0</v>
      </c>
      <c r="Q5" s="50">
        <v>3</v>
      </c>
      <c r="R5" s="50">
        <f t="shared" si="0"/>
        <v>3</v>
      </c>
      <c r="S5" s="50" t="s">
        <v>5599</v>
      </c>
      <c r="T5" s="49" t="s">
        <v>5604</v>
      </c>
      <c r="U5" s="50">
        <v>1</v>
      </c>
      <c r="V5" s="50">
        <v>2</v>
      </c>
      <c r="W5" s="50">
        <v>1</v>
      </c>
      <c r="X5" s="50">
        <f t="shared" si="1"/>
        <v>1000</v>
      </c>
      <c r="Y5" s="50">
        <v>0</v>
      </c>
      <c r="Z5" s="50">
        <v>0</v>
      </c>
      <c r="AA5" s="50">
        <v>0</v>
      </c>
      <c r="AB5" s="50">
        <v>2002</v>
      </c>
      <c r="AC5" s="49" t="s">
        <v>5605</v>
      </c>
      <c r="AD5" s="49">
        <v>2001</v>
      </c>
    </row>
    <row r="6" spans="1:30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M6" s="49"/>
      <c r="N6" s="50">
        <f>IFERROR(IF(IFERROR(Q6,0)&gt;IFERROR(Q5,0),N5+1,O6*100000+100*(COUNTIFS($O$2:O6,O6,$Q$2:Q6,Q6)-1)),O6*100000)</f>
        <v>100003</v>
      </c>
      <c r="O6" s="50">
        <v>1</v>
      </c>
      <c r="P6" s="50">
        <v>0</v>
      </c>
      <c r="Q6" s="50">
        <v>4</v>
      </c>
      <c r="R6" s="50">
        <f t="shared" si="0"/>
        <v>4</v>
      </c>
      <c r="S6" s="50" t="s">
        <v>5599</v>
      </c>
      <c r="T6" s="49" t="s">
        <v>5606</v>
      </c>
      <c r="U6" s="50">
        <v>1</v>
      </c>
      <c r="V6" s="50">
        <v>2</v>
      </c>
      <c r="W6" s="50">
        <v>1</v>
      </c>
      <c r="X6" s="50">
        <f t="shared" si="1"/>
        <v>1000</v>
      </c>
      <c r="Y6" s="50">
        <v>0</v>
      </c>
      <c r="Z6" s="50">
        <v>0</v>
      </c>
      <c r="AA6" s="50">
        <v>0</v>
      </c>
      <c r="AB6" s="50">
        <v>2002</v>
      </c>
      <c r="AC6" s="49" t="s">
        <v>5607</v>
      </c>
      <c r="AD6" s="49">
        <v>2001</v>
      </c>
    </row>
    <row r="7" spans="1:30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M7" s="49"/>
      <c r="N7" s="50">
        <f>IFERROR(IF(IFERROR(Q7,0)&gt;IFERROR(Q6,0),N6+1,O7*100000+100*(COUNTIFS($O$2:O7,O7,$Q$2:Q7,Q7)-1)),O7*100000)</f>
        <v>100004</v>
      </c>
      <c r="O7" s="50">
        <v>1</v>
      </c>
      <c r="P7" s="50">
        <v>0</v>
      </c>
      <c r="Q7" s="50">
        <v>5</v>
      </c>
      <c r="R7" s="50">
        <f t="shared" si="0"/>
        <v>5</v>
      </c>
      <c r="S7" s="50" t="s">
        <v>5599</v>
      </c>
      <c r="T7" s="49" t="s">
        <v>5608</v>
      </c>
      <c r="U7" s="50">
        <v>1</v>
      </c>
      <c r="V7" s="50">
        <v>2</v>
      </c>
      <c r="W7" s="50">
        <v>1</v>
      </c>
      <c r="X7" s="50">
        <f t="shared" si="1"/>
        <v>1000</v>
      </c>
      <c r="Y7" s="50">
        <v>0</v>
      </c>
      <c r="Z7" s="50">
        <v>0</v>
      </c>
      <c r="AA7" s="50">
        <v>0</v>
      </c>
      <c r="AB7" s="50">
        <v>2002</v>
      </c>
      <c r="AC7" s="49" t="s">
        <v>5609</v>
      </c>
      <c r="AD7" s="49">
        <v>2001</v>
      </c>
    </row>
    <row r="8" spans="1:30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M8" s="49"/>
      <c r="N8" s="50">
        <f>IFERROR(IF(IFERROR(Q8,0)&gt;IFERROR(Q7,0),N7+1,O8*100000+100*(COUNTIFS($O$2:O8,O8,$Q$2:Q8,Q8)-1)),O8*100000)</f>
        <v>100005</v>
      </c>
      <c r="O8" s="50">
        <v>1</v>
      </c>
      <c r="P8" s="50">
        <v>0</v>
      </c>
      <c r="Q8" s="50">
        <v>6</v>
      </c>
      <c r="R8" s="50">
        <f t="shared" si="0"/>
        <v>6</v>
      </c>
      <c r="S8" s="50" t="s">
        <v>5599</v>
      </c>
      <c r="T8" s="49" t="s">
        <v>5610</v>
      </c>
      <c r="U8" s="50">
        <v>1</v>
      </c>
      <c r="V8" s="50">
        <v>2</v>
      </c>
      <c r="W8" s="50">
        <v>1</v>
      </c>
      <c r="X8" s="50">
        <f t="shared" si="1"/>
        <v>1000</v>
      </c>
      <c r="Y8" s="50">
        <v>0</v>
      </c>
      <c r="Z8" s="50">
        <v>0</v>
      </c>
      <c r="AA8" s="50">
        <v>0</v>
      </c>
      <c r="AB8" s="50">
        <v>2002</v>
      </c>
      <c r="AC8" s="49" t="s">
        <v>5611</v>
      </c>
      <c r="AD8" s="49">
        <v>2001</v>
      </c>
    </row>
    <row r="9" spans="1:30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M9" s="49"/>
      <c r="N9" s="50">
        <f>IFERROR(IF(IFERROR(Q9,0)&gt;IFERROR(Q8,0),N8+1,O9*100000+100*(COUNTIFS($O$2:O9,O9,$Q$2:Q9,Q9)-1)),O9*100000)</f>
        <v>100100</v>
      </c>
      <c r="O9" s="50">
        <v>1</v>
      </c>
      <c r="P9" s="50">
        <v>0</v>
      </c>
      <c r="Q9" s="50">
        <v>1</v>
      </c>
      <c r="R9" s="50">
        <f t="shared" si="0"/>
        <v>1</v>
      </c>
      <c r="S9" s="50" t="s">
        <v>5599</v>
      </c>
      <c r="T9" s="49" t="s">
        <v>5600</v>
      </c>
      <c r="U9" s="50">
        <v>1</v>
      </c>
      <c r="V9" s="50">
        <v>2</v>
      </c>
      <c r="W9" s="50">
        <v>1</v>
      </c>
      <c r="X9" s="50">
        <f t="shared" si="1"/>
        <v>1001</v>
      </c>
      <c r="Y9" s="50">
        <v>0</v>
      </c>
      <c r="Z9" s="50">
        <v>0</v>
      </c>
      <c r="AA9" s="50">
        <v>0</v>
      </c>
      <c r="AB9" s="50">
        <v>2002</v>
      </c>
      <c r="AC9" s="49" t="s">
        <v>5612</v>
      </c>
      <c r="AD9" s="49">
        <v>2001</v>
      </c>
    </row>
    <row r="10" spans="1:30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M10" s="49"/>
      <c r="N10" s="50">
        <f>IFERROR(IF(IFERROR(Q10,0)&gt;IFERROR(Q9,0),N9+1,O10*100000+100*(COUNTIFS($O$2:O10,O10,$Q$2:Q10,Q10)-1)),O10*100000)</f>
        <v>100101</v>
      </c>
      <c r="O10" s="50">
        <v>1</v>
      </c>
      <c r="P10" s="50">
        <v>0</v>
      </c>
      <c r="Q10" s="50">
        <v>2</v>
      </c>
      <c r="R10" s="50">
        <f t="shared" si="0"/>
        <v>2</v>
      </c>
      <c r="S10" s="50" t="s">
        <v>5599</v>
      </c>
      <c r="T10" s="49" t="s">
        <v>5602</v>
      </c>
      <c r="U10" s="50">
        <v>1</v>
      </c>
      <c r="V10" s="50">
        <v>2</v>
      </c>
      <c r="W10" s="50">
        <v>1</v>
      </c>
      <c r="X10" s="50">
        <f t="shared" si="1"/>
        <v>1001</v>
      </c>
      <c r="Y10" s="50">
        <v>0</v>
      </c>
      <c r="Z10" s="50">
        <v>0</v>
      </c>
      <c r="AA10" s="50">
        <v>0</v>
      </c>
      <c r="AB10" s="50">
        <v>2002</v>
      </c>
      <c r="AC10" s="49" t="s">
        <v>5613</v>
      </c>
      <c r="AD10" s="49">
        <v>2001</v>
      </c>
    </row>
    <row r="11" spans="1:30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M11" s="49"/>
      <c r="N11" s="50">
        <f>IFERROR(IF(IFERROR(Q11,0)&gt;IFERROR(Q10,0),N10+1,O11*100000+100*(COUNTIFS($O$2:O11,O11,$Q$2:Q11,Q11)-1)),O11*100000)</f>
        <v>100102</v>
      </c>
      <c r="O11" s="50">
        <v>1</v>
      </c>
      <c r="P11" s="50">
        <v>0</v>
      </c>
      <c r="Q11" s="50">
        <v>3</v>
      </c>
      <c r="R11" s="50">
        <f t="shared" si="0"/>
        <v>3</v>
      </c>
      <c r="S11" s="50" t="s">
        <v>5599</v>
      </c>
      <c r="T11" s="49" t="s">
        <v>5604</v>
      </c>
      <c r="U11" s="50">
        <v>1</v>
      </c>
      <c r="V11" s="50">
        <v>2</v>
      </c>
      <c r="W11" s="50">
        <v>1</v>
      </c>
      <c r="X11" s="50">
        <f t="shared" si="1"/>
        <v>1001</v>
      </c>
      <c r="Y11" s="50">
        <v>0</v>
      </c>
      <c r="Z11" s="50">
        <v>0</v>
      </c>
      <c r="AA11" s="50">
        <v>0</v>
      </c>
      <c r="AB11" s="50">
        <v>2002</v>
      </c>
      <c r="AC11" s="49" t="s">
        <v>5614</v>
      </c>
      <c r="AD11" s="49">
        <v>2001</v>
      </c>
    </row>
    <row r="12" spans="1:30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M12" s="49"/>
      <c r="N12" s="50">
        <f>IFERROR(IF(IFERROR(Q12,0)&gt;IFERROR(Q11,0),N11+1,O12*100000+100*(COUNTIFS($O$2:O12,O12,$Q$2:Q12,Q12)-1)),O12*100000)</f>
        <v>100103</v>
      </c>
      <c r="O12" s="50">
        <v>1</v>
      </c>
      <c r="P12" s="50">
        <v>0</v>
      </c>
      <c r="Q12" s="50">
        <v>4</v>
      </c>
      <c r="R12" s="50">
        <f t="shared" si="0"/>
        <v>4</v>
      </c>
      <c r="S12" s="50" t="s">
        <v>5599</v>
      </c>
      <c r="T12" s="49" t="s">
        <v>5606</v>
      </c>
      <c r="U12" s="50">
        <v>1</v>
      </c>
      <c r="V12" s="50">
        <v>2</v>
      </c>
      <c r="W12" s="50">
        <v>1</v>
      </c>
      <c r="X12" s="50">
        <f t="shared" si="1"/>
        <v>1001</v>
      </c>
      <c r="Y12" s="50">
        <v>0</v>
      </c>
      <c r="Z12" s="50">
        <v>0</v>
      </c>
      <c r="AA12" s="50">
        <v>0</v>
      </c>
      <c r="AB12" s="50">
        <v>2002</v>
      </c>
      <c r="AC12" s="49" t="s">
        <v>5615</v>
      </c>
      <c r="AD12" s="49">
        <v>2001</v>
      </c>
    </row>
    <row r="13" spans="1:30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M13" s="49"/>
      <c r="N13" s="50">
        <f>IFERROR(IF(IFERROR(Q13,0)&gt;IFERROR(Q12,0),N12+1,O13*100000+100*(COUNTIFS($O$2:O13,O13,$Q$2:Q13,Q13)-1)),O13*100000)</f>
        <v>100104</v>
      </c>
      <c r="O13" s="50">
        <v>1</v>
      </c>
      <c r="P13" s="50">
        <v>0</v>
      </c>
      <c r="Q13" s="50">
        <v>5</v>
      </c>
      <c r="R13" s="50">
        <f t="shared" si="0"/>
        <v>5</v>
      </c>
      <c r="S13" s="50" t="s">
        <v>5599</v>
      </c>
      <c r="T13" s="49" t="s">
        <v>5608</v>
      </c>
      <c r="U13" s="50">
        <v>1</v>
      </c>
      <c r="V13" s="50">
        <v>2</v>
      </c>
      <c r="W13" s="50">
        <v>1</v>
      </c>
      <c r="X13" s="50">
        <f t="shared" si="1"/>
        <v>1001</v>
      </c>
      <c r="Y13" s="50">
        <v>0</v>
      </c>
      <c r="Z13" s="50">
        <v>0</v>
      </c>
      <c r="AA13" s="50">
        <v>0</v>
      </c>
      <c r="AB13" s="50">
        <v>2002</v>
      </c>
      <c r="AC13" s="49" t="s">
        <v>5616</v>
      </c>
      <c r="AD13" s="49">
        <v>2001</v>
      </c>
    </row>
    <row r="14" spans="1:30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M14" s="49"/>
      <c r="N14" s="50">
        <f>IFERROR(IF(IFERROR(Q14,0)&gt;IFERROR(Q13,0),N13+1,O14*100000+100*(COUNTIFS($O$2:O14,O14,$Q$2:Q14,Q14)-1)),O14*100000)</f>
        <v>100105</v>
      </c>
      <c r="O14" s="50">
        <v>1</v>
      </c>
      <c r="P14" s="50">
        <v>0</v>
      </c>
      <c r="Q14" s="50">
        <v>6</v>
      </c>
      <c r="R14" s="50">
        <f t="shared" si="0"/>
        <v>6</v>
      </c>
      <c r="S14" s="50" t="s">
        <v>5599</v>
      </c>
      <c r="T14" s="49" t="s">
        <v>5610</v>
      </c>
      <c r="U14" s="50">
        <v>1</v>
      </c>
      <c r="V14" s="50">
        <v>2</v>
      </c>
      <c r="W14" s="50">
        <v>1</v>
      </c>
      <c r="X14" s="50">
        <f t="shared" si="1"/>
        <v>1001</v>
      </c>
      <c r="Y14" s="50">
        <v>0</v>
      </c>
      <c r="Z14" s="50">
        <v>0</v>
      </c>
      <c r="AA14" s="50">
        <v>0</v>
      </c>
      <c r="AB14" s="50">
        <v>2002</v>
      </c>
      <c r="AC14" s="49" t="s">
        <v>5617</v>
      </c>
      <c r="AD14" s="49">
        <v>2001</v>
      </c>
    </row>
    <row r="15" spans="1:30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M15" s="49"/>
      <c r="N15" s="50">
        <f>IFERROR(IF(IFERROR(Q15,0)&gt;IFERROR(Q14,0),N14+1,O15*100000+100*(COUNTIFS($O$2:O15,O15,$Q$2:Q15,Q15)-1)),O15*100000)</f>
        <v>100200</v>
      </c>
      <c r="O15" s="50">
        <v>1</v>
      </c>
      <c r="P15" s="50">
        <v>0</v>
      </c>
      <c r="Q15" s="50">
        <v>1</v>
      </c>
      <c r="R15" s="50">
        <f t="shared" si="0"/>
        <v>1</v>
      </c>
      <c r="S15" s="50" t="s">
        <v>5618</v>
      </c>
      <c r="T15" s="49" t="s">
        <v>5600</v>
      </c>
      <c r="U15" s="50">
        <v>1</v>
      </c>
      <c r="V15" s="50">
        <v>2</v>
      </c>
      <c r="W15" s="50">
        <v>1</v>
      </c>
      <c r="X15" s="50">
        <f t="shared" si="1"/>
        <v>1002</v>
      </c>
      <c r="Y15" s="50">
        <v>0</v>
      </c>
      <c r="Z15" s="50">
        <v>0</v>
      </c>
      <c r="AA15" s="50">
        <v>0</v>
      </c>
      <c r="AB15" s="50">
        <v>2001</v>
      </c>
      <c r="AC15" s="49" t="s">
        <v>5619</v>
      </c>
      <c r="AD15" s="49">
        <v>2001</v>
      </c>
    </row>
    <row r="16" spans="1:30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M16" s="49"/>
      <c r="N16" s="50">
        <f>IFERROR(IF(IFERROR(Q16,0)&gt;IFERROR(Q15,0),N15+1,O16*100000+100*(COUNTIFS($O$2:O16,O16,$Q$2:Q16,Q16)-1)),O16*100000)</f>
        <v>100201</v>
      </c>
      <c r="O16" s="50">
        <v>1</v>
      </c>
      <c r="P16" s="50">
        <v>0</v>
      </c>
      <c r="Q16" s="50">
        <v>2</v>
      </c>
      <c r="R16" s="50">
        <f t="shared" si="0"/>
        <v>2</v>
      </c>
      <c r="S16" s="50" t="s">
        <v>5618</v>
      </c>
      <c r="T16" s="49" t="s">
        <v>5602</v>
      </c>
      <c r="U16" s="50">
        <v>1</v>
      </c>
      <c r="V16" s="50">
        <v>2</v>
      </c>
      <c r="W16" s="50">
        <v>1</v>
      </c>
      <c r="X16" s="50">
        <f t="shared" si="1"/>
        <v>1002</v>
      </c>
      <c r="Y16" s="50">
        <v>0</v>
      </c>
      <c r="Z16" s="50">
        <v>0</v>
      </c>
      <c r="AA16" s="50">
        <v>0</v>
      </c>
      <c r="AB16" s="50">
        <v>2001</v>
      </c>
      <c r="AC16" s="49" t="s">
        <v>5620</v>
      </c>
      <c r="AD16" s="49">
        <v>2001</v>
      </c>
    </row>
    <row r="17" spans="1:30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M17" s="49"/>
      <c r="N17" s="50">
        <f>IFERROR(IF(IFERROR(Q17,0)&gt;IFERROR(Q16,0),N16+1,O17*100000+100*(COUNTIFS($O$2:O17,O17,$Q$2:Q17,Q17)-1)),O17*100000)</f>
        <v>100202</v>
      </c>
      <c r="O17" s="50">
        <v>1</v>
      </c>
      <c r="P17" s="50">
        <v>0</v>
      </c>
      <c r="Q17" s="50">
        <v>3</v>
      </c>
      <c r="R17" s="50">
        <f t="shared" si="0"/>
        <v>3</v>
      </c>
      <c r="S17" s="50" t="s">
        <v>5618</v>
      </c>
      <c r="T17" s="49" t="s">
        <v>5604</v>
      </c>
      <c r="U17" s="50">
        <v>1</v>
      </c>
      <c r="V17" s="50">
        <v>2</v>
      </c>
      <c r="W17" s="50">
        <v>1</v>
      </c>
      <c r="X17" s="50">
        <f t="shared" si="1"/>
        <v>1002</v>
      </c>
      <c r="Y17" s="50">
        <v>0</v>
      </c>
      <c r="Z17" s="50">
        <v>0</v>
      </c>
      <c r="AA17" s="50">
        <v>0</v>
      </c>
      <c r="AB17" s="50">
        <v>2001</v>
      </c>
      <c r="AC17" s="49" t="s">
        <v>5621</v>
      </c>
      <c r="AD17" s="49">
        <v>2001</v>
      </c>
    </row>
    <row r="18" spans="1:30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M18" s="49"/>
      <c r="N18" s="50">
        <f>IFERROR(IF(IFERROR(Q18,0)&gt;IFERROR(Q17,0),N17+1,O18*100000+100*(COUNTIFS($O$2:O18,O18,$Q$2:Q18,Q18)-1)),O18*100000)</f>
        <v>100203</v>
      </c>
      <c r="O18" s="50">
        <v>1</v>
      </c>
      <c r="P18" s="50">
        <v>0</v>
      </c>
      <c r="Q18" s="50">
        <v>4</v>
      </c>
      <c r="R18" s="50">
        <f t="shared" si="0"/>
        <v>4</v>
      </c>
      <c r="S18" s="50" t="s">
        <v>5618</v>
      </c>
      <c r="T18" s="49" t="s">
        <v>5606</v>
      </c>
      <c r="U18" s="50">
        <v>1</v>
      </c>
      <c r="V18" s="50">
        <v>2</v>
      </c>
      <c r="W18" s="50">
        <v>1</v>
      </c>
      <c r="X18" s="50">
        <f t="shared" si="1"/>
        <v>1002</v>
      </c>
      <c r="Y18" s="50">
        <v>0</v>
      </c>
      <c r="Z18" s="50">
        <v>0</v>
      </c>
      <c r="AA18" s="50">
        <v>0</v>
      </c>
      <c r="AB18" s="50">
        <v>2001</v>
      </c>
      <c r="AC18" s="49" t="s">
        <v>5622</v>
      </c>
      <c r="AD18" s="49">
        <v>2001</v>
      </c>
    </row>
    <row r="19" spans="1:30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M19" s="49"/>
      <c r="N19" s="50">
        <f>IFERROR(IF(IFERROR(Q19,0)&gt;IFERROR(Q18,0),N18+1,O19*100000+100*(COUNTIFS($O$2:O19,O19,$Q$2:Q19,Q19)-1)),O19*100000)</f>
        <v>100204</v>
      </c>
      <c r="O19" s="50">
        <v>1</v>
      </c>
      <c r="P19" s="50">
        <v>0</v>
      </c>
      <c r="Q19" s="50">
        <v>5</v>
      </c>
      <c r="R19" s="50">
        <f t="shared" si="0"/>
        <v>5</v>
      </c>
      <c r="S19" s="50" t="s">
        <v>5618</v>
      </c>
      <c r="T19" s="49" t="s">
        <v>5608</v>
      </c>
      <c r="U19" s="50">
        <v>1</v>
      </c>
      <c r="V19" s="50">
        <v>2</v>
      </c>
      <c r="W19" s="50">
        <v>1</v>
      </c>
      <c r="X19" s="50">
        <f t="shared" si="1"/>
        <v>1002</v>
      </c>
      <c r="Y19" s="50">
        <v>0</v>
      </c>
      <c r="Z19" s="50">
        <v>0</v>
      </c>
      <c r="AA19" s="50">
        <v>0</v>
      </c>
      <c r="AB19" s="50">
        <v>2001</v>
      </c>
      <c r="AC19" s="49" t="s">
        <v>5623</v>
      </c>
      <c r="AD19" s="49">
        <v>2001</v>
      </c>
    </row>
    <row r="20" spans="1:30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M20" s="49"/>
      <c r="N20" s="50">
        <f>IFERROR(IF(IFERROR(Q20,0)&gt;IFERROR(Q19,0),N19+1,O20*100000+100*(COUNTIFS($O$2:O20,O20,$Q$2:Q20,Q20)-1)),O20*100000)</f>
        <v>100205</v>
      </c>
      <c r="O20" s="50">
        <v>1</v>
      </c>
      <c r="P20" s="50">
        <v>0</v>
      </c>
      <c r="Q20" s="50">
        <v>6</v>
      </c>
      <c r="R20" s="50">
        <f t="shared" si="0"/>
        <v>6</v>
      </c>
      <c r="S20" s="50" t="s">
        <v>5618</v>
      </c>
      <c r="T20" s="49" t="s">
        <v>5610</v>
      </c>
      <c r="U20" s="50">
        <v>1</v>
      </c>
      <c r="V20" s="50">
        <v>2</v>
      </c>
      <c r="W20" s="50">
        <v>1</v>
      </c>
      <c r="X20" s="50">
        <f t="shared" si="1"/>
        <v>1002</v>
      </c>
      <c r="Y20" s="50">
        <v>0</v>
      </c>
      <c r="Z20" s="50">
        <v>0</v>
      </c>
      <c r="AA20" s="50">
        <v>0</v>
      </c>
      <c r="AB20" s="50">
        <v>2001</v>
      </c>
      <c r="AC20" s="49" t="s">
        <v>5624</v>
      </c>
      <c r="AD20" s="49">
        <v>2001</v>
      </c>
    </row>
    <row r="21" spans="1:30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M21" s="49"/>
      <c r="N21" s="50">
        <f>IFERROR(IF(IFERROR(Q21,0)&gt;IFERROR(Q20,0),N20+1,O21*100000+100*(COUNTIFS($O$2:O21,O21,$Q$2:Q21,Q21)-1)),O21*100000)</f>
        <v>100300</v>
      </c>
      <c r="O21" s="50">
        <v>1</v>
      </c>
      <c r="P21" s="50">
        <v>0</v>
      </c>
      <c r="Q21" s="50">
        <v>1</v>
      </c>
      <c r="R21" s="50">
        <f t="shared" si="0"/>
        <v>1</v>
      </c>
      <c r="S21" s="50" t="s">
        <v>5618</v>
      </c>
      <c r="T21" s="49" t="s">
        <v>5600</v>
      </c>
      <c r="U21" s="50">
        <v>1</v>
      </c>
      <c r="V21" s="50">
        <v>2</v>
      </c>
      <c r="W21" s="50">
        <v>1</v>
      </c>
      <c r="X21" s="50">
        <f t="shared" si="1"/>
        <v>1003</v>
      </c>
      <c r="Y21" s="50">
        <v>0</v>
      </c>
      <c r="Z21" s="50">
        <v>0</v>
      </c>
      <c r="AA21" s="50">
        <v>0</v>
      </c>
      <c r="AB21" s="50">
        <v>2001</v>
      </c>
      <c r="AC21" s="49" t="s">
        <v>5625</v>
      </c>
      <c r="AD21" s="49">
        <v>2001</v>
      </c>
    </row>
    <row r="22" spans="1:30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M22" s="49"/>
      <c r="N22" s="50">
        <f>IFERROR(IF(IFERROR(Q22,0)&gt;IFERROR(Q21,0),N21+1,O22*100000+100*(COUNTIFS($O$2:O22,O22,$Q$2:Q22,Q22)-1)),O22*100000)</f>
        <v>100301</v>
      </c>
      <c r="O22" s="50">
        <v>1</v>
      </c>
      <c r="P22" s="50">
        <v>0</v>
      </c>
      <c r="Q22" s="50">
        <v>2</v>
      </c>
      <c r="R22" s="50">
        <f t="shared" si="0"/>
        <v>2</v>
      </c>
      <c r="S22" s="50" t="s">
        <v>5618</v>
      </c>
      <c r="T22" s="49" t="s">
        <v>5602</v>
      </c>
      <c r="U22" s="50">
        <v>1</v>
      </c>
      <c r="V22" s="50">
        <v>2</v>
      </c>
      <c r="W22" s="50">
        <v>1</v>
      </c>
      <c r="X22" s="50">
        <f t="shared" si="1"/>
        <v>1003</v>
      </c>
      <c r="Y22" s="50">
        <v>0</v>
      </c>
      <c r="Z22" s="50">
        <v>0</v>
      </c>
      <c r="AA22" s="50">
        <v>0</v>
      </c>
      <c r="AB22" s="50">
        <v>2001</v>
      </c>
      <c r="AC22" s="49" t="s">
        <v>5626</v>
      </c>
      <c r="AD22" s="49">
        <v>2001</v>
      </c>
    </row>
    <row r="23" spans="1:30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M23" s="49"/>
      <c r="N23" s="50">
        <f>IFERROR(IF(IFERROR(Q23,0)&gt;IFERROR(Q22,0),N22+1,O23*100000+100*(COUNTIFS($O$2:O23,O23,$Q$2:Q23,Q23)-1)),O23*100000)</f>
        <v>100302</v>
      </c>
      <c r="O23" s="50">
        <v>1</v>
      </c>
      <c r="P23" s="50">
        <v>0</v>
      </c>
      <c r="Q23" s="50">
        <v>3</v>
      </c>
      <c r="R23" s="50">
        <f t="shared" si="0"/>
        <v>3</v>
      </c>
      <c r="S23" s="50" t="s">
        <v>5618</v>
      </c>
      <c r="T23" s="49" t="s">
        <v>5604</v>
      </c>
      <c r="U23" s="50">
        <v>1</v>
      </c>
      <c r="V23" s="50">
        <v>2</v>
      </c>
      <c r="W23" s="50">
        <v>1</v>
      </c>
      <c r="X23" s="50">
        <f t="shared" si="1"/>
        <v>1003</v>
      </c>
      <c r="Y23" s="50">
        <v>0</v>
      </c>
      <c r="Z23" s="50">
        <v>0</v>
      </c>
      <c r="AA23" s="50">
        <v>0</v>
      </c>
      <c r="AB23" s="50">
        <v>2001</v>
      </c>
      <c r="AC23" s="49" t="s">
        <v>5627</v>
      </c>
      <c r="AD23" s="49">
        <v>2001</v>
      </c>
    </row>
    <row r="24" spans="1:30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M24" s="49"/>
      <c r="N24" s="50">
        <f>IFERROR(IF(IFERROR(Q24,0)&gt;IFERROR(Q23,0),N23+1,O24*100000+100*(COUNTIFS($O$2:O24,O24,$Q$2:Q24,Q24)-1)),O24*100000)</f>
        <v>100303</v>
      </c>
      <c r="O24" s="50">
        <v>1</v>
      </c>
      <c r="P24" s="50">
        <v>0</v>
      </c>
      <c r="Q24" s="50">
        <v>4</v>
      </c>
      <c r="R24" s="50">
        <f t="shared" si="0"/>
        <v>4</v>
      </c>
      <c r="S24" s="50" t="s">
        <v>5618</v>
      </c>
      <c r="T24" s="49" t="s">
        <v>5606</v>
      </c>
      <c r="U24" s="50">
        <v>1</v>
      </c>
      <c r="V24" s="50">
        <v>2</v>
      </c>
      <c r="W24" s="50">
        <v>1</v>
      </c>
      <c r="X24" s="50">
        <f t="shared" si="1"/>
        <v>1003</v>
      </c>
      <c r="Y24" s="50">
        <v>0</v>
      </c>
      <c r="Z24" s="50">
        <v>0</v>
      </c>
      <c r="AA24" s="50">
        <v>0</v>
      </c>
      <c r="AB24" s="50">
        <v>2001</v>
      </c>
      <c r="AC24" s="49" t="s">
        <v>5628</v>
      </c>
      <c r="AD24" s="49">
        <v>2001</v>
      </c>
    </row>
    <row r="25" spans="1:30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M25" s="49"/>
      <c r="N25" s="50">
        <f>IFERROR(IF(IFERROR(Q25,0)&gt;IFERROR(Q24,0),N24+1,O25*100000+100*(COUNTIFS($O$2:O25,O25,$Q$2:Q25,Q25)-1)),O25*100000)</f>
        <v>100304</v>
      </c>
      <c r="O25" s="50">
        <v>1</v>
      </c>
      <c r="P25" s="50">
        <v>0</v>
      </c>
      <c r="Q25" s="50">
        <v>5</v>
      </c>
      <c r="R25" s="50">
        <f t="shared" si="0"/>
        <v>5</v>
      </c>
      <c r="S25" s="50" t="s">
        <v>5618</v>
      </c>
      <c r="T25" s="49" t="s">
        <v>5608</v>
      </c>
      <c r="U25" s="50">
        <v>1</v>
      </c>
      <c r="V25" s="50">
        <v>2</v>
      </c>
      <c r="W25" s="50">
        <v>1</v>
      </c>
      <c r="X25" s="50">
        <f t="shared" si="1"/>
        <v>1003</v>
      </c>
      <c r="Y25" s="50">
        <v>0</v>
      </c>
      <c r="Z25" s="50">
        <v>0</v>
      </c>
      <c r="AA25" s="50">
        <v>0</v>
      </c>
      <c r="AB25" s="50">
        <v>2001</v>
      </c>
      <c r="AC25" s="49" t="s">
        <v>5629</v>
      </c>
      <c r="AD25" s="49">
        <v>2001</v>
      </c>
    </row>
    <row r="26" spans="1:30" x14ac:dyDescent="0.2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M26" s="49"/>
      <c r="N26" s="50">
        <f>IFERROR(IF(IFERROR(Q26,0)&gt;IFERROR(Q25,0),N25+1,O26*100000+100*(COUNTIFS($O$2:O26,O26,$Q$2:Q26,Q26)-1)),O26*100000)</f>
        <v>100305</v>
      </c>
      <c r="O26" s="50">
        <v>1</v>
      </c>
      <c r="P26" s="50">
        <v>0</v>
      </c>
      <c r="Q26" s="50">
        <v>6</v>
      </c>
      <c r="R26" s="50">
        <f t="shared" si="0"/>
        <v>6</v>
      </c>
      <c r="S26" s="50" t="s">
        <v>5618</v>
      </c>
      <c r="T26" s="49" t="s">
        <v>5610</v>
      </c>
      <c r="U26" s="50">
        <v>1</v>
      </c>
      <c r="V26" s="50">
        <v>2</v>
      </c>
      <c r="W26" s="50">
        <v>1</v>
      </c>
      <c r="X26" s="50">
        <f t="shared" si="1"/>
        <v>1003</v>
      </c>
      <c r="Y26" s="50">
        <v>0</v>
      </c>
      <c r="Z26" s="50">
        <v>0</v>
      </c>
      <c r="AA26" s="50">
        <v>0</v>
      </c>
      <c r="AB26" s="50">
        <v>2001</v>
      </c>
      <c r="AC26" s="49" t="s">
        <v>5630</v>
      </c>
      <c r="AD26" s="49">
        <v>2001</v>
      </c>
    </row>
    <row r="27" spans="1:30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M27" s="49"/>
      <c r="N27" s="50">
        <f>IFERROR(IF(IFERROR(Q27,0)&gt;IFERROR(Q26,0),N26+1,O27*100000+100*(COUNTIFS($O$2:O27,O27,$Q$2:Q27,Q27)-1)),O27*100000)</f>
        <v>100400</v>
      </c>
      <c r="O27" s="50">
        <v>1</v>
      </c>
      <c r="P27" s="50">
        <v>0</v>
      </c>
      <c r="Q27" s="50">
        <v>1</v>
      </c>
      <c r="R27" s="50">
        <f t="shared" si="0"/>
        <v>1</v>
      </c>
      <c r="S27" s="50" t="s">
        <v>5631</v>
      </c>
      <c r="T27" s="49" t="s">
        <v>5632</v>
      </c>
      <c r="U27" s="50">
        <v>1</v>
      </c>
      <c r="V27" s="50">
        <v>2</v>
      </c>
      <c r="W27" s="50">
        <v>1</v>
      </c>
      <c r="X27" s="50">
        <f t="shared" si="1"/>
        <v>1004</v>
      </c>
      <c r="Y27" s="50">
        <v>0</v>
      </c>
      <c r="Z27" s="50">
        <v>0</v>
      </c>
      <c r="AA27" s="50">
        <v>0</v>
      </c>
      <c r="AB27" s="50">
        <v>2009</v>
      </c>
      <c r="AC27" s="49" t="s">
        <v>5633</v>
      </c>
      <c r="AD27" s="49">
        <v>2001</v>
      </c>
    </row>
    <row r="28" spans="1:30" x14ac:dyDescent="0.2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M28" s="49"/>
      <c r="N28" s="50">
        <f>IFERROR(IF(IFERROR(Q28,0)&gt;IFERROR(Q27,0),N27+1,O28*100000+100*(COUNTIFS($O$2:O28,O28,$Q$2:Q28,Q28)-1)),O28*100000)</f>
        <v>100401</v>
      </c>
      <c r="O28" s="50">
        <v>1</v>
      </c>
      <c r="P28" s="50">
        <v>0</v>
      </c>
      <c r="Q28" s="50">
        <v>2</v>
      </c>
      <c r="R28" s="50">
        <f t="shared" si="0"/>
        <v>2</v>
      </c>
      <c r="S28" s="50" t="s">
        <v>5631</v>
      </c>
      <c r="T28" s="49" t="s">
        <v>5634</v>
      </c>
      <c r="U28" s="50">
        <v>1</v>
      </c>
      <c r="V28" s="50">
        <v>2</v>
      </c>
      <c r="W28" s="50">
        <v>1</v>
      </c>
      <c r="X28" s="50">
        <f>IF(O28&lt;&gt;O27,O28*1000,IF(IFERROR(Q28,0)&gt;IFERROR(Q27,0),X27,X27+1))</f>
        <v>1004</v>
      </c>
      <c r="Y28" s="50">
        <v>0</v>
      </c>
      <c r="Z28" s="50">
        <v>0</v>
      </c>
      <c r="AA28" s="50">
        <v>0</v>
      </c>
      <c r="AB28" s="50">
        <v>2009</v>
      </c>
      <c r="AC28" s="49" t="s">
        <v>5635</v>
      </c>
      <c r="AD28" s="49">
        <v>2001</v>
      </c>
    </row>
    <row r="29" spans="1:30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M29" s="49"/>
      <c r="N29" s="50">
        <f>IFERROR(IF(IFERROR(Q29,0)&gt;IFERROR(Q28,0),N28+1,O29*100000+100*(COUNTIFS($O$2:O29,O29,$Q$2:Q29,Q29)-1)),O29*100000)</f>
        <v>100402</v>
      </c>
      <c r="O29" s="50">
        <v>1</v>
      </c>
      <c r="P29" s="50">
        <v>0</v>
      </c>
      <c r="Q29" s="50">
        <v>3</v>
      </c>
      <c r="R29" s="50">
        <f t="shared" si="0"/>
        <v>3</v>
      </c>
      <c r="S29" s="50" t="s">
        <v>5631</v>
      </c>
      <c r="T29" s="49" t="s">
        <v>5636</v>
      </c>
      <c r="U29" s="50">
        <v>1</v>
      </c>
      <c r="V29" s="50">
        <v>2</v>
      </c>
      <c r="W29" s="50">
        <v>1</v>
      </c>
      <c r="X29" s="50">
        <f t="shared" si="1"/>
        <v>1004</v>
      </c>
      <c r="Y29" s="50">
        <v>0</v>
      </c>
      <c r="Z29" s="50">
        <v>0</v>
      </c>
      <c r="AA29" s="50">
        <v>0</v>
      </c>
      <c r="AB29" s="50">
        <v>2009</v>
      </c>
      <c r="AC29" s="49" t="s">
        <v>5637</v>
      </c>
      <c r="AD29" s="49">
        <v>2001</v>
      </c>
    </row>
    <row r="30" spans="1:30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M30" s="49"/>
      <c r="N30" s="50">
        <f>IFERROR(IF(IFERROR(Q30,0)&gt;IFERROR(Q29,0),N29+1,O30*100000+100*(COUNTIFS($O$2:O30,O30,$Q$2:Q30,Q30)-1)),O30*100000)</f>
        <v>100403</v>
      </c>
      <c r="O30" s="50">
        <v>1</v>
      </c>
      <c r="P30" s="50">
        <v>0</v>
      </c>
      <c r="Q30" s="50">
        <v>4</v>
      </c>
      <c r="R30" s="50">
        <f t="shared" si="0"/>
        <v>4</v>
      </c>
      <c r="S30" s="50" t="s">
        <v>5631</v>
      </c>
      <c r="T30" s="49" t="s">
        <v>5638</v>
      </c>
      <c r="U30" s="50">
        <v>1</v>
      </c>
      <c r="V30" s="50">
        <v>2</v>
      </c>
      <c r="W30" s="50">
        <v>1</v>
      </c>
      <c r="X30" s="50">
        <f t="shared" si="1"/>
        <v>1004</v>
      </c>
      <c r="Y30" s="50">
        <v>0</v>
      </c>
      <c r="Z30" s="50">
        <v>0</v>
      </c>
      <c r="AA30" s="50">
        <v>0</v>
      </c>
      <c r="AB30" s="50">
        <v>2009</v>
      </c>
      <c r="AC30" s="49" t="s">
        <v>5639</v>
      </c>
      <c r="AD30" s="49">
        <v>2001</v>
      </c>
    </row>
    <row r="31" spans="1:30" x14ac:dyDescent="0.2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M31" s="49"/>
      <c r="N31" s="50">
        <f>IFERROR(IF(IFERROR(Q31,0)&gt;IFERROR(Q30,0),N30+1,O31*100000+100*(COUNTIFS($O$2:O31,O31,$Q$2:Q31,Q31)-1)),O31*100000)</f>
        <v>100404</v>
      </c>
      <c r="O31" s="50">
        <v>1</v>
      </c>
      <c r="P31" s="50">
        <v>0</v>
      </c>
      <c r="Q31" s="50">
        <v>5</v>
      </c>
      <c r="R31" s="50">
        <f t="shared" si="0"/>
        <v>5</v>
      </c>
      <c r="S31" s="50" t="s">
        <v>5631</v>
      </c>
      <c r="T31" s="49" t="s">
        <v>5640</v>
      </c>
      <c r="U31" s="50">
        <v>1</v>
      </c>
      <c r="V31" s="50">
        <v>2</v>
      </c>
      <c r="W31" s="50">
        <v>1</v>
      </c>
      <c r="X31" s="50">
        <f t="shared" si="1"/>
        <v>1004</v>
      </c>
      <c r="Y31" s="50">
        <v>0</v>
      </c>
      <c r="Z31" s="50">
        <v>0</v>
      </c>
      <c r="AA31" s="50">
        <v>0</v>
      </c>
      <c r="AB31" s="50">
        <v>2009</v>
      </c>
      <c r="AC31" s="49" t="s">
        <v>5641</v>
      </c>
      <c r="AD31" s="49">
        <v>2001</v>
      </c>
    </row>
    <row r="32" spans="1:30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M32" s="49"/>
      <c r="N32" s="50">
        <f>IFERROR(IF(IFERROR(Q32,0)&gt;IFERROR(Q31,0),N31+1,O32*100000+100*(COUNTIFS($O$2:O32,O32,$Q$2:Q32,Q32)-1)),O32*100000)</f>
        <v>100405</v>
      </c>
      <c r="O32" s="50">
        <v>1</v>
      </c>
      <c r="P32" s="50">
        <v>0</v>
      </c>
      <c r="Q32" s="50">
        <v>6</v>
      </c>
      <c r="R32" s="50">
        <f t="shared" si="0"/>
        <v>6</v>
      </c>
      <c r="S32" s="50" t="s">
        <v>5631</v>
      </c>
      <c r="T32" s="49" t="s">
        <v>5642</v>
      </c>
      <c r="U32" s="50">
        <v>1</v>
      </c>
      <c r="V32" s="50">
        <v>2</v>
      </c>
      <c r="W32" s="50">
        <v>1</v>
      </c>
      <c r="X32" s="50">
        <f t="shared" si="1"/>
        <v>1004</v>
      </c>
      <c r="Y32" s="50">
        <v>0</v>
      </c>
      <c r="Z32" s="50">
        <v>0</v>
      </c>
      <c r="AA32" s="50">
        <v>0</v>
      </c>
      <c r="AB32" s="50">
        <v>2009</v>
      </c>
      <c r="AC32" s="49" t="s">
        <v>5643</v>
      </c>
      <c r="AD32" s="49">
        <v>2001</v>
      </c>
    </row>
    <row r="33" spans="1:30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M33" s="49"/>
      <c r="N33" s="50">
        <f>IFERROR(IF(IFERROR(Q33,0)&gt;IFERROR(Q32,0),N32+1,O33*100000+100*(COUNTIFS($O$2:O33,O33,$Q$2:Q33,Q33)-1)),O33*100000)</f>
        <v>100500</v>
      </c>
      <c r="O33" s="50">
        <v>1</v>
      </c>
      <c r="P33" s="50">
        <v>0</v>
      </c>
      <c r="Q33" s="50">
        <v>1</v>
      </c>
      <c r="R33" s="50">
        <f t="shared" si="0"/>
        <v>1</v>
      </c>
      <c r="S33" s="50" t="s">
        <v>5644</v>
      </c>
      <c r="T33" s="49" t="s">
        <v>5632</v>
      </c>
      <c r="U33" s="50">
        <v>1</v>
      </c>
      <c r="V33" s="50">
        <v>2</v>
      </c>
      <c r="W33" s="50">
        <v>1</v>
      </c>
      <c r="X33" s="50">
        <f t="shared" si="1"/>
        <v>1005</v>
      </c>
      <c r="Y33" s="50">
        <v>0</v>
      </c>
      <c r="Z33" s="50">
        <v>0</v>
      </c>
      <c r="AA33" s="50">
        <v>0</v>
      </c>
      <c r="AB33" s="50">
        <v>2011</v>
      </c>
      <c r="AC33" s="49" t="s">
        <v>5645</v>
      </c>
      <c r="AD33" s="49">
        <v>2001</v>
      </c>
    </row>
    <row r="34" spans="1:30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M34" s="49"/>
      <c r="N34" s="50">
        <f>IFERROR(IF(IFERROR(Q34,0)&gt;IFERROR(Q33,0),N33+1,O34*100000+100*(COUNTIFS($O$2:O34,O34,$Q$2:Q34,Q34)-1)),O34*100000)</f>
        <v>100501</v>
      </c>
      <c r="O34" s="50">
        <v>1</v>
      </c>
      <c r="P34" s="50">
        <v>0</v>
      </c>
      <c r="Q34" s="50">
        <v>2</v>
      </c>
      <c r="R34" s="50">
        <f t="shared" si="0"/>
        <v>2</v>
      </c>
      <c r="S34" s="50" t="s">
        <v>5644</v>
      </c>
      <c r="T34" s="49" t="s">
        <v>5634</v>
      </c>
      <c r="U34" s="50">
        <v>1</v>
      </c>
      <c r="V34" s="50">
        <v>2</v>
      </c>
      <c r="W34" s="50">
        <v>1</v>
      </c>
      <c r="X34" s="50">
        <f t="shared" si="1"/>
        <v>1005</v>
      </c>
      <c r="Y34" s="50">
        <v>0</v>
      </c>
      <c r="Z34" s="50">
        <v>0</v>
      </c>
      <c r="AA34" s="50">
        <v>0</v>
      </c>
      <c r="AB34" s="50">
        <v>2011</v>
      </c>
      <c r="AC34" s="49" t="s">
        <v>5646</v>
      </c>
      <c r="AD34" s="49">
        <v>2001</v>
      </c>
    </row>
    <row r="35" spans="1:30" x14ac:dyDescent="0.2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M35" s="49"/>
      <c r="N35" s="50">
        <f>IFERROR(IF(IFERROR(Q35,0)&gt;IFERROR(Q34,0),N34+1,O35*100000+100*(COUNTIFS($O$2:O35,O35,$Q$2:Q35,Q35)-1)),O35*100000)</f>
        <v>100502</v>
      </c>
      <c r="O35" s="50">
        <v>1</v>
      </c>
      <c r="P35" s="50">
        <v>0</v>
      </c>
      <c r="Q35" s="50">
        <v>3</v>
      </c>
      <c r="R35" s="50">
        <f t="shared" si="0"/>
        <v>3</v>
      </c>
      <c r="S35" s="50" t="s">
        <v>5644</v>
      </c>
      <c r="T35" s="49" t="s">
        <v>5636</v>
      </c>
      <c r="U35" s="50">
        <v>1</v>
      </c>
      <c r="V35" s="50">
        <v>2</v>
      </c>
      <c r="W35" s="50">
        <v>1</v>
      </c>
      <c r="X35" s="50">
        <f t="shared" si="1"/>
        <v>1005</v>
      </c>
      <c r="Y35" s="50">
        <v>0</v>
      </c>
      <c r="Z35" s="50">
        <v>0</v>
      </c>
      <c r="AA35" s="50">
        <v>0</v>
      </c>
      <c r="AB35" s="50">
        <v>2011</v>
      </c>
      <c r="AC35" s="49" t="s">
        <v>5647</v>
      </c>
      <c r="AD35" s="49">
        <v>2001</v>
      </c>
    </row>
    <row r="36" spans="1:30" x14ac:dyDescent="0.2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M36" s="49"/>
      <c r="N36" s="50">
        <f>IFERROR(IF(IFERROR(Q36,0)&gt;IFERROR(Q35,0),N35+1,O36*100000+100*(COUNTIFS($O$2:O36,O36,$Q$2:Q36,Q36)-1)),O36*100000)</f>
        <v>100503</v>
      </c>
      <c r="O36" s="50">
        <v>1</v>
      </c>
      <c r="P36" s="50">
        <v>0</v>
      </c>
      <c r="Q36" s="50">
        <v>4</v>
      </c>
      <c r="R36" s="50">
        <f t="shared" si="0"/>
        <v>4</v>
      </c>
      <c r="S36" s="50" t="s">
        <v>5644</v>
      </c>
      <c r="T36" s="49" t="s">
        <v>5638</v>
      </c>
      <c r="U36" s="50">
        <v>1</v>
      </c>
      <c r="V36" s="50">
        <v>2</v>
      </c>
      <c r="W36" s="50">
        <v>1</v>
      </c>
      <c r="X36" s="50">
        <f t="shared" si="1"/>
        <v>1005</v>
      </c>
      <c r="Y36" s="50">
        <v>0</v>
      </c>
      <c r="Z36" s="50">
        <v>0</v>
      </c>
      <c r="AA36" s="50">
        <v>0</v>
      </c>
      <c r="AB36" s="50">
        <v>2011</v>
      </c>
      <c r="AC36" s="49" t="s">
        <v>5648</v>
      </c>
      <c r="AD36" s="49">
        <v>2001</v>
      </c>
    </row>
    <row r="37" spans="1:30" x14ac:dyDescent="0.2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M37" s="49"/>
      <c r="N37" s="50">
        <f>IFERROR(IF(IFERROR(Q37,0)&gt;IFERROR(Q36,0),N36+1,O37*100000+100*(COUNTIFS($O$2:O37,O37,$Q$2:Q37,Q37)-1)),O37*100000)</f>
        <v>100504</v>
      </c>
      <c r="O37" s="50">
        <v>1</v>
      </c>
      <c r="P37" s="50">
        <v>0</v>
      </c>
      <c r="Q37" s="50">
        <v>5</v>
      </c>
      <c r="R37" s="50">
        <f t="shared" si="0"/>
        <v>5</v>
      </c>
      <c r="S37" s="50" t="s">
        <v>5644</v>
      </c>
      <c r="T37" s="49" t="s">
        <v>5640</v>
      </c>
      <c r="U37" s="50">
        <v>1</v>
      </c>
      <c r="V37" s="50">
        <v>2</v>
      </c>
      <c r="W37" s="50">
        <v>1</v>
      </c>
      <c r="X37" s="50">
        <f t="shared" si="1"/>
        <v>1005</v>
      </c>
      <c r="Y37" s="50">
        <v>0</v>
      </c>
      <c r="Z37" s="50">
        <v>0</v>
      </c>
      <c r="AA37" s="50">
        <v>0</v>
      </c>
      <c r="AB37" s="50">
        <v>2011</v>
      </c>
      <c r="AC37" s="49" t="s">
        <v>5649</v>
      </c>
      <c r="AD37" s="49">
        <v>2001</v>
      </c>
    </row>
    <row r="38" spans="1:30" x14ac:dyDescent="0.2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M38" s="49"/>
      <c r="N38" s="50">
        <f>IFERROR(IF(IFERROR(Q38,0)&gt;IFERROR(Q37,0),N37+1,O38*100000+100*(COUNTIFS($O$2:O38,O38,$Q$2:Q38,Q38)-1)),O38*100000)</f>
        <v>100505</v>
      </c>
      <c r="O38" s="50">
        <v>1</v>
      </c>
      <c r="P38" s="50">
        <v>0</v>
      </c>
      <c r="Q38" s="50">
        <v>6</v>
      </c>
      <c r="R38" s="50">
        <f t="shared" si="0"/>
        <v>6</v>
      </c>
      <c r="S38" s="50" t="s">
        <v>5644</v>
      </c>
      <c r="T38" s="49" t="s">
        <v>5642</v>
      </c>
      <c r="U38" s="50">
        <v>1</v>
      </c>
      <c r="V38" s="50">
        <v>2</v>
      </c>
      <c r="W38" s="50">
        <v>1</v>
      </c>
      <c r="X38" s="50">
        <f t="shared" si="1"/>
        <v>1005</v>
      </c>
      <c r="Y38" s="50">
        <v>0</v>
      </c>
      <c r="Z38" s="50">
        <v>0</v>
      </c>
      <c r="AA38" s="50">
        <v>0</v>
      </c>
      <c r="AB38" s="50">
        <v>2011</v>
      </c>
      <c r="AC38" s="49" t="s">
        <v>5650</v>
      </c>
      <c r="AD38" s="49">
        <v>2001</v>
      </c>
    </row>
    <row r="39" spans="1:30" x14ac:dyDescent="0.2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M39" s="49"/>
      <c r="N39" s="50">
        <f>IFERROR(IF(IFERROR(Q39,0)&gt;IFERROR(Q38,0),N38+1,O39*100000+100*(COUNTIFS($O$2:O39,O39,$Q$2:Q39,Q39)-1)),O39*100000)</f>
        <v>100600</v>
      </c>
      <c r="O39" s="50">
        <v>1</v>
      </c>
      <c r="P39" s="50">
        <v>0</v>
      </c>
      <c r="Q39" s="50">
        <v>1</v>
      </c>
      <c r="R39" s="50">
        <f t="shared" si="0"/>
        <v>1</v>
      </c>
      <c r="S39" s="50" t="s">
        <v>5618</v>
      </c>
      <c r="T39" s="49" t="s">
        <v>5600</v>
      </c>
      <c r="U39" s="50">
        <v>1</v>
      </c>
      <c r="V39" s="50">
        <v>2</v>
      </c>
      <c r="W39" s="50">
        <v>1</v>
      </c>
      <c r="X39" s="50">
        <f t="shared" si="1"/>
        <v>1006</v>
      </c>
      <c r="Y39" s="50">
        <v>0</v>
      </c>
      <c r="Z39" s="50">
        <v>0</v>
      </c>
      <c r="AA39" s="50">
        <v>0</v>
      </c>
      <c r="AB39" s="50">
        <v>2001</v>
      </c>
      <c r="AC39" s="49" t="s">
        <v>5651</v>
      </c>
      <c r="AD39" s="49">
        <v>2001</v>
      </c>
    </row>
    <row r="40" spans="1:30" x14ac:dyDescent="0.2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M40" s="49"/>
      <c r="N40" s="50">
        <f>IFERROR(IF(IFERROR(Q40,0)&gt;IFERROR(Q39,0),N39+1,O40*100000+100*(COUNTIFS($O$2:O40,O40,$Q$2:Q40,Q40)-1)),O40*100000)</f>
        <v>100601</v>
      </c>
      <c r="O40" s="50">
        <v>1</v>
      </c>
      <c r="P40" s="50">
        <v>0</v>
      </c>
      <c r="Q40" s="50">
        <v>2</v>
      </c>
      <c r="R40" s="50">
        <f t="shared" si="0"/>
        <v>2</v>
      </c>
      <c r="S40" s="50" t="s">
        <v>5618</v>
      </c>
      <c r="T40" s="49" t="s">
        <v>5602</v>
      </c>
      <c r="U40" s="50">
        <v>1</v>
      </c>
      <c r="V40" s="50">
        <v>2</v>
      </c>
      <c r="W40" s="50">
        <v>1</v>
      </c>
      <c r="X40" s="50">
        <f t="shared" si="1"/>
        <v>1006</v>
      </c>
      <c r="Y40" s="50">
        <v>0</v>
      </c>
      <c r="Z40" s="50">
        <v>0</v>
      </c>
      <c r="AA40" s="50">
        <v>0</v>
      </c>
      <c r="AB40" s="50">
        <v>2001</v>
      </c>
      <c r="AC40" s="49" t="s">
        <v>5652</v>
      </c>
      <c r="AD40" s="49">
        <v>2001</v>
      </c>
    </row>
    <row r="41" spans="1:30" x14ac:dyDescent="0.2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M41" s="49"/>
      <c r="N41" s="50">
        <f>IFERROR(IF(IFERROR(Q41,0)&gt;IFERROR(Q40,0),N40+1,O41*100000+100*(COUNTIFS($O$2:O41,O41,$Q$2:Q41,Q41)-1)),O41*100000)</f>
        <v>100602</v>
      </c>
      <c r="O41" s="50">
        <v>1</v>
      </c>
      <c r="P41" s="50">
        <v>0</v>
      </c>
      <c r="Q41" s="50">
        <v>3</v>
      </c>
      <c r="R41" s="50">
        <f t="shared" si="0"/>
        <v>3</v>
      </c>
      <c r="S41" s="50" t="s">
        <v>5618</v>
      </c>
      <c r="T41" s="49" t="s">
        <v>5604</v>
      </c>
      <c r="U41" s="50">
        <v>1</v>
      </c>
      <c r="V41" s="50">
        <v>2</v>
      </c>
      <c r="W41" s="50">
        <v>1</v>
      </c>
      <c r="X41" s="50">
        <f t="shared" si="1"/>
        <v>1006</v>
      </c>
      <c r="Y41" s="50">
        <v>0</v>
      </c>
      <c r="Z41" s="50">
        <v>0</v>
      </c>
      <c r="AA41" s="50">
        <v>0</v>
      </c>
      <c r="AB41" s="50">
        <v>2001</v>
      </c>
      <c r="AC41" s="49" t="s">
        <v>5653</v>
      </c>
      <c r="AD41" s="49">
        <v>2001</v>
      </c>
    </row>
    <row r="42" spans="1:30" x14ac:dyDescent="0.2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M42" s="49"/>
      <c r="N42" s="50">
        <f>IFERROR(IF(IFERROR(Q42,0)&gt;IFERROR(Q41,0),N41+1,O42*100000+100*(COUNTIFS($O$2:O42,O42,$Q$2:Q42,Q42)-1)),O42*100000)</f>
        <v>100603</v>
      </c>
      <c r="O42" s="50">
        <v>1</v>
      </c>
      <c r="P42" s="50">
        <v>0</v>
      </c>
      <c r="Q42" s="50">
        <v>4</v>
      </c>
      <c r="R42" s="50">
        <f t="shared" si="0"/>
        <v>4</v>
      </c>
      <c r="S42" s="50" t="s">
        <v>5618</v>
      </c>
      <c r="T42" s="49" t="s">
        <v>5606</v>
      </c>
      <c r="U42" s="50">
        <v>1</v>
      </c>
      <c r="V42" s="50">
        <v>2</v>
      </c>
      <c r="W42" s="50">
        <v>1</v>
      </c>
      <c r="X42" s="50">
        <f t="shared" si="1"/>
        <v>1006</v>
      </c>
      <c r="Y42" s="50">
        <v>0</v>
      </c>
      <c r="Z42" s="50">
        <v>0</v>
      </c>
      <c r="AA42" s="50">
        <v>0</v>
      </c>
      <c r="AB42" s="50">
        <v>2001</v>
      </c>
      <c r="AC42" s="49" t="s">
        <v>5654</v>
      </c>
      <c r="AD42" s="49">
        <v>2001</v>
      </c>
    </row>
    <row r="43" spans="1:30" x14ac:dyDescent="0.2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M43" s="49"/>
      <c r="N43" s="50">
        <f>IFERROR(IF(IFERROR(Q43,0)&gt;IFERROR(Q42,0),N42+1,O43*100000+100*(COUNTIFS($O$2:O43,O43,$Q$2:Q43,Q43)-1)),O43*100000)</f>
        <v>100604</v>
      </c>
      <c r="O43" s="50">
        <v>1</v>
      </c>
      <c r="P43" s="50">
        <v>0</v>
      </c>
      <c r="Q43" s="50">
        <v>5</v>
      </c>
      <c r="R43" s="50">
        <f t="shared" si="0"/>
        <v>5</v>
      </c>
      <c r="S43" s="50" t="s">
        <v>5618</v>
      </c>
      <c r="T43" s="49" t="s">
        <v>5608</v>
      </c>
      <c r="U43" s="50">
        <v>1</v>
      </c>
      <c r="V43" s="50">
        <v>2</v>
      </c>
      <c r="W43" s="50">
        <v>1</v>
      </c>
      <c r="X43" s="50">
        <f t="shared" si="1"/>
        <v>1006</v>
      </c>
      <c r="Y43" s="50">
        <v>0</v>
      </c>
      <c r="Z43" s="50">
        <v>0</v>
      </c>
      <c r="AA43" s="50">
        <v>0</v>
      </c>
      <c r="AB43" s="50">
        <v>2001</v>
      </c>
      <c r="AC43" s="49" t="s">
        <v>5655</v>
      </c>
      <c r="AD43" s="49">
        <v>2001</v>
      </c>
    </row>
    <row r="44" spans="1:30" x14ac:dyDescent="0.2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M44" s="49"/>
      <c r="N44" s="50">
        <f>IFERROR(IF(IFERROR(Q44,0)&gt;IFERROR(Q43,0),N43+1,O44*100000+100*(COUNTIFS($O$2:O44,O44,$Q$2:Q44,Q44)-1)),O44*100000)</f>
        <v>100605</v>
      </c>
      <c r="O44" s="50">
        <v>1</v>
      </c>
      <c r="P44" s="50">
        <v>0</v>
      </c>
      <c r="Q44" s="50">
        <v>6</v>
      </c>
      <c r="R44" s="50">
        <f t="shared" si="0"/>
        <v>6</v>
      </c>
      <c r="S44" s="50" t="s">
        <v>5618</v>
      </c>
      <c r="T44" s="49" t="s">
        <v>5610</v>
      </c>
      <c r="U44" s="50">
        <v>1</v>
      </c>
      <c r="V44" s="50">
        <v>2</v>
      </c>
      <c r="W44" s="50">
        <v>1</v>
      </c>
      <c r="X44" s="50">
        <f t="shared" si="1"/>
        <v>1006</v>
      </c>
      <c r="Y44" s="50">
        <v>0</v>
      </c>
      <c r="Z44" s="50">
        <v>0</v>
      </c>
      <c r="AA44" s="50">
        <v>0</v>
      </c>
      <c r="AB44" s="50">
        <v>2001</v>
      </c>
      <c r="AC44" s="49" t="s">
        <v>5656</v>
      </c>
      <c r="AD44" s="49">
        <v>2001</v>
      </c>
    </row>
    <row r="45" spans="1:30" x14ac:dyDescent="0.2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M45" s="49"/>
      <c r="N45" s="50">
        <f>IFERROR(IF(IFERROR(Q45,0)&gt;IFERROR(Q44,0),N44+1,O45*100000+100*(COUNTIFS($O$2:O45,O45,$Q$2:Q45,Q45)-1)),O45*100000)</f>
        <v>100700</v>
      </c>
      <c r="O45" s="50">
        <v>1</v>
      </c>
      <c r="P45" s="50">
        <v>0</v>
      </c>
      <c r="Q45" s="50">
        <v>1</v>
      </c>
      <c r="R45" s="50">
        <f t="shared" si="0"/>
        <v>1</v>
      </c>
      <c r="S45" s="50" t="s">
        <v>5599</v>
      </c>
      <c r="T45" s="49" t="s">
        <v>5600</v>
      </c>
      <c r="U45" s="50">
        <v>1</v>
      </c>
      <c r="V45" s="50">
        <v>2</v>
      </c>
      <c r="W45" s="50">
        <v>1</v>
      </c>
      <c r="X45" s="50">
        <f t="shared" si="1"/>
        <v>1007</v>
      </c>
      <c r="Y45" s="50">
        <v>0</v>
      </c>
      <c r="Z45" s="50">
        <v>0</v>
      </c>
      <c r="AA45" s="50">
        <v>0</v>
      </c>
      <c r="AB45" s="50">
        <v>2002</v>
      </c>
      <c r="AC45" s="49" t="s">
        <v>5657</v>
      </c>
      <c r="AD45" s="49">
        <v>2001</v>
      </c>
    </row>
    <row r="46" spans="1:30" x14ac:dyDescent="0.2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M46" s="49"/>
      <c r="N46" s="50">
        <f>IFERROR(IF(IFERROR(Q46,0)&gt;IFERROR(Q45,0),N45+1,O46*100000+100*(COUNTIFS($O$2:O46,O46,$Q$2:Q46,Q46)-1)),O46*100000)</f>
        <v>100701</v>
      </c>
      <c r="O46" s="50">
        <v>1</v>
      </c>
      <c r="P46" s="50">
        <v>0</v>
      </c>
      <c r="Q46" s="50">
        <v>2</v>
      </c>
      <c r="R46" s="50">
        <f t="shared" si="0"/>
        <v>2</v>
      </c>
      <c r="S46" s="50" t="s">
        <v>5599</v>
      </c>
      <c r="T46" s="49" t="s">
        <v>5602</v>
      </c>
      <c r="U46" s="50">
        <v>1</v>
      </c>
      <c r="V46" s="50">
        <v>2</v>
      </c>
      <c r="W46" s="50">
        <v>1</v>
      </c>
      <c r="X46" s="50">
        <f t="shared" si="1"/>
        <v>1007</v>
      </c>
      <c r="Y46" s="50">
        <v>0</v>
      </c>
      <c r="Z46" s="50">
        <v>0</v>
      </c>
      <c r="AA46" s="50">
        <v>0</v>
      </c>
      <c r="AB46" s="50">
        <v>2002</v>
      </c>
      <c r="AC46" s="49" t="s">
        <v>5658</v>
      </c>
      <c r="AD46" s="49">
        <v>2001</v>
      </c>
    </row>
    <row r="47" spans="1:30" x14ac:dyDescent="0.2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M47" s="49"/>
      <c r="N47" s="50">
        <f>IFERROR(IF(IFERROR(Q47,0)&gt;IFERROR(Q46,0),N46+1,O47*100000+100*(COUNTIFS($O$2:O47,O47,$Q$2:Q47,Q47)-1)),O47*100000)</f>
        <v>100702</v>
      </c>
      <c r="O47" s="50">
        <v>1</v>
      </c>
      <c r="P47" s="50">
        <v>0</v>
      </c>
      <c r="Q47" s="50">
        <v>3</v>
      </c>
      <c r="R47" s="50">
        <f t="shared" si="0"/>
        <v>3</v>
      </c>
      <c r="S47" s="50" t="s">
        <v>5599</v>
      </c>
      <c r="T47" s="49" t="s">
        <v>5604</v>
      </c>
      <c r="U47" s="50">
        <v>1</v>
      </c>
      <c r="V47" s="50">
        <v>2</v>
      </c>
      <c r="W47" s="50">
        <v>1</v>
      </c>
      <c r="X47" s="50">
        <f t="shared" si="1"/>
        <v>1007</v>
      </c>
      <c r="Y47" s="50">
        <v>0</v>
      </c>
      <c r="Z47" s="50">
        <v>0</v>
      </c>
      <c r="AA47" s="50">
        <v>0</v>
      </c>
      <c r="AB47" s="50">
        <v>2002</v>
      </c>
      <c r="AC47" s="49" t="s">
        <v>5659</v>
      </c>
      <c r="AD47" s="49">
        <v>2001</v>
      </c>
    </row>
    <row r="48" spans="1:30" x14ac:dyDescent="0.2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M48" s="49"/>
      <c r="N48" s="50">
        <f>IFERROR(IF(IFERROR(Q48,0)&gt;IFERROR(Q47,0),N47+1,O48*100000+100*(COUNTIFS($O$2:O48,O48,$Q$2:Q48,Q48)-1)),O48*100000)</f>
        <v>100703</v>
      </c>
      <c r="O48" s="50">
        <v>1</v>
      </c>
      <c r="P48" s="50">
        <v>0</v>
      </c>
      <c r="Q48" s="50">
        <v>4</v>
      </c>
      <c r="R48" s="50">
        <f t="shared" si="0"/>
        <v>4</v>
      </c>
      <c r="S48" s="50" t="s">
        <v>5599</v>
      </c>
      <c r="T48" s="49" t="s">
        <v>5606</v>
      </c>
      <c r="U48" s="50">
        <v>1</v>
      </c>
      <c r="V48" s="50">
        <v>2</v>
      </c>
      <c r="W48" s="50">
        <v>1</v>
      </c>
      <c r="X48" s="50">
        <f t="shared" si="1"/>
        <v>1007</v>
      </c>
      <c r="Y48" s="50">
        <v>0</v>
      </c>
      <c r="Z48" s="50">
        <v>0</v>
      </c>
      <c r="AA48" s="50">
        <v>0</v>
      </c>
      <c r="AB48" s="50">
        <v>2002</v>
      </c>
      <c r="AC48" s="49" t="s">
        <v>5660</v>
      </c>
      <c r="AD48" s="49">
        <v>2001</v>
      </c>
    </row>
    <row r="49" spans="1:30" x14ac:dyDescent="0.2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M49" s="49"/>
      <c r="N49" s="50">
        <f>IFERROR(IF(IFERROR(Q49,0)&gt;IFERROR(Q48,0),N48+1,O49*100000+100*(COUNTIFS($O$2:O49,O49,$Q$2:Q49,Q49)-1)),O49*100000)</f>
        <v>100704</v>
      </c>
      <c r="O49" s="50">
        <v>1</v>
      </c>
      <c r="P49" s="50">
        <v>0</v>
      </c>
      <c r="Q49" s="50">
        <v>5</v>
      </c>
      <c r="R49" s="50">
        <f t="shared" si="0"/>
        <v>5</v>
      </c>
      <c r="S49" s="50" t="s">
        <v>5599</v>
      </c>
      <c r="T49" s="49" t="s">
        <v>5608</v>
      </c>
      <c r="U49" s="50">
        <v>1</v>
      </c>
      <c r="V49" s="50">
        <v>2</v>
      </c>
      <c r="W49" s="50">
        <v>1</v>
      </c>
      <c r="X49" s="50">
        <f t="shared" si="1"/>
        <v>1007</v>
      </c>
      <c r="Y49" s="50">
        <v>0</v>
      </c>
      <c r="Z49" s="50">
        <v>0</v>
      </c>
      <c r="AA49" s="50">
        <v>0</v>
      </c>
      <c r="AB49" s="50">
        <v>2002</v>
      </c>
      <c r="AC49" s="49" t="s">
        <v>5661</v>
      </c>
      <c r="AD49" s="49">
        <v>2001</v>
      </c>
    </row>
    <row r="50" spans="1:30" x14ac:dyDescent="0.2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M50" s="49"/>
      <c r="N50" s="50">
        <f>IFERROR(IF(IFERROR(Q50,0)&gt;IFERROR(Q49,0),N49+1,O50*100000+100*(COUNTIFS($O$2:O50,O50,$Q$2:Q50,Q50)-1)),O50*100000)</f>
        <v>100705</v>
      </c>
      <c r="O50" s="50">
        <v>1</v>
      </c>
      <c r="P50" s="50">
        <v>0</v>
      </c>
      <c r="Q50" s="50">
        <v>6</v>
      </c>
      <c r="R50" s="50">
        <f t="shared" si="0"/>
        <v>6</v>
      </c>
      <c r="S50" s="50" t="s">
        <v>5599</v>
      </c>
      <c r="T50" s="49" t="s">
        <v>5610</v>
      </c>
      <c r="U50" s="50">
        <v>1</v>
      </c>
      <c r="V50" s="50">
        <v>2</v>
      </c>
      <c r="W50" s="50">
        <v>1</v>
      </c>
      <c r="X50" s="50">
        <f t="shared" si="1"/>
        <v>1007</v>
      </c>
      <c r="Y50" s="50">
        <v>0</v>
      </c>
      <c r="Z50" s="50">
        <v>0</v>
      </c>
      <c r="AA50" s="50">
        <v>0</v>
      </c>
      <c r="AB50" s="50">
        <v>2002</v>
      </c>
      <c r="AC50" s="49" t="s">
        <v>5662</v>
      </c>
      <c r="AD50" s="49">
        <v>2001</v>
      </c>
    </row>
    <row r="51" spans="1:30" x14ac:dyDescent="0.2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M51" s="49"/>
      <c r="N51" s="50">
        <f>IFERROR(IF(IFERROR(Q51,0)&gt;IFERROR(Q50,0),N50+1,O51*100000+100*(COUNTIFS($O$2:O51,O51,$Q$2:Q51,Q51)-1)),O51*100000)</f>
        <v>100800</v>
      </c>
      <c r="O51" s="50">
        <v>1</v>
      </c>
      <c r="P51" s="50">
        <v>0</v>
      </c>
      <c r="Q51" s="50">
        <v>1</v>
      </c>
      <c r="R51" s="50">
        <f t="shared" si="0"/>
        <v>1</v>
      </c>
      <c r="S51" s="50" t="s">
        <v>5599</v>
      </c>
      <c r="T51" s="49" t="s">
        <v>5600</v>
      </c>
      <c r="U51" s="50">
        <v>1</v>
      </c>
      <c r="V51" s="50">
        <v>2</v>
      </c>
      <c r="W51" s="50">
        <v>1</v>
      </c>
      <c r="X51" s="50">
        <f t="shared" si="1"/>
        <v>1008</v>
      </c>
      <c r="Y51" s="50">
        <v>0</v>
      </c>
      <c r="Z51" s="50">
        <v>0</v>
      </c>
      <c r="AA51" s="50">
        <v>0</v>
      </c>
      <c r="AB51" s="50">
        <v>2002</v>
      </c>
      <c r="AC51" s="49" t="s">
        <v>5663</v>
      </c>
      <c r="AD51" s="49">
        <v>2001</v>
      </c>
    </row>
    <row r="52" spans="1:30" x14ac:dyDescent="0.2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M52" s="49"/>
      <c r="N52" s="50">
        <f>IFERROR(IF(IFERROR(Q52,0)&gt;IFERROR(Q51,0),N51+1,O52*100000+100*(COUNTIFS($O$2:O52,O52,$Q$2:Q52,Q52)-1)),O52*100000)</f>
        <v>100801</v>
      </c>
      <c r="O52" s="50">
        <v>1</v>
      </c>
      <c r="P52" s="50">
        <v>0</v>
      </c>
      <c r="Q52" s="50">
        <v>2</v>
      </c>
      <c r="R52" s="50">
        <f t="shared" si="0"/>
        <v>2</v>
      </c>
      <c r="S52" s="50" t="s">
        <v>5599</v>
      </c>
      <c r="T52" s="49" t="s">
        <v>5602</v>
      </c>
      <c r="U52" s="50">
        <v>1</v>
      </c>
      <c r="V52" s="50">
        <v>2</v>
      </c>
      <c r="W52" s="50">
        <v>1</v>
      </c>
      <c r="X52" s="50">
        <f t="shared" si="1"/>
        <v>1008</v>
      </c>
      <c r="Y52" s="50">
        <v>0</v>
      </c>
      <c r="Z52" s="50">
        <v>0</v>
      </c>
      <c r="AA52" s="50">
        <v>0</v>
      </c>
      <c r="AB52" s="50">
        <v>2002</v>
      </c>
      <c r="AC52" s="49" t="s">
        <v>5664</v>
      </c>
      <c r="AD52" s="49">
        <v>2001</v>
      </c>
    </row>
    <row r="53" spans="1:30" x14ac:dyDescent="0.2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M53" s="49"/>
      <c r="N53" s="50">
        <f>IFERROR(IF(IFERROR(Q53,0)&gt;IFERROR(Q52,0),N52+1,O53*100000+100*(COUNTIFS($O$2:O53,O53,$Q$2:Q53,Q53)-1)),O53*100000)</f>
        <v>100802</v>
      </c>
      <c r="O53" s="50">
        <v>1</v>
      </c>
      <c r="P53" s="50">
        <v>0</v>
      </c>
      <c r="Q53" s="50">
        <v>3</v>
      </c>
      <c r="R53" s="50">
        <f t="shared" si="0"/>
        <v>3</v>
      </c>
      <c r="S53" s="50" t="s">
        <v>5599</v>
      </c>
      <c r="T53" s="49" t="s">
        <v>5604</v>
      </c>
      <c r="U53" s="50">
        <v>1</v>
      </c>
      <c r="V53" s="50">
        <v>2</v>
      </c>
      <c r="W53" s="50">
        <v>1</v>
      </c>
      <c r="X53" s="50">
        <f t="shared" si="1"/>
        <v>1008</v>
      </c>
      <c r="Y53" s="50">
        <v>0</v>
      </c>
      <c r="Z53" s="50">
        <v>0</v>
      </c>
      <c r="AA53" s="50">
        <v>0</v>
      </c>
      <c r="AB53" s="50">
        <v>2002</v>
      </c>
      <c r="AC53" s="49" t="s">
        <v>5665</v>
      </c>
      <c r="AD53" s="49">
        <v>2001</v>
      </c>
    </row>
    <row r="54" spans="1:30" x14ac:dyDescent="0.2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M54" s="49"/>
      <c r="N54" s="50">
        <f>IFERROR(IF(IFERROR(Q54,0)&gt;IFERROR(Q53,0),N53+1,O54*100000+100*(COUNTIFS($O$2:O54,O54,$Q$2:Q54,Q54)-1)),O54*100000)</f>
        <v>100803</v>
      </c>
      <c r="O54" s="50">
        <v>1</v>
      </c>
      <c r="P54" s="50">
        <v>0</v>
      </c>
      <c r="Q54" s="50">
        <v>4</v>
      </c>
      <c r="R54" s="50">
        <f t="shared" si="0"/>
        <v>4</v>
      </c>
      <c r="S54" s="50" t="s">
        <v>5599</v>
      </c>
      <c r="T54" s="49" t="s">
        <v>5606</v>
      </c>
      <c r="U54" s="50">
        <v>1</v>
      </c>
      <c r="V54" s="50">
        <v>2</v>
      </c>
      <c r="W54" s="50">
        <v>1</v>
      </c>
      <c r="X54" s="50">
        <f t="shared" si="1"/>
        <v>1008</v>
      </c>
      <c r="Y54" s="50">
        <v>0</v>
      </c>
      <c r="Z54" s="50">
        <v>0</v>
      </c>
      <c r="AA54" s="50">
        <v>0</v>
      </c>
      <c r="AB54" s="50">
        <v>2002</v>
      </c>
      <c r="AC54" s="49" t="s">
        <v>5666</v>
      </c>
      <c r="AD54" s="49">
        <v>2001</v>
      </c>
    </row>
    <row r="55" spans="1:30" x14ac:dyDescent="0.2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M55" s="49"/>
      <c r="N55" s="50">
        <f>IFERROR(IF(IFERROR(Q55,0)&gt;IFERROR(Q54,0),N54+1,O55*100000+100*(COUNTIFS($O$2:O55,O55,$Q$2:Q55,Q55)-1)),O55*100000)</f>
        <v>100804</v>
      </c>
      <c r="O55" s="50">
        <v>1</v>
      </c>
      <c r="P55" s="50">
        <v>0</v>
      </c>
      <c r="Q55" s="50">
        <v>5</v>
      </c>
      <c r="R55" s="50">
        <f t="shared" si="0"/>
        <v>5</v>
      </c>
      <c r="S55" s="50" t="s">
        <v>5599</v>
      </c>
      <c r="T55" s="49" t="s">
        <v>5608</v>
      </c>
      <c r="U55" s="50">
        <v>1</v>
      </c>
      <c r="V55" s="50">
        <v>2</v>
      </c>
      <c r="W55" s="50">
        <v>1</v>
      </c>
      <c r="X55" s="50">
        <f t="shared" si="1"/>
        <v>1008</v>
      </c>
      <c r="Y55" s="50">
        <v>0</v>
      </c>
      <c r="Z55" s="50">
        <v>0</v>
      </c>
      <c r="AA55" s="50">
        <v>0</v>
      </c>
      <c r="AB55" s="50">
        <v>2002</v>
      </c>
      <c r="AC55" s="49" t="s">
        <v>5667</v>
      </c>
      <c r="AD55" s="49">
        <v>2001</v>
      </c>
    </row>
    <row r="56" spans="1:30" x14ac:dyDescent="0.2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M56" s="49"/>
      <c r="N56" s="50">
        <f>IFERROR(IF(IFERROR(Q56,0)&gt;IFERROR(Q55,0),N55+1,O56*100000+100*(COUNTIFS($O$2:O56,O56,$Q$2:Q56,Q56)-1)),O56*100000)</f>
        <v>100805</v>
      </c>
      <c r="O56" s="50">
        <v>1</v>
      </c>
      <c r="P56" s="50">
        <v>0</v>
      </c>
      <c r="Q56" s="50">
        <v>6</v>
      </c>
      <c r="R56" s="50">
        <f t="shared" si="0"/>
        <v>6</v>
      </c>
      <c r="S56" s="50" t="s">
        <v>5599</v>
      </c>
      <c r="T56" s="49" t="s">
        <v>5610</v>
      </c>
      <c r="U56" s="50">
        <v>1</v>
      </c>
      <c r="V56" s="50">
        <v>2</v>
      </c>
      <c r="W56" s="50">
        <v>1</v>
      </c>
      <c r="X56" s="50">
        <f t="shared" si="1"/>
        <v>1008</v>
      </c>
      <c r="Y56" s="50">
        <v>0</v>
      </c>
      <c r="Z56" s="50">
        <v>0</v>
      </c>
      <c r="AA56" s="50">
        <v>0</v>
      </c>
      <c r="AB56" s="50">
        <v>2002</v>
      </c>
      <c r="AC56" s="49" t="s">
        <v>5668</v>
      </c>
      <c r="AD56" s="49">
        <v>2001</v>
      </c>
    </row>
    <row r="57" spans="1:30" x14ac:dyDescent="0.2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M57" s="49"/>
      <c r="N57" s="50">
        <f>IFERROR(IF(IFERROR(Q57,0)&gt;IFERROR(Q56,0),N56+1,O57*100000+100*(COUNTIFS($O$2:O57,O57,$Q$2:Q57,Q57)-1)),O57*100000)</f>
        <v>100900</v>
      </c>
      <c r="O57" s="50">
        <v>1</v>
      </c>
      <c r="P57" s="50">
        <v>0</v>
      </c>
      <c r="Q57" s="50">
        <v>1</v>
      </c>
      <c r="R57" s="50">
        <f t="shared" si="0"/>
        <v>1</v>
      </c>
      <c r="S57" s="50" t="s">
        <v>5669</v>
      </c>
      <c r="T57" s="49" t="s">
        <v>5632</v>
      </c>
      <c r="U57" s="50">
        <v>1</v>
      </c>
      <c r="V57" s="50">
        <v>2</v>
      </c>
      <c r="W57" s="50">
        <v>1</v>
      </c>
      <c r="X57" s="50">
        <f t="shared" si="1"/>
        <v>1009</v>
      </c>
      <c r="Y57" s="50">
        <v>0</v>
      </c>
      <c r="Z57" s="50">
        <v>0</v>
      </c>
      <c r="AA57" s="50">
        <v>0</v>
      </c>
      <c r="AB57" s="50">
        <v>2010</v>
      </c>
      <c r="AC57" s="49" t="s">
        <v>5670</v>
      </c>
      <c r="AD57" s="49">
        <v>2001</v>
      </c>
    </row>
    <row r="58" spans="1:30" x14ac:dyDescent="0.2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M58" s="49"/>
      <c r="N58" s="50">
        <f>IFERROR(IF(IFERROR(Q58,0)&gt;IFERROR(Q57,0),N57+1,O58*100000+100*(COUNTIFS($O$2:O58,O58,$Q$2:Q58,Q58)-1)),O58*100000)</f>
        <v>100901</v>
      </c>
      <c r="O58" s="50">
        <v>1</v>
      </c>
      <c r="P58" s="50">
        <v>0</v>
      </c>
      <c r="Q58" s="50">
        <v>2</v>
      </c>
      <c r="R58" s="50">
        <f t="shared" si="0"/>
        <v>2</v>
      </c>
      <c r="S58" s="50" t="s">
        <v>5669</v>
      </c>
      <c r="T58" s="49" t="s">
        <v>5634</v>
      </c>
      <c r="U58" s="50">
        <v>1</v>
      </c>
      <c r="V58" s="50">
        <v>2</v>
      </c>
      <c r="W58" s="50">
        <v>1</v>
      </c>
      <c r="X58" s="50">
        <f t="shared" si="1"/>
        <v>1009</v>
      </c>
      <c r="Y58" s="50">
        <v>0</v>
      </c>
      <c r="Z58" s="50">
        <v>0</v>
      </c>
      <c r="AA58" s="50">
        <v>0</v>
      </c>
      <c r="AB58" s="50">
        <v>2010</v>
      </c>
      <c r="AC58" s="49" t="s">
        <v>5671</v>
      </c>
      <c r="AD58" s="49">
        <v>2001</v>
      </c>
    </row>
    <row r="59" spans="1:30" x14ac:dyDescent="0.2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M59" s="49"/>
      <c r="N59" s="50">
        <f>IFERROR(IF(IFERROR(Q59,0)&gt;IFERROR(Q58,0),N58+1,O59*100000+100*(COUNTIFS($O$2:O59,O59,$Q$2:Q59,Q59)-1)),O59*100000)</f>
        <v>100902</v>
      </c>
      <c r="O59" s="50">
        <v>1</v>
      </c>
      <c r="P59" s="50">
        <v>0</v>
      </c>
      <c r="Q59" s="50">
        <v>3</v>
      </c>
      <c r="R59" s="50">
        <f t="shared" si="0"/>
        <v>3</v>
      </c>
      <c r="S59" s="50" t="s">
        <v>5669</v>
      </c>
      <c r="T59" s="49" t="s">
        <v>5636</v>
      </c>
      <c r="U59" s="50">
        <v>1</v>
      </c>
      <c r="V59" s="50">
        <v>2</v>
      </c>
      <c r="W59" s="50">
        <v>1</v>
      </c>
      <c r="X59" s="50">
        <f t="shared" si="1"/>
        <v>1009</v>
      </c>
      <c r="Y59" s="50">
        <v>0</v>
      </c>
      <c r="Z59" s="50">
        <v>0</v>
      </c>
      <c r="AA59" s="50">
        <v>0</v>
      </c>
      <c r="AB59" s="50">
        <v>2010</v>
      </c>
      <c r="AC59" s="49" t="s">
        <v>5672</v>
      </c>
      <c r="AD59" s="49">
        <v>2001</v>
      </c>
    </row>
    <row r="60" spans="1:30" x14ac:dyDescent="0.2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M60" s="49"/>
      <c r="N60" s="50">
        <f>IFERROR(IF(IFERROR(Q60,0)&gt;IFERROR(Q59,0),N59+1,O60*100000+100*(COUNTIFS($O$2:O60,O60,$Q$2:Q60,Q60)-1)),O60*100000)</f>
        <v>100903</v>
      </c>
      <c r="O60" s="50">
        <v>1</v>
      </c>
      <c r="P60" s="50">
        <v>0</v>
      </c>
      <c r="Q60" s="50">
        <v>4</v>
      </c>
      <c r="R60" s="50">
        <f t="shared" si="0"/>
        <v>4</v>
      </c>
      <c r="S60" s="50" t="s">
        <v>5669</v>
      </c>
      <c r="T60" s="49" t="s">
        <v>5638</v>
      </c>
      <c r="U60" s="50">
        <v>1</v>
      </c>
      <c r="V60" s="50">
        <v>2</v>
      </c>
      <c r="W60" s="50">
        <v>1</v>
      </c>
      <c r="X60" s="50">
        <f t="shared" si="1"/>
        <v>1009</v>
      </c>
      <c r="Y60" s="50">
        <v>0</v>
      </c>
      <c r="Z60" s="50">
        <v>0</v>
      </c>
      <c r="AA60" s="50">
        <v>0</v>
      </c>
      <c r="AB60" s="50">
        <v>2010</v>
      </c>
      <c r="AC60" s="49" t="s">
        <v>5673</v>
      </c>
      <c r="AD60" s="49">
        <v>2001</v>
      </c>
    </row>
    <row r="61" spans="1:30" x14ac:dyDescent="0.2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M61" s="49"/>
      <c r="N61" s="50">
        <f>IFERROR(IF(IFERROR(Q61,0)&gt;IFERROR(Q60,0),N60+1,O61*100000+100*(COUNTIFS($O$2:O61,O61,$Q$2:Q61,Q61)-1)),O61*100000)</f>
        <v>100904</v>
      </c>
      <c r="O61" s="50">
        <v>1</v>
      </c>
      <c r="P61" s="50">
        <v>0</v>
      </c>
      <c r="Q61" s="50">
        <v>5</v>
      </c>
      <c r="R61" s="50">
        <f t="shared" si="0"/>
        <v>5</v>
      </c>
      <c r="S61" s="50" t="s">
        <v>5669</v>
      </c>
      <c r="T61" s="49" t="s">
        <v>5640</v>
      </c>
      <c r="U61" s="50">
        <v>1</v>
      </c>
      <c r="V61" s="50">
        <v>2</v>
      </c>
      <c r="W61" s="50">
        <v>1</v>
      </c>
      <c r="X61" s="50">
        <f t="shared" si="1"/>
        <v>1009</v>
      </c>
      <c r="Y61" s="50">
        <v>0</v>
      </c>
      <c r="Z61" s="50">
        <v>0</v>
      </c>
      <c r="AA61" s="50">
        <v>0</v>
      </c>
      <c r="AB61" s="50">
        <v>2010</v>
      </c>
      <c r="AC61" s="49" t="s">
        <v>5674</v>
      </c>
      <c r="AD61" s="49">
        <v>2001</v>
      </c>
    </row>
    <row r="62" spans="1:30" x14ac:dyDescent="0.2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M62" s="49"/>
      <c r="N62" s="50">
        <f>IFERROR(IF(IFERROR(Q62,0)&gt;IFERROR(Q61,0),N61+1,O62*100000+100*(COUNTIFS($O$2:O62,O62,$Q$2:Q62,Q62)-1)),O62*100000)</f>
        <v>100905</v>
      </c>
      <c r="O62" s="50">
        <v>1</v>
      </c>
      <c r="P62" s="50">
        <v>0</v>
      </c>
      <c r="Q62" s="50">
        <v>6</v>
      </c>
      <c r="R62" s="50">
        <f t="shared" si="0"/>
        <v>6</v>
      </c>
      <c r="S62" s="50" t="s">
        <v>5669</v>
      </c>
      <c r="T62" s="49" t="s">
        <v>5642</v>
      </c>
      <c r="U62" s="50">
        <v>1</v>
      </c>
      <c r="V62" s="50">
        <v>2</v>
      </c>
      <c r="W62" s="50">
        <v>1</v>
      </c>
      <c r="X62" s="50">
        <f t="shared" si="1"/>
        <v>1009</v>
      </c>
      <c r="Y62" s="50">
        <v>0</v>
      </c>
      <c r="Z62" s="50">
        <v>0</v>
      </c>
      <c r="AA62" s="50">
        <v>0</v>
      </c>
      <c r="AB62" s="50">
        <v>2010</v>
      </c>
      <c r="AC62" s="49" t="s">
        <v>5675</v>
      </c>
      <c r="AD62" s="49">
        <v>2001</v>
      </c>
    </row>
    <row r="63" spans="1:30" x14ac:dyDescent="0.2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M63" s="49"/>
      <c r="N63" s="50">
        <f>IFERROR(IF(IFERROR(Q63,0)&gt;IFERROR(Q62,0),N62+1,O63*100000+100*(COUNTIFS($O$2:O63,O63,$Q$2:Q63,Q63)-1)),O63*100000)</f>
        <v>200000</v>
      </c>
      <c r="O63" s="50">
        <v>2</v>
      </c>
      <c r="P63" s="50">
        <v>0</v>
      </c>
      <c r="Q63" s="50">
        <v>1</v>
      </c>
      <c r="R63" s="50">
        <f t="shared" si="0"/>
        <v>1</v>
      </c>
      <c r="S63" s="50" t="s">
        <v>5599</v>
      </c>
      <c r="T63" s="49" t="s">
        <v>5600</v>
      </c>
      <c r="U63" s="50">
        <v>1</v>
      </c>
      <c r="V63" s="50">
        <v>2</v>
      </c>
      <c r="W63" s="50">
        <v>1</v>
      </c>
      <c r="X63" s="50">
        <f t="shared" si="1"/>
        <v>2000</v>
      </c>
      <c r="Y63" s="50">
        <v>0</v>
      </c>
      <c r="Z63" s="50">
        <v>0</v>
      </c>
      <c r="AA63" s="50">
        <v>0</v>
      </c>
      <c r="AB63" s="50">
        <v>2002</v>
      </c>
      <c r="AC63" s="49" t="s">
        <v>5601</v>
      </c>
      <c r="AD63" s="49">
        <v>2001</v>
      </c>
    </row>
    <row r="64" spans="1:30" x14ac:dyDescent="0.2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M64" s="49"/>
      <c r="N64" s="50">
        <f>IFERROR(IF(IFERROR(Q64,0)&gt;IFERROR(Q63,0),N63+1,O64*100000+100*(COUNTIFS($O$2:O64,O64,$Q$2:Q64,Q64)-1)),O64*100000)</f>
        <v>200001</v>
      </c>
      <c r="O64" s="50">
        <v>2</v>
      </c>
      <c r="P64" s="50">
        <v>0</v>
      </c>
      <c r="Q64" s="50">
        <v>2</v>
      </c>
      <c r="R64" s="50">
        <f t="shared" si="0"/>
        <v>2</v>
      </c>
      <c r="S64" s="50" t="s">
        <v>5599</v>
      </c>
      <c r="T64" s="49" t="s">
        <v>5602</v>
      </c>
      <c r="U64" s="50">
        <v>1</v>
      </c>
      <c r="V64" s="50">
        <v>2</v>
      </c>
      <c r="W64" s="50">
        <v>1</v>
      </c>
      <c r="X64" s="50">
        <f t="shared" si="1"/>
        <v>2000</v>
      </c>
      <c r="Y64" s="50">
        <v>0</v>
      </c>
      <c r="Z64" s="50">
        <v>0</v>
      </c>
      <c r="AA64" s="50">
        <v>0</v>
      </c>
      <c r="AB64" s="50">
        <v>2002</v>
      </c>
      <c r="AC64" s="49" t="s">
        <v>5603</v>
      </c>
      <c r="AD64" s="49">
        <v>2001</v>
      </c>
    </row>
    <row r="65" spans="1:30" x14ac:dyDescent="0.2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M65" s="49"/>
      <c r="N65" s="50">
        <f>IFERROR(IF(IFERROR(Q65,0)&gt;IFERROR(Q64,0),N64+1,O65*100000+100*(COUNTIFS($O$2:O65,O65,$Q$2:Q65,Q65)-1)),O65*100000)</f>
        <v>200002</v>
      </c>
      <c r="O65" s="50">
        <v>2</v>
      </c>
      <c r="P65" s="50">
        <v>0</v>
      </c>
      <c r="Q65" s="50">
        <v>3</v>
      </c>
      <c r="R65" s="50">
        <f t="shared" si="0"/>
        <v>3</v>
      </c>
      <c r="S65" s="50" t="s">
        <v>5599</v>
      </c>
      <c r="T65" s="49" t="s">
        <v>5604</v>
      </c>
      <c r="U65" s="50">
        <v>1</v>
      </c>
      <c r="V65" s="50">
        <v>2</v>
      </c>
      <c r="W65" s="50">
        <v>1</v>
      </c>
      <c r="X65" s="50">
        <f t="shared" si="1"/>
        <v>2000</v>
      </c>
      <c r="Y65" s="50">
        <v>0</v>
      </c>
      <c r="Z65" s="50">
        <v>0</v>
      </c>
      <c r="AA65" s="50">
        <v>0</v>
      </c>
      <c r="AB65" s="50">
        <v>2002</v>
      </c>
      <c r="AC65" s="49" t="s">
        <v>5605</v>
      </c>
      <c r="AD65" s="49">
        <v>2001</v>
      </c>
    </row>
    <row r="66" spans="1:30" x14ac:dyDescent="0.2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M66" s="49"/>
      <c r="N66" s="50">
        <f>IFERROR(IF(IFERROR(Q66,0)&gt;IFERROR(Q65,0),N65+1,O66*100000+100*(COUNTIFS($O$2:O66,O66,$Q$2:Q66,Q66)-1)),O66*100000)</f>
        <v>200003</v>
      </c>
      <c r="O66" s="50">
        <v>2</v>
      </c>
      <c r="P66" s="50">
        <v>0</v>
      </c>
      <c r="Q66" s="50">
        <v>4</v>
      </c>
      <c r="R66" s="50">
        <f t="shared" si="0"/>
        <v>4</v>
      </c>
      <c r="S66" s="50" t="s">
        <v>5599</v>
      </c>
      <c r="T66" s="49" t="s">
        <v>5606</v>
      </c>
      <c r="U66" s="50">
        <v>1</v>
      </c>
      <c r="V66" s="50">
        <v>2</v>
      </c>
      <c r="W66" s="50">
        <v>1</v>
      </c>
      <c r="X66" s="50">
        <f t="shared" si="1"/>
        <v>2000</v>
      </c>
      <c r="Y66" s="50">
        <v>0</v>
      </c>
      <c r="Z66" s="50">
        <v>0</v>
      </c>
      <c r="AA66" s="50">
        <v>0</v>
      </c>
      <c r="AB66" s="50">
        <v>2002</v>
      </c>
      <c r="AC66" s="49" t="s">
        <v>5607</v>
      </c>
      <c r="AD66" s="49">
        <v>2001</v>
      </c>
    </row>
    <row r="67" spans="1:30" x14ac:dyDescent="0.2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M67" s="49"/>
      <c r="N67" s="50">
        <f>IFERROR(IF(IFERROR(Q67,0)&gt;IFERROR(Q66,0),N66+1,O67*100000+100*(COUNTIFS($O$2:O67,O67,$Q$2:Q67,Q67)-1)),O67*100000)</f>
        <v>200004</v>
      </c>
      <c r="O67" s="50">
        <v>2</v>
      </c>
      <c r="P67" s="50">
        <v>0</v>
      </c>
      <c r="Q67" s="50">
        <v>5</v>
      </c>
      <c r="R67" s="50">
        <f t="shared" si="0"/>
        <v>5</v>
      </c>
      <c r="S67" s="50" t="s">
        <v>5599</v>
      </c>
      <c r="T67" s="49" t="s">
        <v>5608</v>
      </c>
      <c r="U67" s="50">
        <v>1</v>
      </c>
      <c r="V67" s="50">
        <v>2</v>
      </c>
      <c r="W67" s="50">
        <v>1</v>
      </c>
      <c r="X67" s="50">
        <f t="shared" si="1"/>
        <v>2000</v>
      </c>
      <c r="Y67" s="50">
        <v>0</v>
      </c>
      <c r="Z67" s="50">
        <v>0</v>
      </c>
      <c r="AA67" s="50">
        <v>0</v>
      </c>
      <c r="AB67" s="50">
        <v>2002</v>
      </c>
      <c r="AC67" s="49" t="s">
        <v>5609</v>
      </c>
      <c r="AD67" s="49">
        <v>2001</v>
      </c>
    </row>
    <row r="68" spans="1:30" x14ac:dyDescent="0.2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M68" s="49"/>
      <c r="N68" s="50">
        <f>IFERROR(IF(IFERROR(Q68,0)&gt;IFERROR(Q67,0),N67+1,O68*100000+100*(COUNTIFS($O$2:O68,O68,$Q$2:Q68,Q68)-1)),O68*100000)</f>
        <v>200005</v>
      </c>
      <c r="O68" s="50">
        <v>2</v>
      </c>
      <c r="P68" s="50">
        <v>0</v>
      </c>
      <c r="Q68" s="50">
        <v>6</v>
      </c>
      <c r="R68" s="50">
        <f t="shared" ref="R68:R131" si="2">Q68</f>
        <v>6</v>
      </c>
      <c r="S68" s="50" t="s">
        <v>5599</v>
      </c>
      <c r="T68" s="49" t="s">
        <v>5610</v>
      </c>
      <c r="U68" s="50">
        <v>1</v>
      </c>
      <c r="V68" s="50">
        <v>2</v>
      </c>
      <c r="W68" s="50">
        <v>1</v>
      </c>
      <c r="X68" s="50">
        <f t="shared" ref="X68:X131" si="3">IF(O68&lt;&gt;O67,O68*1000,IF(IFERROR(Q68,0)&gt;IFERROR(Q67,0),X67,X67+1))</f>
        <v>2000</v>
      </c>
      <c r="Y68" s="50">
        <v>0</v>
      </c>
      <c r="Z68" s="50">
        <v>0</v>
      </c>
      <c r="AA68" s="50">
        <v>0</v>
      </c>
      <c r="AB68" s="50">
        <v>2002</v>
      </c>
      <c r="AC68" s="49" t="s">
        <v>5611</v>
      </c>
      <c r="AD68" s="49">
        <v>2001</v>
      </c>
    </row>
    <row r="69" spans="1:30" x14ac:dyDescent="0.2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M69" s="49"/>
      <c r="N69" s="50">
        <f>IFERROR(IF(IFERROR(Q69,0)&gt;IFERROR(Q68,0),N68+1,O69*100000+100*(COUNTIFS($O$2:O69,O69,$Q$2:Q69,Q69)-1)),O69*100000)</f>
        <v>200100</v>
      </c>
      <c r="O69" s="50">
        <v>2</v>
      </c>
      <c r="P69" s="50">
        <v>0</v>
      </c>
      <c r="Q69" s="50">
        <v>1</v>
      </c>
      <c r="R69" s="50">
        <f t="shared" si="2"/>
        <v>1</v>
      </c>
      <c r="S69" s="50" t="s">
        <v>5676</v>
      </c>
      <c r="T69" s="49" t="s">
        <v>5600</v>
      </c>
      <c r="U69" s="50">
        <v>1</v>
      </c>
      <c r="V69" s="50">
        <v>2</v>
      </c>
      <c r="W69" s="50">
        <v>1</v>
      </c>
      <c r="X69" s="50">
        <f t="shared" si="3"/>
        <v>2001</v>
      </c>
      <c r="Y69" s="50">
        <v>0</v>
      </c>
      <c r="Z69" s="50">
        <v>0</v>
      </c>
      <c r="AA69" s="50">
        <v>0</v>
      </c>
      <c r="AB69" s="50">
        <v>1007</v>
      </c>
      <c r="AC69" s="49" t="s">
        <v>5601</v>
      </c>
      <c r="AD69" s="49">
        <v>2001</v>
      </c>
    </row>
    <row r="70" spans="1:30" x14ac:dyDescent="0.2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M70" s="49"/>
      <c r="N70" s="50">
        <f>IFERROR(IF(IFERROR(Q70,0)&gt;IFERROR(Q69,0),N69+1,O70*100000+100*(COUNTIFS($O$2:O70,O70,$Q$2:Q70,Q70)-1)),O70*100000)</f>
        <v>200101</v>
      </c>
      <c r="O70" s="50">
        <v>2</v>
      </c>
      <c r="P70" s="50">
        <v>0</v>
      </c>
      <c r="Q70" s="50">
        <v>2</v>
      </c>
      <c r="R70" s="50">
        <f t="shared" si="2"/>
        <v>2</v>
      </c>
      <c r="S70" s="50" t="s">
        <v>5676</v>
      </c>
      <c r="T70" s="49" t="s">
        <v>5602</v>
      </c>
      <c r="U70" s="50">
        <v>1</v>
      </c>
      <c r="V70" s="50">
        <v>2</v>
      </c>
      <c r="W70" s="50">
        <v>1</v>
      </c>
      <c r="X70" s="50">
        <f t="shared" si="3"/>
        <v>2001</v>
      </c>
      <c r="Y70" s="50">
        <v>0</v>
      </c>
      <c r="Z70" s="50">
        <v>0</v>
      </c>
      <c r="AA70" s="50">
        <v>0</v>
      </c>
      <c r="AB70" s="50">
        <v>1007</v>
      </c>
      <c r="AC70" s="49" t="s">
        <v>5603</v>
      </c>
      <c r="AD70" s="49">
        <v>2001</v>
      </c>
    </row>
    <row r="71" spans="1:30" x14ac:dyDescent="0.2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M71" s="49"/>
      <c r="N71" s="50">
        <f>IFERROR(IF(IFERROR(Q71,0)&gt;IFERROR(Q70,0),N70+1,O71*100000+100*(COUNTIFS($O$2:O71,O71,$Q$2:Q71,Q71)-1)),O71*100000)</f>
        <v>200102</v>
      </c>
      <c r="O71" s="50">
        <v>2</v>
      </c>
      <c r="P71" s="50">
        <v>0</v>
      </c>
      <c r="Q71" s="50">
        <v>3</v>
      </c>
      <c r="R71" s="50">
        <f t="shared" si="2"/>
        <v>3</v>
      </c>
      <c r="S71" s="50" t="s">
        <v>5676</v>
      </c>
      <c r="T71" s="49" t="s">
        <v>5604</v>
      </c>
      <c r="U71" s="50">
        <v>1</v>
      </c>
      <c r="V71" s="50">
        <v>2</v>
      </c>
      <c r="W71" s="50">
        <v>1</v>
      </c>
      <c r="X71" s="50">
        <f t="shared" si="3"/>
        <v>2001</v>
      </c>
      <c r="Y71" s="50">
        <v>0</v>
      </c>
      <c r="Z71" s="50">
        <v>0</v>
      </c>
      <c r="AA71" s="50">
        <v>0</v>
      </c>
      <c r="AB71" s="50">
        <v>1007</v>
      </c>
      <c r="AC71" s="49" t="s">
        <v>5605</v>
      </c>
      <c r="AD71" s="49">
        <v>2001</v>
      </c>
    </row>
    <row r="72" spans="1:30" x14ac:dyDescent="0.2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M72" s="49"/>
      <c r="N72" s="50">
        <f>IFERROR(IF(IFERROR(Q72,0)&gt;IFERROR(Q71,0),N71+1,O72*100000+100*(COUNTIFS($O$2:O72,O72,$Q$2:Q72,Q72)-1)),O72*100000)</f>
        <v>200103</v>
      </c>
      <c r="O72" s="50">
        <v>2</v>
      </c>
      <c r="P72" s="50">
        <v>0</v>
      </c>
      <c r="Q72" s="50">
        <v>4</v>
      </c>
      <c r="R72" s="50">
        <f t="shared" si="2"/>
        <v>4</v>
      </c>
      <c r="S72" s="50" t="s">
        <v>5676</v>
      </c>
      <c r="T72" s="49" t="s">
        <v>5606</v>
      </c>
      <c r="U72" s="50">
        <v>1</v>
      </c>
      <c r="V72" s="50">
        <v>2</v>
      </c>
      <c r="W72" s="50">
        <v>1</v>
      </c>
      <c r="X72" s="50">
        <f t="shared" si="3"/>
        <v>2001</v>
      </c>
      <c r="Y72" s="50">
        <v>0</v>
      </c>
      <c r="Z72" s="50">
        <v>0</v>
      </c>
      <c r="AA72" s="50">
        <v>0</v>
      </c>
      <c r="AB72" s="50">
        <v>1007</v>
      </c>
      <c r="AC72" s="49" t="s">
        <v>5607</v>
      </c>
      <c r="AD72" s="49">
        <v>2001</v>
      </c>
    </row>
    <row r="73" spans="1:30" x14ac:dyDescent="0.2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M73" s="49"/>
      <c r="N73" s="50">
        <f>IFERROR(IF(IFERROR(Q73,0)&gt;IFERROR(Q72,0),N72+1,O73*100000+100*(COUNTIFS($O$2:O73,O73,$Q$2:Q73,Q73)-1)),O73*100000)</f>
        <v>200104</v>
      </c>
      <c r="O73" s="50">
        <v>2</v>
      </c>
      <c r="P73" s="50">
        <v>0</v>
      </c>
      <c r="Q73" s="50">
        <v>5</v>
      </c>
      <c r="R73" s="50">
        <f t="shared" si="2"/>
        <v>5</v>
      </c>
      <c r="S73" s="50" t="s">
        <v>5676</v>
      </c>
      <c r="T73" s="49" t="s">
        <v>5608</v>
      </c>
      <c r="U73" s="50">
        <v>1</v>
      </c>
      <c r="V73" s="50">
        <v>2</v>
      </c>
      <c r="W73" s="50">
        <v>1</v>
      </c>
      <c r="X73" s="50">
        <f t="shared" si="3"/>
        <v>2001</v>
      </c>
      <c r="Y73" s="50">
        <v>0</v>
      </c>
      <c r="Z73" s="50">
        <v>0</v>
      </c>
      <c r="AA73" s="50">
        <v>0</v>
      </c>
      <c r="AB73" s="50">
        <v>1007</v>
      </c>
      <c r="AC73" s="49" t="s">
        <v>5609</v>
      </c>
      <c r="AD73" s="49">
        <v>2001</v>
      </c>
    </row>
    <row r="74" spans="1:30" x14ac:dyDescent="0.2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M74" s="49"/>
      <c r="N74" s="50">
        <f>IFERROR(IF(IFERROR(Q74,0)&gt;IFERROR(Q73,0),N73+1,O74*100000+100*(COUNTIFS($O$2:O74,O74,$Q$2:Q74,Q74)-1)),O74*100000)</f>
        <v>200105</v>
      </c>
      <c r="O74" s="50">
        <v>2</v>
      </c>
      <c r="P74" s="50">
        <v>0</v>
      </c>
      <c r="Q74" s="50">
        <v>6</v>
      </c>
      <c r="R74" s="50">
        <f t="shared" si="2"/>
        <v>6</v>
      </c>
      <c r="S74" s="50" t="s">
        <v>5676</v>
      </c>
      <c r="T74" s="49" t="s">
        <v>5610</v>
      </c>
      <c r="U74" s="50">
        <v>1</v>
      </c>
      <c r="V74" s="50">
        <v>2</v>
      </c>
      <c r="W74" s="50">
        <v>1</v>
      </c>
      <c r="X74" s="50">
        <f t="shared" si="3"/>
        <v>2001</v>
      </c>
      <c r="Y74" s="50">
        <v>0</v>
      </c>
      <c r="Z74" s="50">
        <v>0</v>
      </c>
      <c r="AA74" s="50">
        <v>0</v>
      </c>
      <c r="AB74" s="50">
        <v>1007</v>
      </c>
      <c r="AC74" s="49" t="s">
        <v>5611</v>
      </c>
      <c r="AD74" s="49">
        <v>2001</v>
      </c>
    </row>
    <row r="75" spans="1:30" x14ac:dyDescent="0.2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M75" s="49"/>
      <c r="N75" s="50">
        <f>IFERROR(IF(IFERROR(Q75,0)&gt;IFERROR(Q74,0),N74+1,O75*100000+100*(COUNTIFS($O$2:O75,O75,$Q$2:Q75,Q75)-1)),O75*100000)</f>
        <v>200200</v>
      </c>
      <c r="O75" s="50">
        <v>2</v>
      </c>
      <c r="P75" s="50">
        <v>0</v>
      </c>
      <c r="Q75" s="50">
        <v>1</v>
      </c>
      <c r="R75" s="50">
        <f t="shared" si="2"/>
        <v>1</v>
      </c>
      <c r="S75" s="50" t="s">
        <v>5599</v>
      </c>
      <c r="T75" s="49" t="s">
        <v>5600</v>
      </c>
      <c r="U75" s="50">
        <v>1</v>
      </c>
      <c r="V75" s="50">
        <v>2</v>
      </c>
      <c r="W75" s="50">
        <v>1</v>
      </c>
      <c r="X75" s="50">
        <f t="shared" si="3"/>
        <v>2002</v>
      </c>
      <c r="Y75" s="50">
        <v>0</v>
      </c>
      <c r="Z75" s="50">
        <v>0</v>
      </c>
      <c r="AA75" s="50">
        <v>0</v>
      </c>
      <c r="AB75" s="50">
        <v>2002</v>
      </c>
      <c r="AC75" s="49" t="s">
        <v>5612</v>
      </c>
      <c r="AD75" s="49">
        <v>2001</v>
      </c>
    </row>
    <row r="76" spans="1:30" x14ac:dyDescent="0.2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M76" s="49"/>
      <c r="N76" s="50">
        <f>IFERROR(IF(IFERROR(Q76,0)&gt;IFERROR(Q75,0),N75+1,O76*100000+100*(COUNTIFS($O$2:O76,O76,$Q$2:Q76,Q76)-1)),O76*100000)</f>
        <v>200201</v>
      </c>
      <c r="O76" s="50">
        <v>2</v>
      </c>
      <c r="P76" s="50">
        <v>0</v>
      </c>
      <c r="Q76" s="50">
        <v>2</v>
      </c>
      <c r="R76" s="50">
        <f t="shared" si="2"/>
        <v>2</v>
      </c>
      <c r="S76" s="50" t="s">
        <v>5599</v>
      </c>
      <c r="T76" s="49" t="s">
        <v>5602</v>
      </c>
      <c r="U76" s="50">
        <v>1</v>
      </c>
      <c r="V76" s="50">
        <v>2</v>
      </c>
      <c r="W76" s="50">
        <v>1</v>
      </c>
      <c r="X76" s="50">
        <f t="shared" si="3"/>
        <v>2002</v>
      </c>
      <c r="Y76" s="50">
        <v>0</v>
      </c>
      <c r="Z76" s="50">
        <v>0</v>
      </c>
      <c r="AA76" s="50">
        <v>0</v>
      </c>
      <c r="AB76" s="50">
        <v>2002</v>
      </c>
      <c r="AC76" s="49" t="s">
        <v>5613</v>
      </c>
      <c r="AD76" s="49">
        <v>2001</v>
      </c>
    </row>
    <row r="77" spans="1:30" x14ac:dyDescent="0.2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M77" s="49"/>
      <c r="N77" s="50">
        <f>IFERROR(IF(IFERROR(Q77,0)&gt;IFERROR(Q76,0),N76+1,O77*100000+100*(COUNTIFS($O$2:O77,O77,$Q$2:Q77,Q77)-1)),O77*100000)</f>
        <v>200202</v>
      </c>
      <c r="O77" s="50">
        <v>2</v>
      </c>
      <c r="P77" s="50">
        <v>0</v>
      </c>
      <c r="Q77" s="50">
        <v>3</v>
      </c>
      <c r="R77" s="50">
        <f t="shared" si="2"/>
        <v>3</v>
      </c>
      <c r="S77" s="50" t="s">
        <v>5599</v>
      </c>
      <c r="T77" s="49" t="s">
        <v>5604</v>
      </c>
      <c r="U77" s="50">
        <v>1</v>
      </c>
      <c r="V77" s="50">
        <v>2</v>
      </c>
      <c r="W77" s="50">
        <v>1</v>
      </c>
      <c r="X77" s="50">
        <f t="shared" si="3"/>
        <v>2002</v>
      </c>
      <c r="Y77" s="50">
        <v>0</v>
      </c>
      <c r="Z77" s="50">
        <v>0</v>
      </c>
      <c r="AA77" s="50">
        <v>0</v>
      </c>
      <c r="AB77" s="50">
        <v>2002</v>
      </c>
      <c r="AC77" s="49" t="s">
        <v>5614</v>
      </c>
      <c r="AD77" s="49">
        <v>2001</v>
      </c>
    </row>
    <row r="78" spans="1:30" x14ac:dyDescent="0.2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M78" s="49"/>
      <c r="N78" s="50">
        <f>IFERROR(IF(IFERROR(Q78,0)&gt;IFERROR(Q77,0),N77+1,O78*100000+100*(COUNTIFS($O$2:O78,O78,$Q$2:Q78,Q78)-1)),O78*100000)</f>
        <v>200203</v>
      </c>
      <c r="O78" s="50">
        <v>2</v>
      </c>
      <c r="P78" s="50">
        <v>0</v>
      </c>
      <c r="Q78" s="50">
        <v>4</v>
      </c>
      <c r="R78" s="50">
        <f t="shared" si="2"/>
        <v>4</v>
      </c>
      <c r="S78" s="50" t="s">
        <v>5599</v>
      </c>
      <c r="T78" s="49" t="s">
        <v>5606</v>
      </c>
      <c r="U78" s="50">
        <v>1</v>
      </c>
      <c r="V78" s="50">
        <v>2</v>
      </c>
      <c r="W78" s="50">
        <v>1</v>
      </c>
      <c r="X78" s="50">
        <f t="shared" si="3"/>
        <v>2002</v>
      </c>
      <c r="Y78" s="50">
        <v>0</v>
      </c>
      <c r="Z78" s="50">
        <v>0</v>
      </c>
      <c r="AA78" s="50">
        <v>0</v>
      </c>
      <c r="AB78" s="50">
        <v>2002</v>
      </c>
      <c r="AC78" s="49" t="s">
        <v>5615</v>
      </c>
      <c r="AD78" s="49">
        <v>2001</v>
      </c>
    </row>
    <row r="79" spans="1:30" x14ac:dyDescent="0.2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M79" s="49"/>
      <c r="N79" s="50">
        <f>IFERROR(IF(IFERROR(Q79,0)&gt;IFERROR(Q78,0),N78+1,O79*100000+100*(COUNTIFS($O$2:O79,O79,$Q$2:Q79,Q79)-1)),O79*100000)</f>
        <v>200204</v>
      </c>
      <c r="O79" s="50">
        <v>2</v>
      </c>
      <c r="P79" s="50">
        <v>0</v>
      </c>
      <c r="Q79" s="50">
        <v>5</v>
      </c>
      <c r="R79" s="50">
        <f t="shared" si="2"/>
        <v>5</v>
      </c>
      <c r="S79" s="50" t="s">
        <v>5599</v>
      </c>
      <c r="T79" s="49" t="s">
        <v>5608</v>
      </c>
      <c r="U79" s="50">
        <v>1</v>
      </c>
      <c r="V79" s="50">
        <v>2</v>
      </c>
      <c r="W79" s="50">
        <v>1</v>
      </c>
      <c r="X79" s="50">
        <f t="shared" si="3"/>
        <v>2002</v>
      </c>
      <c r="Y79" s="50">
        <v>0</v>
      </c>
      <c r="Z79" s="50">
        <v>0</v>
      </c>
      <c r="AA79" s="50">
        <v>0</v>
      </c>
      <c r="AB79" s="50">
        <v>2002</v>
      </c>
      <c r="AC79" s="49" t="s">
        <v>5616</v>
      </c>
      <c r="AD79" s="49">
        <v>2001</v>
      </c>
    </row>
    <row r="80" spans="1:30" x14ac:dyDescent="0.2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M80" s="49"/>
      <c r="N80" s="50">
        <f>IFERROR(IF(IFERROR(Q80,0)&gt;IFERROR(Q79,0),N79+1,O80*100000+100*(COUNTIFS($O$2:O80,O80,$Q$2:Q80,Q80)-1)),O80*100000)</f>
        <v>200205</v>
      </c>
      <c r="O80" s="50">
        <v>2</v>
      </c>
      <c r="P80" s="50">
        <v>0</v>
      </c>
      <c r="Q80" s="50">
        <v>6</v>
      </c>
      <c r="R80" s="50">
        <f t="shared" si="2"/>
        <v>6</v>
      </c>
      <c r="S80" s="50" t="s">
        <v>5599</v>
      </c>
      <c r="T80" s="49" t="s">
        <v>5610</v>
      </c>
      <c r="U80" s="50">
        <v>1</v>
      </c>
      <c r="V80" s="50">
        <v>2</v>
      </c>
      <c r="W80" s="50">
        <v>1</v>
      </c>
      <c r="X80" s="50">
        <f t="shared" si="3"/>
        <v>2002</v>
      </c>
      <c r="Y80" s="50">
        <v>0</v>
      </c>
      <c r="Z80" s="50">
        <v>0</v>
      </c>
      <c r="AA80" s="50">
        <v>0</v>
      </c>
      <c r="AB80" s="50">
        <v>2002</v>
      </c>
      <c r="AC80" s="49" t="s">
        <v>5617</v>
      </c>
      <c r="AD80" s="49">
        <v>2001</v>
      </c>
    </row>
    <row r="81" spans="1:30" x14ac:dyDescent="0.2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M81" s="49"/>
      <c r="N81" s="50">
        <f>IFERROR(IF(IFERROR(Q81,0)&gt;IFERROR(Q80,0),N80+1,O81*100000+100*(COUNTIFS($O$2:O81,O81,$Q$2:Q81,Q81)-1)),O81*100000)</f>
        <v>200300</v>
      </c>
      <c r="O81" s="50">
        <v>2</v>
      </c>
      <c r="P81" s="50">
        <v>0</v>
      </c>
      <c r="Q81" s="50">
        <v>1</v>
      </c>
      <c r="R81" s="50">
        <f t="shared" si="2"/>
        <v>1</v>
      </c>
      <c r="S81" s="50" t="s">
        <v>5676</v>
      </c>
      <c r="T81" s="49" t="s">
        <v>5600</v>
      </c>
      <c r="U81" s="50">
        <v>1</v>
      </c>
      <c r="V81" s="50">
        <v>2</v>
      </c>
      <c r="W81" s="50">
        <v>1</v>
      </c>
      <c r="X81" s="50">
        <f t="shared" si="3"/>
        <v>2003</v>
      </c>
      <c r="Y81" s="50">
        <v>0</v>
      </c>
      <c r="Z81" s="50">
        <v>0</v>
      </c>
      <c r="AA81" s="50">
        <v>0</v>
      </c>
      <c r="AB81" s="50">
        <v>1007</v>
      </c>
      <c r="AC81" s="49" t="s">
        <v>5612</v>
      </c>
      <c r="AD81" s="49">
        <v>2001</v>
      </c>
    </row>
    <row r="82" spans="1:30" x14ac:dyDescent="0.2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M82" s="49"/>
      <c r="N82" s="50">
        <f>IFERROR(IF(IFERROR(Q82,0)&gt;IFERROR(Q81,0),N81+1,O82*100000+100*(COUNTIFS($O$2:O82,O82,$Q$2:Q82,Q82)-1)),O82*100000)</f>
        <v>200301</v>
      </c>
      <c r="O82" s="50">
        <v>2</v>
      </c>
      <c r="P82" s="50">
        <v>0</v>
      </c>
      <c r="Q82" s="50">
        <v>2</v>
      </c>
      <c r="R82" s="50">
        <f t="shared" si="2"/>
        <v>2</v>
      </c>
      <c r="S82" s="50" t="s">
        <v>5676</v>
      </c>
      <c r="T82" s="49" t="s">
        <v>5602</v>
      </c>
      <c r="U82" s="50">
        <v>1</v>
      </c>
      <c r="V82" s="50">
        <v>2</v>
      </c>
      <c r="W82" s="50">
        <v>1</v>
      </c>
      <c r="X82" s="50">
        <f t="shared" si="3"/>
        <v>2003</v>
      </c>
      <c r="Y82" s="50">
        <v>0</v>
      </c>
      <c r="Z82" s="50">
        <v>0</v>
      </c>
      <c r="AA82" s="50">
        <v>0</v>
      </c>
      <c r="AB82" s="50">
        <v>1007</v>
      </c>
      <c r="AC82" s="49" t="s">
        <v>5613</v>
      </c>
      <c r="AD82" s="49">
        <v>2001</v>
      </c>
    </row>
    <row r="83" spans="1:30" x14ac:dyDescent="0.2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M83" s="49"/>
      <c r="N83" s="50">
        <f>IFERROR(IF(IFERROR(Q83,0)&gt;IFERROR(Q82,0),N82+1,O83*100000+100*(COUNTIFS($O$2:O83,O83,$Q$2:Q83,Q83)-1)),O83*100000)</f>
        <v>200302</v>
      </c>
      <c r="O83" s="50">
        <v>2</v>
      </c>
      <c r="P83" s="50">
        <v>0</v>
      </c>
      <c r="Q83" s="50">
        <v>3</v>
      </c>
      <c r="R83" s="50">
        <f t="shared" si="2"/>
        <v>3</v>
      </c>
      <c r="S83" s="50" t="s">
        <v>5676</v>
      </c>
      <c r="T83" s="49" t="s">
        <v>5604</v>
      </c>
      <c r="U83" s="50">
        <v>1</v>
      </c>
      <c r="V83" s="50">
        <v>2</v>
      </c>
      <c r="W83" s="50">
        <v>1</v>
      </c>
      <c r="X83" s="50">
        <f t="shared" si="3"/>
        <v>2003</v>
      </c>
      <c r="Y83" s="50">
        <v>0</v>
      </c>
      <c r="Z83" s="50">
        <v>0</v>
      </c>
      <c r="AA83" s="50">
        <v>0</v>
      </c>
      <c r="AB83" s="50">
        <v>1007</v>
      </c>
      <c r="AC83" s="49" t="s">
        <v>5614</v>
      </c>
      <c r="AD83" s="49">
        <v>2001</v>
      </c>
    </row>
    <row r="84" spans="1:30" x14ac:dyDescent="0.2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M84" s="49"/>
      <c r="N84" s="50">
        <f>IFERROR(IF(IFERROR(Q84,0)&gt;IFERROR(Q83,0),N83+1,O84*100000+100*(COUNTIFS($O$2:O84,O84,$Q$2:Q84,Q84)-1)),O84*100000)</f>
        <v>200303</v>
      </c>
      <c r="O84" s="50">
        <v>2</v>
      </c>
      <c r="P84" s="50">
        <v>0</v>
      </c>
      <c r="Q84" s="50">
        <v>4</v>
      </c>
      <c r="R84" s="50">
        <f t="shared" si="2"/>
        <v>4</v>
      </c>
      <c r="S84" s="50" t="s">
        <v>5676</v>
      </c>
      <c r="T84" s="49" t="s">
        <v>5606</v>
      </c>
      <c r="U84" s="50">
        <v>1</v>
      </c>
      <c r="V84" s="50">
        <v>2</v>
      </c>
      <c r="W84" s="50">
        <v>1</v>
      </c>
      <c r="X84" s="50">
        <f t="shared" si="3"/>
        <v>2003</v>
      </c>
      <c r="Y84" s="50">
        <v>0</v>
      </c>
      <c r="Z84" s="50">
        <v>0</v>
      </c>
      <c r="AA84" s="50">
        <v>0</v>
      </c>
      <c r="AB84" s="50">
        <v>1007</v>
      </c>
      <c r="AC84" s="49" t="s">
        <v>5615</v>
      </c>
      <c r="AD84" s="49">
        <v>2001</v>
      </c>
    </row>
    <row r="85" spans="1:30" x14ac:dyDescent="0.2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M85" s="49"/>
      <c r="N85" s="50">
        <f>IFERROR(IF(IFERROR(Q85,0)&gt;IFERROR(Q84,0),N84+1,O85*100000+100*(COUNTIFS($O$2:O85,O85,$Q$2:Q85,Q85)-1)),O85*100000)</f>
        <v>200304</v>
      </c>
      <c r="O85" s="50">
        <v>2</v>
      </c>
      <c r="P85" s="50">
        <v>0</v>
      </c>
      <c r="Q85" s="50">
        <v>5</v>
      </c>
      <c r="R85" s="50">
        <f t="shared" si="2"/>
        <v>5</v>
      </c>
      <c r="S85" s="50" t="s">
        <v>5676</v>
      </c>
      <c r="T85" s="49" t="s">
        <v>5608</v>
      </c>
      <c r="U85" s="50">
        <v>1</v>
      </c>
      <c r="V85" s="50">
        <v>2</v>
      </c>
      <c r="W85" s="50">
        <v>1</v>
      </c>
      <c r="X85" s="50">
        <f t="shared" si="3"/>
        <v>2003</v>
      </c>
      <c r="Y85" s="50">
        <v>0</v>
      </c>
      <c r="Z85" s="50">
        <v>0</v>
      </c>
      <c r="AA85" s="50">
        <v>0</v>
      </c>
      <c r="AB85" s="50">
        <v>1007</v>
      </c>
      <c r="AC85" s="49" t="s">
        <v>5616</v>
      </c>
      <c r="AD85" s="49">
        <v>2001</v>
      </c>
    </row>
    <row r="86" spans="1:30" x14ac:dyDescent="0.2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M86" s="49"/>
      <c r="N86" s="50">
        <f>IFERROR(IF(IFERROR(Q86,0)&gt;IFERROR(Q85,0),N85+1,O86*100000+100*(COUNTIFS($O$2:O86,O86,$Q$2:Q86,Q86)-1)),O86*100000)</f>
        <v>200305</v>
      </c>
      <c r="O86" s="50">
        <v>2</v>
      </c>
      <c r="P86" s="50">
        <v>0</v>
      </c>
      <c r="Q86" s="50">
        <v>6</v>
      </c>
      <c r="R86" s="50">
        <f t="shared" si="2"/>
        <v>6</v>
      </c>
      <c r="S86" s="50" t="s">
        <v>5676</v>
      </c>
      <c r="T86" s="49" t="s">
        <v>5610</v>
      </c>
      <c r="U86" s="50">
        <v>1</v>
      </c>
      <c r="V86" s="50">
        <v>2</v>
      </c>
      <c r="W86" s="50">
        <v>1</v>
      </c>
      <c r="X86" s="50">
        <f t="shared" si="3"/>
        <v>2003</v>
      </c>
      <c r="Y86" s="50">
        <v>0</v>
      </c>
      <c r="Z86" s="50">
        <v>0</v>
      </c>
      <c r="AA86" s="50">
        <v>0</v>
      </c>
      <c r="AB86" s="50">
        <v>1007</v>
      </c>
      <c r="AC86" s="49" t="s">
        <v>5617</v>
      </c>
      <c r="AD86" s="49">
        <v>2001</v>
      </c>
    </row>
    <row r="87" spans="1:30" x14ac:dyDescent="0.2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M87" s="49"/>
      <c r="N87" s="50">
        <f>IFERROR(IF(IFERROR(Q87,0)&gt;IFERROR(Q86,0),N86+1,O87*100000+100*(COUNTIFS($O$2:O87,O87,$Q$2:Q87,Q87)-1)),O87*100000)</f>
        <v>200400</v>
      </c>
      <c r="O87" s="50">
        <v>2</v>
      </c>
      <c r="P87" s="50">
        <v>0</v>
      </c>
      <c r="Q87" s="50">
        <v>1</v>
      </c>
      <c r="R87" s="50">
        <f t="shared" si="2"/>
        <v>1</v>
      </c>
      <c r="S87" s="50" t="s">
        <v>5618</v>
      </c>
      <c r="T87" s="49" t="s">
        <v>5600</v>
      </c>
      <c r="U87" s="50">
        <v>1</v>
      </c>
      <c r="V87" s="50">
        <v>2</v>
      </c>
      <c r="W87" s="50">
        <v>1</v>
      </c>
      <c r="X87" s="50">
        <f t="shared" si="3"/>
        <v>2004</v>
      </c>
      <c r="Y87" s="50">
        <v>0</v>
      </c>
      <c r="Z87" s="50">
        <v>0</v>
      </c>
      <c r="AA87" s="50">
        <v>0</v>
      </c>
      <c r="AB87" s="50">
        <v>2001</v>
      </c>
      <c r="AC87" s="49" t="s">
        <v>5677</v>
      </c>
      <c r="AD87" s="49">
        <v>2001</v>
      </c>
    </row>
    <row r="88" spans="1:30" x14ac:dyDescent="0.2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M88" s="49"/>
      <c r="N88" s="50">
        <f>IFERROR(IF(IFERROR(Q88,0)&gt;IFERROR(Q87,0),N87+1,O88*100000+100*(COUNTIFS($O$2:O88,O88,$Q$2:Q88,Q88)-1)),O88*100000)</f>
        <v>200401</v>
      </c>
      <c r="O88" s="50">
        <v>2</v>
      </c>
      <c r="P88" s="50">
        <v>0</v>
      </c>
      <c r="Q88" s="50">
        <v>2</v>
      </c>
      <c r="R88" s="50">
        <f t="shared" si="2"/>
        <v>2</v>
      </c>
      <c r="S88" s="50" t="s">
        <v>5618</v>
      </c>
      <c r="T88" s="49" t="s">
        <v>5602</v>
      </c>
      <c r="U88" s="50">
        <v>1</v>
      </c>
      <c r="V88" s="50">
        <v>2</v>
      </c>
      <c r="W88" s="50">
        <v>1</v>
      </c>
      <c r="X88" s="50">
        <f t="shared" si="3"/>
        <v>2004</v>
      </c>
      <c r="Y88" s="50">
        <v>0</v>
      </c>
      <c r="Z88" s="50">
        <v>0</v>
      </c>
      <c r="AA88" s="50">
        <v>0</v>
      </c>
      <c r="AB88" s="50">
        <v>2001</v>
      </c>
      <c r="AC88" s="49" t="s">
        <v>5678</v>
      </c>
      <c r="AD88" s="49">
        <v>2001</v>
      </c>
    </row>
    <row r="89" spans="1:30" x14ac:dyDescent="0.2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M89" s="49"/>
      <c r="N89" s="50">
        <f>IFERROR(IF(IFERROR(Q89,0)&gt;IFERROR(Q88,0),N88+1,O89*100000+100*(COUNTIFS($O$2:O89,O89,$Q$2:Q89,Q89)-1)),O89*100000)</f>
        <v>200402</v>
      </c>
      <c r="O89" s="50">
        <v>2</v>
      </c>
      <c r="P89" s="50">
        <v>0</v>
      </c>
      <c r="Q89" s="50">
        <v>3</v>
      </c>
      <c r="R89" s="50">
        <f t="shared" si="2"/>
        <v>3</v>
      </c>
      <c r="S89" s="50" t="s">
        <v>5618</v>
      </c>
      <c r="T89" s="49" t="s">
        <v>5604</v>
      </c>
      <c r="U89" s="50">
        <v>1</v>
      </c>
      <c r="V89" s="50">
        <v>2</v>
      </c>
      <c r="W89" s="50">
        <v>1</v>
      </c>
      <c r="X89" s="50">
        <f t="shared" si="3"/>
        <v>2004</v>
      </c>
      <c r="Y89" s="50">
        <v>0</v>
      </c>
      <c r="Z89" s="50">
        <v>0</v>
      </c>
      <c r="AA89" s="50">
        <v>0</v>
      </c>
      <c r="AB89" s="50">
        <v>2001</v>
      </c>
      <c r="AC89" s="49" t="s">
        <v>5679</v>
      </c>
      <c r="AD89" s="49">
        <v>2001</v>
      </c>
    </row>
    <row r="90" spans="1:30" x14ac:dyDescent="0.2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M90" s="49"/>
      <c r="N90" s="50">
        <f>IFERROR(IF(IFERROR(Q90,0)&gt;IFERROR(Q89,0),N89+1,O90*100000+100*(COUNTIFS($O$2:O90,O90,$Q$2:Q90,Q90)-1)),O90*100000)</f>
        <v>200403</v>
      </c>
      <c r="O90" s="50">
        <v>2</v>
      </c>
      <c r="P90" s="50">
        <v>0</v>
      </c>
      <c r="Q90" s="50">
        <v>4</v>
      </c>
      <c r="R90" s="50">
        <f t="shared" si="2"/>
        <v>4</v>
      </c>
      <c r="S90" s="50" t="s">
        <v>5618</v>
      </c>
      <c r="T90" s="49" t="s">
        <v>5606</v>
      </c>
      <c r="U90" s="50">
        <v>1</v>
      </c>
      <c r="V90" s="50">
        <v>2</v>
      </c>
      <c r="W90" s="50">
        <v>1</v>
      </c>
      <c r="X90" s="50">
        <f t="shared" si="3"/>
        <v>2004</v>
      </c>
      <c r="Y90" s="50">
        <v>0</v>
      </c>
      <c r="Z90" s="50">
        <v>0</v>
      </c>
      <c r="AA90" s="50">
        <v>0</v>
      </c>
      <c r="AB90" s="50">
        <v>2001</v>
      </c>
      <c r="AC90" s="49" t="s">
        <v>5680</v>
      </c>
      <c r="AD90" s="49">
        <v>2001</v>
      </c>
    </row>
    <row r="91" spans="1:30" x14ac:dyDescent="0.2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M91" s="49"/>
      <c r="N91" s="50">
        <f>IFERROR(IF(IFERROR(Q91,0)&gt;IFERROR(Q90,0),N90+1,O91*100000+100*(COUNTIFS($O$2:O91,O91,$Q$2:Q91,Q91)-1)),O91*100000)</f>
        <v>200404</v>
      </c>
      <c r="O91" s="50">
        <v>2</v>
      </c>
      <c r="P91" s="50">
        <v>0</v>
      </c>
      <c r="Q91" s="50">
        <v>5</v>
      </c>
      <c r="R91" s="50">
        <f t="shared" si="2"/>
        <v>5</v>
      </c>
      <c r="S91" s="50" t="s">
        <v>5618</v>
      </c>
      <c r="T91" s="49" t="s">
        <v>5608</v>
      </c>
      <c r="U91" s="50">
        <v>1</v>
      </c>
      <c r="V91" s="50">
        <v>2</v>
      </c>
      <c r="W91" s="50">
        <v>1</v>
      </c>
      <c r="X91" s="50">
        <f t="shared" si="3"/>
        <v>2004</v>
      </c>
      <c r="Y91" s="50">
        <v>0</v>
      </c>
      <c r="Z91" s="50">
        <v>0</v>
      </c>
      <c r="AA91" s="50">
        <v>0</v>
      </c>
      <c r="AB91" s="50">
        <v>2001</v>
      </c>
      <c r="AC91" s="49" t="s">
        <v>5681</v>
      </c>
      <c r="AD91" s="49">
        <v>2001</v>
      </c>
    </row>
    <row r="92" spans="1:30" x14ac:dyDescent="0.2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M92" s="49"/>
      <c r="N92" s="50">
        <f>IFERROR(IF(IFERROR(Q92,0)&gt;IFERROR(Q91,0),N91+1,O92*100000+100*(COUNTIFS($O$2:O92,O92,$Q$2:Q92,Q92)-1)),O92*100000)</f>
        <v>200405</v>
      </c>
      <c r="O92" s="50">
        <v>2</v>
      </c>
      <c r="P92" s="50">
        <v>0</v>
      </c>
      <c r="Q92" s="50">
        <v>6</v>
      </c>
      <c r="R92" s="50">
        <f t="shared" si="2"/>
        <v>6</v>
      </c>
      <c r="S92" s="50" t="s">
        <v>5618</v>
      </c>
      <c r="T92" s="49" t="s">
        <v>5610</v>
      </c>
      <c r="U92" s="50">
        <v>1</v>
      </c>
      <c r="V92" s="50">
        <v>2</v>
      </c>
      <c r="W92" s="50">
        <v>1</v>
      </c>
      <c r="X92" s="50">
        <f t="shared" si="3"/>
        <v>2004</v>
      </c>
      <c r="Y92" s="50">
        <v>0</v>
      </c>
      <c r="Z92" s="50">
        <v>0</v>
      </c>
      <c r="AA92" s="50">
        <v>0</v>
      </c>
      <c r="AB92" s="50">
        <v>2001</v>
      </c>
      <c r="AC92" s="49" t="s">
        <v>5682</v>
      </c>
      <c r="AD92" s="49">
        <v>2001</v>
      </c>
    </row>
    <row r="93" spans="1:30" x14ac:dyDescent="0.2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M93" s="49"/>
      <c r="N93" s="50">
        <f>IFERROR(IF(IFERROR(Q93,0)&gt;IFERROR(Q92,0),N92+1,O93*100000+100*(COUNTIFS($O$2:O93,O93,$Q$2:Q93,Q93)-1)),O93*100000)</f>
        <v>200500</v>
      </c>
      <c r="O93" s="50">
        <v>2</v>
      </c>
      <c r="P93" s="50">
        <v>0</v>
      </c>
      <c r="Q93" s="50">
        <v>1</v>
      </c>
      <c r="R93" s="50">
        <f t="shared" si="2"/>
        <v>1</v>
      </c>
      <c r="S93" s="50" t="s">
        <v>5683</v>
      </c>
      <c r="T93" s="49" t="s">
        <v>5600</v>
      </c>
      <c r="U93" s="50">
        <v>1</v>
      </c>
      <c r="V93" s="50">
        <v>2</v>
      </c>
      <c r="W93" s="50">
        <v>1</v>
      </c>
      <c r="X93" s="50">
        <f t="shared" si="3"/>
        <v>2005</v>
      </c>
      <c r="Y93" s="50">
        <v>0</v>
      </c>
      <c r="Z93" s="50">
        <v>0</v>
      </c>
      <c r="AA93" s="50">
        <v>0</v>
      </c>
      <c r="AB93" s="50">
        <v>1005</v>
      </c>
      <c r="AC93" s="49" t="s">
        <v>5677</v>
      </c>
      <c r="AD93" s="49">
        <v>2001</v>
      </c>
    </row>
    <row r="94" spans="1:30" x14ac:dyDescent="0.2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M94" s="49"/>
      <c r="N94" s="50">
        <f>IFERROR(IF(IFERROR(Q94,0)&gt;IFERROR(Q93,0),N93+1,O94*100000+100*(COUNTIFS($O$2:O94,O94,$Q$2:Q94,Q94)-1)),O94*100000)</f>
        <v>200501</v>
      </c>
      <c r="O94" s="50">
        <v>2</v>
      </c>
      <c r="P94" s="50">
        <v>0</v>
      </c>
      <c r="Q94" s="50">
        <v>2</v>
      </c>
      <c r="R94" s="50">
        <f t="shared" si="2"/>
        <v>2</v>
      </c>
      <c r="S94" s="50" t="s">
        <v>5683</v>
      </c>
      <c r="T94" s="49" t="s">
        <v>5602</v>
      </c>
      <c r="U94" s="50">
        <v>1</v>
      </c>
      <c r="V94" s="50">
        <v>2</v>
      </c>
      <c r="W94" s="50">
        <v>1</v>
      </c>
      <c r="X94" s="50">
        <f t="shared" si="3"/>
        <v>2005</v>
      </c>
      <c r="Y94" s="50">
        <v>0</v>
      </c>
      <c r="Z94" s="50">
        <v>0</v>
      </c>
      <c r="AA94" s="50">
        <v>0</v>
      </c>
      <c r="AB94" s="50">
        <v>1005</v>
      </c>
      <c r="AC94" s="49" t="s">
        <v>5678</v>
      </c>
      <c r="AD94" s="49">
        <v>2001</v>
      </c>
    </row>
    <row r="95" spans="1:30" x14ac:dyDescent="0.2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M95" s="49"/>
      <c r="N95" s="50">
        <f>IFERROR(IF(IFERROR(Q95,0)&gt;IFERROR(Q94,0),N94+1,O95*100000+100*(COUNTIFS($O$2:O95,O95,$Q$2:Q95,Q95)-1)),O95*100000)</f>
        <v>200502</v>
      </c>
      <c r="O95" s="50">
        <v>2</v>
      </c>
      <c r="P95" s="50">
        <v>0</v>
      </c>
      <c r="Q95" s="50">
        <v>3</v>
      </c>
      <c r="R95" s="50">
        <f t="shared" si="2"/>
        <v>3</v>
      </c>
      <c r="S95" s="50" t="s">
        <v>5683</v>
      </c>
      <c r="T95" s="49" t="s">
        <v>5604</v>
      </c>
      <c r="U95" s="50">
        <v>1</v>
      </c>
      <c r="V95" s="50">
        <v>2</v>
      </c>
      <c r="W95" s="50">
        <v>1</v>
      </c>
      <c r="X95" s="50">
        <f t="shared" si="3"/>
        <v>2005</v>
      </c>
      <c r="Y95" s="50">
        <v>0</v>
      </c>
      <c r="Z95" s="50">
        <v>0</v>
      </c>
      <c r="AA95" s="50">
        <v>0</v>
      </c>
      <c r="AB95" s="50">
        <v>1005</v>
      </c>
      <c r="AC95" s="49" t="s">
        <v>5679</v>
      </c>
      <c r="AD95" s="49">
        <v>2001</v>
      </c>
    </row>
    <row r="96" spans="1:30" x14ac:dyDescent="0.2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M96" s="49"/>
      <c r="N96" s="50">
        <f>IFERROR(IF(IFERROR(Q96,0)&gt;IFERROR(Q95,0),N95+1,O96*100000+100*(COUNTIFS($O$2:O96,O96,$Q$2:Q96,Q96)-1)),O96*100000)</f>
        <v>200503</v>
      </c>
      <c r="O96" s="50">
        <v>2</v>
      </c>
      <c r="P96" s="50">
        <v>0</v>
      </c>
      <c r="Q96" s="50">
        <v>4</v>
      </c>
      <c r="R96" s="50">
        <f t="shared" si="2"/>
        <v>4</v>
      </c>
      <c r="S96" s="50" t="s">
        <v>5683</v>
      </c>
      <c r="T96" s="49" t="s">
        <v>5606</v>
      </c>
      <c r="U96" s="50">
        <v>1</v>
      </c>
      <c r="V96" s="50">
        <v>2</v>
      </c>
      <c r="W96" s="50">
        <v>1</v>
      </c>
      <c r="X96" s="50">
        <f t="shared" si="3"/>
        <v>2005</v>
      </c>
      <c r="Y96" s="50">
        <v>0</v>
      </c>
      <c r="Z96" s="50">
        <v>0</v>
      </c>
      <c r="AA96" s="50">
        <v>0</v>
      </c>
      <c r="AB96" s="50">
        <v>1005</v>
      </c>
      <c r="AC96" s="49" t="s">
        <v>5680</v>
      </c>
      <c r="AD96" s="49">
        <v>2001</v>
      </c>
    </row>
    <row r="97" spans="1:30" x14ac:dyDescent="0.2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M97" s="49"/>
      <c r="N97" s="50">
        <f>IFERROR(IF(IFERROR(Q97,0)&gt;IFERROR(Q96,0),N96+1,O97*100000+100*(COUNTIFS($O$2:O97,O97,$Q$2:Q97,Q97)-1)),O97*100000)</f>
        <v>200504</v>
      </c>
      <c r="O97" s="50">
        <v>2</v>
      </c>
      <c r="P97" s="50">
        <v>0</v>
      </c>
      <c r="Q97" s="50">
        <v>5</v>
      </c>
      <c r="R97" s="50">
        <f t="shared" si="2"/>
        <v>5</v>
      </c>
      <c r="S97" s="50" t="s">
        <v>5683</v>
      </c>
      <c r="T97" s="49" t="s">
        <v>5608</v>
      </c>
      <c r="U97" s="50">
        <v>1</v>
      </c>
      <c r="V97" s="50">
        <v>2</v>
      </c>
      <c r="W97" s="50">
        <v>1</v>
      </c>
      <c r="X97" s="50">
        <f t="shared" si="3"/>
        <v>2005</v>
      </c>
      <c r="Y97" s="50">
        <v>0</v>
      </c>
      <c r="Z97" s="50">
        <v>0</v>
      </c>
      <c r="AA97" s="50">
        <v>0</v>
      </c>
      <c r="AB97" s="50">
        <v>1005</v>
      </c>
      <c r="AC97" s="49" t="s">
        <v>5681</v>
      </c>
      <c r="AD97" s="49">
        <v>2001</v>
      </c>
    </row>
    <row r="98" spans="1:30" x14ac:dyDescent="0.2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M98" s="49"/>
      <c r="N98" s="50">
        <f>IFERROR(IF(IFERROR(Q98,0)&gt;IFERROR(Q97,0),N97+1,O98*100000+100*(COUNTIFS($O$2:O98,O98,$Q$2:Q98,Q98)-1)),O98*100000)</f>
        <v>200505</v>
      </c>
      <c r="O98" s="50">
        <v>2</v>
      </c>
      <c r="P98" s="50">
        <v>0</v>
      </c>
      <c r="Q98" s="50">
        <v>6</v>
      </c>
      <c r="R98" s="50">
        <f t="shared" si="2"/>
        <v>6</v>
      </c>
      <c r="S98" s="50" t="s">
        <v>5683</v>
      </c>
      <c r="T98" s="49" t="s">
        <v>5610</v>
      </c>
      <c r="U98" s="50">
        <v>1</v>
      </c>
      <c r="V98" s="50">
        <v>2</v>
      </c>
      <c r="W98" s="50">
        <v>1</v>
      </c>
      <c r="X98" s="50">
        <f t="shared" si="3"/>
        <v>2005</v>
      </c>
      <c r="Y98" s="50">
        <v>0</v>
      </c>
      <c r="Z98" s="50">
        <v>0</v>
      </c>
      <c r="AA98" s="50">
        <v>0</v>
      </c>
      <c r="AB98" s="50">
        <v>1005</v>
      </c>
      <c r="AC98" s="49" t="s">
        <v>5682</v>
      </c>
      <c r="AD98" s="49">
        <v>2001</v>
      </c>
    </row>
    <row r="99" spans="1:30" x14ac:dyDescent="0.2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M99" s="49"/>
      <c r="N99" s="50">
        <f>IFERROR(IF(IFERROR(Q99,0)&gt;IFERROR(Q98,0),N98+1,O99*100000+100*(COUNTIFS($O$2:O99,O99,$Q$2:Q99,Q99)-1)),O99*100000)</f>
        <v>200600</v>
      </c>
      <c r="O99" s="50">
        <v>2</v>
      </c>
      <c r="P99" s="50">
        <v>0</v>
      </c>
      <c r="Q99" s="50">
        <v>1</v>
      </c>
      <c r="R99" s="50">
        <f t="shared" si="2"/>
        <v>1</v>
      </c>
      <c r="S99" s="50" t="s">
        <v>5599</v>
      </c>
      <c r="T99" s="49" t="s">
        <v>5600</v>
      </c>
      <c r="U99" s="50">
        <v>1</v>
      </c>
      <c r="V99" s="50">
        <v>2</v>
      </c>
      <c r="W99" s="50">
        <v>1</v>
      </c>
      <c r="X99" s="50">
        <f t="shared" si="3"/>
        <v>2006</v>
      </c>
      <c r="Y99" s="50">
        <v>0</v>
      </c>
      <c r="Z99" s="50">
        <v>0</v>
      </c>
      <c r="AA99" s="50">
        <v>0</v>
      </c>
      <c r="AB99" s="50">
        <v>2002</v>
      </c>
      <c r="AC99" s="49" t="s">
        <v>5684</v>
      </c>
      <c r="AD99" s="49">
        <v>2001</v>
      </c>
    </row>
    <row r="100" spans="1:30" x14ac:dyDescent="0.2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M100" s="49"/>
      <c r="N100" s="50">
        <f>IFERROR(IF(IFERROR(Q100,0)&gt;IFERROR(Q99,0),N99+1,O100*100000+100*(COUNTIFS($O$2:O100,O100,$Q$2:Q100,Q100)-1)),O100*100000)</f>
        <v>200601</v>
      </c>
      <c r="O100" s="50">
        <v>2</v>
      </c>
      <c r="P100" s="50">
        <v>0</v>
      </c>
      <c r="Q100" s="50">
        <v>2</v>
      </c>
      <c r="R100" s="50">
        <f t="shared" si="2"/>
        <v>2</v>
      </c>
      <c r="S100" s="50" t="s">
        <v>5599</v>
      </c>
      <c r="T100" s="49" t="s">
        <v>5602</v>
      </c>
      <c r="U100" s="50">
        <v>1</v>
      </c>
      <c r="V100" s="50">
        <v>2</v>
      </c>
      <c r="W100" s="50">
        <v>1</v>
      </c>
      <c r="X100" s="50">
        <f t="shared" si="3"/>
        <v>2006</v>
      </c>
      <c r="Y100" s="50">
        <v>0</v>
      </c>
      <c r="Z100" s="50">
        <v>0</v>
      </c>
      <c r="AA100" s="50">
        <v>0</v>
      </c>
      <c r="AB100" s="50">
        <v>2002</v>
      </c>
      <c r="AC100" s="49" t="s">
        <v>5685</v>
      </c>
      <c r="AD100" s="49">
        <v>2001</v>
      </c>
    </row>
    <row r="101" spans="1:30" x14ac:dyDescent="0.2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M101" s="49"/>
      <c r="N101" s="50">
        <f>IFERROR(IF(IFERROR(Q101,0)&gt;IFERROR(Q100,0),N100+1,O101*100000+100*(COUNTIFS($O$2:O101,O101,$Q$2:Q101,Q101)-1)),O101*100000)</f>
        <v>200602</v>
      </c>
      <c r="O101" s="50">
        <v>2</v>
      </c>
      <c r="P101" s="50">
        <v>0</v>
      </c>
      <c r="Q101" s="50">
        <v>3</v>
      </c>
      <c r="R101" s="50">
        <f t="shared" si="2"/>
        <v>3</v>
      </c>
      <c r="S101" s="50" t="s">
        <v>5599</v>
      </c>
      <c r="T101" s="49" t="s">
        <v>5604</v>
      </c>
      <c r="U101" s="50">
        <v>1</v>
      </c>
      <c r="V101" s="50">
        <v>2</v>
      </c>
      <c r="W101" s="50">
        <v>1</v>
      </c>
      <c r="X101" s="50">
        <f t="shared" si="3"/>
        <v>2006</v>
      </c>
      <c r="Y101" s="50">
        <v>0</v>
      </c>
      <c r="Z101" s="50">
        <v>0</v>
      </c>
      <c r="AA101" s="50">
        <v>0</v>
      </c>
      <c r="AB101" s="50">
        <v>2002</v>
      </c>
      <c r="AC101" s="49" t="s">
        <v>5686</v>
      </c>
      <c r="AD101" s="49">
        <v>2001</v>
      </c>
    </row>
    <row r="102" spans="1:30" x14ac:dyDescent="0.2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M102" s="49"/>
      <c r="N102" s="50">
        <f>IFERROR(IF(IFERROR(Q102,0)&gt;IFERROR(Q101,0),N101+1,O102*100000+100*(COUNTIFS($O$2:O102,O102,$Q$2:Q102,Q102)-1)),O102*100000)</f>
        <v>200603</v>
      </c>
      <c r="O102" s="50">
        <v>2</v>
      </c>
      <c r="P102" s="50">
        <v>0</v>
      </c>
      <c r="Q102" s="50">
        <v>4</v>
      </c>
      <c r="R102" s="50">
        <f t="shared" si="2"/>
        <v>4</v>
      </c>
      <c r="S102" s="50" t="s">
        <v>5599</v>
      </c>
      <c r="T102" s="49" t="s">
        <v>5606</v>
      </c>
      <c r="U102" s="50">
        <v>1</v>
      </c>
      <c r="V102" s="50">
        <v>2</v>
      </c>
      <c r="W102" s="50">
        <v>1</v>
      </c>
      <c r="X102" s="50">
        <f t="shared" si="3"/>
        <v>2006</v>
      </c>
      <c r="Y102" s="50">
        <v>0</v>
      </c>
      <c r="Z102" s="50">
        <v>0</v>
      </c>
      <c r="AA102" s="50">
        <v>0</v>
      </c>
      <c r="AB102" s="50">
        <v>2002</v>
      </c>
      <c r="AC102" s="49" t="s">
        <v>5687</v>
      </c>
      <c r="AD102" s="49">
        <v>2001</v>
      </c>
    </row>
    <row r="103" spans="1:30" x14ac:dyDescent="0.2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M103" s="49"/>
      <c r="N103" s="50">
        <f>IFERROR(IF(IFERROR(Q103,0)&gt;IFERROR(Q102,0),N102+1,O103*100000+100*(COUNTIFS($O$2:O103,O103,$Q$2:Q103,Q103)-1)),O103*100000)</f>
        <v>200604</v>
      </c>
      <c r="O103" s="50">
        <v>2</v>
      </c>
      <c r="P103" s="50">
        <v>0</v>
      </c>
      <c r="Q103" s="50">
        <v>5</v>
      </c>
      <c r="R103" s="50">
        <f t="shared" si="2"/>
        <v>5</v>
      </c>
      <c r="S103" s="50" t="s">
        <v>5599</v>
      </c>
      <c r="T103" s="49" t="s">
        <v>5608</v>
      </c>
      <c r="U103" s="50">
        <v>1</v>
      </c>
      <c r="V103" s="50">
        <v>2</v>
      </c>
      <c r="W103" s="50">
        <v>1</v>
      </c>
      <c r="X103" s="50">
        <f t="shared" si="3"/>
        <v>2006</v>
      </c>
      <c r="Y103" s="50">
        <v>0</v>
      </c>
      <c r="Z103" s="50">
        <v>0</v>
      </c>
      <c r="AA103" s="50">
        <v>0</v>
      </c>
      <c r="AB103" s="50">
        <v>2002</v>
      </c>
      <c r="AC103" s="49" t="s">
        <v>5688</v>
      </c>
      <c r="AD103" s="49">
        <v>2001</v>
      </c>
    </row>
    <row r="104" spans="1:30" x14ac:dyDescent="0.2">
      <c r="A104" s="4">
        <v>1</v>
      </c>
      <c r="B104" s="5">
        <v>1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M104" s="49"/>
      <c r="N104" s="50">
        <f>IFERROR(IF(IFERROR(Q104,0)&gt;IFERROR(Q103,0),N103+1,O104*100000+100*(COUNTIFS($O$2:O104,O104,$Q$2:Q104,Q104)-1)),O104*100000)</f>
        <v>200605</v>
      </c>
      <c r="O104" s="50">
        <v>2</v>
      </c>
      <c r="P104" s="50">
        <v>0</v>
      </c>
      <c r="Q104" s="50">
        <v>6</v>
      </c>
      <c r="R104" s="50">
        <f t="shared" si="2"/>
        <v>6</v>
      </c>
      <c r="S104" s="50" t="s">
        <v>5599</v>
      </c>
      <c r="T104" s="49" t="s">
        <v>5610</v>
      </c>
      <c r="U104" s="50">
        <v>1</v>
      </c>
      <c r="V104" s="50">
        <v>2</v>
      </c>
      <c r="W104" s="50">
        <v>1</v>
      </c>
      <c r="X104" s="50">
        <f t="shared" si="3"/>
        <v>2006</v>
      </c>
      <c r="Y104" s="50">
        <v>0</v>
      </c>
      <c r="Z104" s="50">
        <v>0</v>
      </c>
      <c r="AA104" s="50">
        <v>0</v>
      </c>
      <c r="AB104" s="50">
        <v>2002</v>
      </c>
      <c r="AC104" s="49" t="s">
        <v>5689</v>
      </c>
      <c r="AD104" s="49">
        <v>2001</v>
      </c>
    </row>
    <row r="105" spans="1:30" x14ac:dyDescent="0.2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M105" s="49"/>
      <c r="N105" s="50">
        <f>IFERROR(IF(IFERROR(Q105,0)&gt;IFERROR(Q104,0),N104+1,O105*100000+100*(COUNTIFS($O$2:O105,O105,$Q$2:Q105,Q105)-1)),O105*100000)</f>
        <v>200700</v>
      </c>
      <c r="O105" s="50">
        <v>2</v>
      </c>
      <c r="P105" s="50">
        <v>0</v>
      </c>
      <c r="Q105" s="50">
        <v>1</v>
      </c>
      <c r="R105" s="50">
        <f t="shared" si="2"/>
        <v>1</v>
      </c>
      <c r="S105" s="50" t="s">
        <v>5690</v>
      </c>
      <c r="T105" s="50" t="s">
        <v>5691</v>
      </c>
      <c r="U105" s="50">
        <v>1</v>
      </c>
      <c r="V105" s="50">
        <v>2</v>
      </c>
      <c r="W105" s="50">
        <v>1</v>
      </c>
      <c r="X105" s="50">
        <f t="shared" si="3"/>
        <v>2007</v>
      </c>
      <c r="Y105" s="50">
        <v>0</v>
      </c>
      <c r="Z105" s="50">
        <v>0</v>
      </c>
      <c r="AA105" s="50">
        <v>0</v>
      </c>
      <c r="AB105" s="50">
        <v>1013</v>
      </c>
      <c r="AC105" s="49" t="s">
        <v>5684</v>
      </c>
      <c r="AD105" s="49">
        <v>2001</v>
      </c>
    </row>
    <row r="106" spans="1:30" x14ac:dyDescent="0.2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M106" s="49"/>
      <c r="N106" s="50">
        <f>IFERROR(IF(IFERROR(Q106,0)&gt;IFERROR(Q105,0),N105+1,O106*100000+100*(COUNTIFS($O$2:O106,O106,$Q$2:Q106,Q106)-1)),O106*100000)</f>
        <v>200701</v>
      </c>
      <c r="O106" s="50">
        <v>2</v>
      </c>
      <c r="P106" s="50">
        <v>0</v>
      </c>
      <c r="Q106" s="50">
        <v>2</v>
      </c>
      <c r="R106" s="50">
        <f t="shared" si="2"/>
        <v>2</v>
      </c>
      <c r="S106" s="50" t="s">
        <v>5690</v>
      </c>
      <c r="T106" s="50" t="s">
        <v>5692</v>
      </c>
      <c r="U106" s="50">
        <v>1</v>
      </c>
      <c r="V106" s="50">
        <v>2</v>
      </c>
      <c r="W106" s="50">
        <v>1</v>
      </c>
      <c r="X106" s="50">
        <f t="shared" si="3"/>
        <v>2007</v>
      </c>
      <c r="Y106" s="50">
        <v>0</v>
      </c>
      <c r="Z106" s="50">
        <v>0</v>
      </c>
      <c r="AA106" s="50">
        <v>0</v>
      </c>
      <c r="AB106" s="50">
        <v>1013</v>
      </c>
      <c r="AC106" s="49" t="s">
        <v>5685</v>
      </c>
      <c r="AD106" s="49">
        <v>2001</v>
      </c>
    </row>
    <row r="107" spans="1:30" x14ac:dyDescent="0.2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M107" s="49"/>
      <c r="N107" s="50">
        <f>IFERROR(IF(IFERROR(Q107,0)&gt;IFERROR(Q106,0),N106+1,O107*100000+100*(COUNTIFS($O$2:O107,O107,$Q$2:Q107,Q107)-1)),O107*100000)</f>
        <v>200702</v>
      </c>
      <c r="O107" s="50">
        <v>2</v>
      </c>
      <c r="P107" s="50">
        <v>0</v>
      </c>
      <c r="Q107" s="50">
        <v>3</v>
      </c>
      <c r="R107" s="50">
        <f t="shared" si="2"/>
        <v>3</v>
      </c>
      <c r="S107" s="50" t="s">
        <v>5690</v>
      </c>
      <c r="T107" s="50" t="s">
        <v>5693</v>
      </c>
      <c r="U107" s="50">
        <v>1</v>
      </c>
      <c r="V107" s="50">
        <v>2</v>
      </c>
      <c r="W107" s="50">
        <v>1</v>
      </c>
      <c r="X107" s="50">
        <f t="shared" si="3"/>
        <v>2007</v>
      </c>
      <c r="Y107" s="50">
        <v>0</v>
      </c>
      <c r="Z107" s="50">
        <v>0</v>
      </c>
      <c r="AA107" s="50">
        <v>0</v>
      </c>
      <c r="AB107" s="50">
        <v>1013</v>
      </c>
      <c r="AC107" s="49" t="s">
        <v>5686</v>
      </c>
      <c r="AD107" s="49">
        <v>2001</v>
      </c>
    </row>
    <row r="108" spans="1:30" x14ac:dyDescent="0.2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M108" s="49"/>
      <c r="N108" s="50">
        <f>IFERROR(IF(IFERROR(Q108,0)&gt;IFERROR(Q107,0),N107+1,O108*100000+100*(COUNTIFS($O$2:O108,O108,$Q$2:Q108,Q108)-1)),O108*100000)</f>
        <v>200703</v>
      </c>
      <c r="O108" s="50">
        <v>2</v>
      </c>
      <c r="P108" s="50">
        <v>0</v>
      </c>
      <c r="Q108" s="50">
        <v>4</v>
      </c>
      <c r="R108" s="50">
        <f t="shared" si="2"/>
        <v>4</v>
      </c>
      <c r="S108" s="50" t="s">
        <v>5690</v>
      </c>
      <c r="T108" s="50" t="s">
        <v>5694</v>
      </c>
      <c r="U108" s="50">
        <v>1</v>
      </c>
      <c r="V108" s="50">
        <v>2</v>
      </c>
      <c r="W108" s="50">
        <v>1</v>
      </c>
      <c r="X108" s="50">
        <f t="shared" si="3"/>
        <v>2007</v>
      </c>
      <c r="Y108" s="50">
        <v>0</v>
      </c>
      <c r="Z108" s="50">
        <v>0</v>
      </c>
      <c r="AA108" s="50">
        <v>0</v>
      </c>
      <c r="AB108" s="50">
        <v>1013</v>
      </c>
      <c r="AC108" s="49" t="s">
        <v>5687</v>
      </c>
      <c r="AD108" s="49">
        <v>2001</v>
      </c>
    </row>
    <row r="109" spans="1:30" x14ac:dyDescent="0.2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M109" s="49"/>
      <c r="N109" s="50">
        <f>IFERROR(IF(IFERROR(Q109,0)&gt;IFERROR(Q108,0),N108+1,O109*100000+100*(COUNTIFS($O$2:O109,O109,$Q$2:Q109,Q109)-1)),O109*100000)</f>
        <v>200704</v>
      </c>
      <c r="O109" s="50">
        <v>2</v>
      </c>
      <c r="P109" s="50">
        <v>0</v>
      </c>
      <c r="Q109" s="50">
        <v>5</v>
      </c>
      <c r="R109" s="50">
        <f t="shared" si="2"/>
        <v>5</v>
      </c>
      <c r="S109" s="50" t="s">
        <v>5690</v>
      </c>
      <c r="T109" s="50" t="s">
        <v>5695</v>
      </c>
      <c r="U109" s="50">
        <v>1</v>
      </c>
      <c r="V109" s="50">
        <v>2</v>
      </c>
      <c r="W109" s="50">
        <v>1</v>
      </c>
      <c r="X109" s="50">
        <f t="shared" si="3"/>
        <v>2007</v>
      </c>
      <c r="Y109" s="50">
        <v>0</v>
      </c>
      <c r="Z109" s="50">
        <v>0</v>
      </c>
      <c r="AA109" s="50">
        <v>0</v>
      </c>
      <c r="AB109" s="50">
        <v>1013</v>
      </c>
      <c r="AC109" s="49" t="s">
        <v>5688</v>
      </c>
      <c r="AD109" s="49">
        <v>2001</v>
      </c>
    </row>
    <row r="110" spans="1:30" x14ac:dyDescent="0.2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M110" s="49"/>
      <c r="N110" s="50">
        <f>IFERROR(IF(IFERROR(Q110,0)&gt;IFERROR(Q109,0),N109+1,O110*100000+100*(COUNTIFS($O$2:O110,O110,$Q$2:Q110,Q110)-1)),O110*100000)</f>
        <v>200705</v>
      </c>
      <c r="O110" s="50">
        <v>2</v>
      </c>
      <c r="P110" s="50">
        <v>0</v>
      </c>
      <c r="Q110" s="50">
        <v>6</v>
      </c>
      <c r="R110" s="50">
        <f t="shared" si="2"/>
        <v>6</v>
      </c>
      <c r="S110" s="50" t="s">
        <v>5690</v>
      </c>
      <c r="T110" s="50" t="s">
        <v>5696</v>
      </c>
      <c r="U110" s="50">
        <v>1</v>
      </c>
      <c r="V110" s="50">
        <v>2</v>
      </c>
      <c r="W110" s="50">
        <v>1</v>
      </c>
      <c r="X110" s="50">
        <f t="shared" si="3"/>
        <v>2007</v>
      </c>
      <c r="Y110" s="50">
        <v>0</v>
      </c>
      <c r="Z110" s="50">
        <v>0</v>
      </c>
      <c r="AA110" s="50">
        <v>0</v>
      </c>
      <c r="AB110" s="50">
        <v>1013</v>
      </c>
      <c r="AC110" s="49" t="s">
        <v>5689</v>
      </c>
      <c r="AD110" s="49">
        <v>2001</v>
      </c>
    </row>
    <row r="111" spans="1:30" x14ac:dyDescent="0.2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M111" s="49"/>
      <c r="N111" s="50">
        <f>IFERROR(IF(IFERROR(Q111,0)&gt;IFERROR(Q110,0),N110+1,O111*100000+100*(COUNTIFS($O$2:O111,O111,$Q$2:Q111,Q111)-1)),O111*100000)</f>
        <v>200800</v>
      </c>
      <c r="O111" s="50">
        <v>2</v>
      </c>
      <c r="P111" s="50">
        <v>0</v>
      </c>
      <c r="Q111" s="50">
        <v>1</v>
      </c>
      <c r="R111" s="50">
        <f t="shared" si="2"/>
        <v>1</v>
      </c>
      <c r="S111" s="50" t="s">
        <v>5697</v>
      </c>
      <c r="T111" s="50" t="s">
        <v>5691</v>
      </c>
      <c r="U111" s="50">
        <v>1</v>
      </c>
      <c r="V111" s="50">
        <v>2</v>
      </c>
      <c r="W111" s="50">
        <v>1</v>
      </c>
      <c r="X111" s="50">
        <f t="shared" si="3"/>
        <v>2008</v>
      </c>
      <c r="Y111" s="50">
        <v>0</v>
      </c>
      <c r="Z111" s="50">
        <v>0</v>
      </c>
      <c r="AA111" s="50">
        <v>0</v>
      </c>
      <c r="AB111" s="50">
        <v>1014</v>
      </c>
      <c r="AC111" s="49" t="s">
        <v>5684</v>
      </c>
      <c r="AD111" s="49">
        <v>2001</v>
      </c>
    </row>
    <row r="112" spans="1:30" x14ac:dyDescent="0.2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M112" s="49"/>
      <c r="N112" s="50">
        <f>IFERROR(IF(IFERROR(Q112,0)&gt;IFERROR(Q111,0),N111+1,O112*100000+100*(COUNTIFS($O$2:O112,O112,$Q$2:Q112,Q112)-1)),O112*100000)</f>
        <v>200801</v>
      </c>
      <c r="O112" s="50">
        <v>2</v>
      </c>
      <c r="P112" s="50">
        <v>0</v>
      </c>
      <c r="Q112" s="50">
        <v>2</v>
      </c>
      <c r="R112" s="50">
        <f t="shared" si="2"/>
        <v>2</v>
      </c>
      <c r="S112" s="50" t="s">
        <v>5697</v>
      </c>
      <c r="T112" s="50" t="s">
        <v>5692</v>
      </c>
      <c r="U112" s="50">
        <v>1</v>
      </c>
      <c r="V112" s="50">
        <v>2</v>
      </c>
      <c r="W112" s="50">
        <v>1</v>
      </c>
      <c r="X112" s="50">
        <f t="shared" si="3"/>
        <v>2008</v>
      </c>
      <c r="Y112" s="50">
        <v>0</v>
      </c>
      <c r="Z112" s="50">
        <v>0</v>
      </c>
      <c r="AA112" s="50">
        <v>0</v>
      </c>
      <c r="AB112" s="50">
        <v>1014</v>
      </c>
      <c r="AC112" s="49" t="s">
        <v>5685</v>
      </c>
      <c r="AD112" s="49">
        <v>2001</v>
      </c>
    </row>
    <row r="113" spans="1:32" x14ac:dyDescent="0.2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M113" s="49"/>
      <c r="N113" s="50">
        <f>IFERROR(IF(IFERROR(Q113,0)&gt;IFERROR(Q112,0),N112+1,O113*100000+100*(COUNTIFS($O$2:O113,O113,$Q$2:Q113,Q113)-1)),O113*100000)</f>
        <v>200802</v>
      </c>
      <c r="O113" s="50">
        <v>2</v>
      </c>
      <c r="P113" s="50">
        <v>0</v>
      </c>
      <c r="Q113" s="50">
        <v>3</v>
      </c>
      <c r="R113" s="50">
        <f t="shared" si="2"/>
        <v>3</v>
      </c>
      <c r="S113" s="50" t="s">
        <v>5697</v>
      </c>
      <c r="T113" s="50" t="s">
        <v>5693</v>
      </c>
      <c r="U113" s="50">
        <v>1</v>
      </c>
      <c r="V113" s="50">
        <v>2</v>
      </c>
      <c r="W113" s="50">
        <v>1</v>
      </c>
      <c r="X113" s="50">
        <f t="shared" si="3"/>
        <v>2008</v>
      </c>
      <c r="Y113" s="50">
        <v>0</v>
      </c>
      <c r="Z113" s="50">
        <v>0</v>
      </c>
      <c r="AA113" s="50">
        <v>0</v>
      </c>
      <c r="AB113" s="50">
        <v>1014</v>
      </c>
      <c r="AC113" s="49" t="s">
        <v>5686</v>
      </c>
      <c r="AD113" s="49">
        <v>2001</v>
      </c>
    </row>
    <row r="114" spans="1:32" x14ac:dyDescent="0.2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M114" s="49"/>
      <c r="N114" s="50">
        <f>IFERROR(IF(IFERROR(Q114,0)&gt;IFERROR(Q113,0),N113+1,O114*100000+100*(COUNTIFS($O$2:O114,O114,$Q$2:Q114,Q114)-1)),O114*100000)</f>
        <v>200803</v>
      </c>
      <c r="O114" s="50">
        <v>2</v>
      </c>
      <c r="P114" s="50">
        <v>0</v>
      </c>
      <c r="Q114" s="50">
        <v>4</v>
      </c>
      <c r="R114" s="50">
        <f t="shared" si="2"/>
        <v>4</v>
      </c>
      <c r="S114" s="50" t="s">
        <v>5697</v>
      </c>
      <c r="T114" s="50" t="s">
        <v>5694</v>
      </c>
      <c r="U114" s="50">
        <v>1</v>
      </c>
      <c r="V114" s="50">
        <v>2</v>
      </c>
      <c r="W114" s="50">
        <v>1</v>
      </c>
      <c r="X114" s="50">
        <f t="shared" si="3"/>
        <v>2008</v>
      </c>
      <c r="Y114" s="50">
        <v>0</v>
      </c>
      <c r="Z114" s="50">
        <v>0</v>
      </c>
      <c r="AA114" s="50">
        <v>0</v>
      </c>
      <c r="AB114" s="50">
        <v>1014</v>
      </c>
      <c r="AC114" s="49" t="s">
        <v>5687</v>
      </c>
      <c r="AD114" s="49">
        <v>2001</v>
      </c>
      <c r="AF114">
        <v>2</v>
      </c>
    </row>
    <row r="115" spans="1:32" x14ac:dyDescent="0.2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M115" s="49"/>
      <c r="N115" s="50">
        <f>IFERROR(IF(IFERROR(Q115,0)&gt;IFERROR(Q114,0),N114+1,O115*100000+100*(COUNTIFS($O$2:O115,O115,$Q$2:Q115,Q115)-1)),O115*100000)</f>
        <v>200804</v>
      </c>
      <c r="O115" s="50">
        <v>2</v>
      </c>
      <c r="P115" s="50">
        <v>0</v>
      </c>
      <c r="Q115" s="50">
        <v>5</v>
      </c>
      <c r="R115" s="50">
        <f t="shared" si="2"/>
        <v>5</v>
      </c>
      <c r="S115" s="50" t="s">
        <v>5697</v>
      </c>
      <c r="T115" s="50" t="s">
        <v>5695</v>
      </c>
      <c r="U115" s="50">
        <v>1</v>
      </c>
      <c r="V115" s="50">
        <v>2</v>
      </c>
      <c r="W115" s="50">
        <v>1</v>
      </c>
      <c r="X115" s="50">
        <f t="shared" si="3"/>
        <v>2008</v>
      </c>
      <c r="Y115" s="50">
        <v>0</v>
      </c>
      <c r="Z115" s="50">
        <v>0</v>
      </c>
      <c r="AA115" s="50">
        <v>0</v>
      </c>
      <c r="AB115" s="50">
        <v>1014</v>
      </c>
      <c r="AC115" s="49" t="s">
        <v>5688</v>
      </c>
      <c r="AD115" s="49">
        <v>2001</v>
      </c>
    </row>
    <row r="116" spans="1:32" x14ac:dyDescent="0.2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M116" s="49"/>
      <c r="N116" s="50">
        <f>IFERROR(IF(IFERROR(Q116,0)&gt;IFERROR(Q115,0),N115+1,O116*100000+100*(COUNTIFS($O$2:O116,O116,$Q$2:Q116,Q116)-1)),O116*100000)</f>
        <v>200805</v>
      </c>
      <c r="O116" s="50">
        <v>2</v>
      </c>
      <c r="P116" s="50">
        <v>0</v>
      </c>
      <c r="Q116" s="50">
        <v>6</v>
      </c>
      <c r="R116" s="50">
        <f t="shared" si="2"/>
        <v>6</v>
      </c>
      <c r="S116" s="50" t="s">
        <v>5697</v>
      </c>
      <c r="T116" s="50" t="s">
        <v>5696</v>
      </c>
      <c r="U116" s="50">
        <v>1</v>
      </c>
      <c r="V116" s="50">
        <v>2</v>
      </c>
      <c r="W116" s="50">
        <v>1</v>
      </c>
      <c r="X116" s="50">
        <f t="shared" si="3"/>
        <v>2008</v>
      </c>
      <c r="Y116" s="50">
        <v>0</v>
      </c>
      <c r="Z116" s="50">
        <v>0</v>
      </c>
      <c r="AA116" s="50">
        <v>0</v>
      </c>
      <c r="AB116" s="50">
        <v>1014</v>
      </c>
      <c r="AC116" s="49" t="s">
        <v>5689</v>
      </c>
      <c r="AD116" s="49">
        <v>2001</v>
      </c>
    </row>
    <row r="117" spans="1:32" x14ac:dyDescent="0.2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M117" s="49"/>
      <c r="N117" s="50">
        <f>IFERROR(IF(IFERROR(Q117,0)&gt;IFERROR(Q116,0),N116+1,O117*100000+100*(COUNTIFS($O$2:O117,O117,$Q$2:Q117,Q117)-1)),O117*100000)</f>
        <v>200900</v>
      </c>
      <c r="O117" s="50">
        <v>2</v>
      </c>
      <c r="P117" s="50">
        <v>0</v>
      </c>
      <c r="Q117" s="50">
        <v>1</v>
      </c>
      <c r="R117" s="50">
        <f t="shared" si="2"/>
        <v>1</v>
      </c>
      <c r="S117" s="50" t="s">
        <v>5698</v>
      </c>
      <c r="T117" s="50" t="s">
        <v>5691</v>
      </c>
      <c r="U117" s="50">
        <v>1</v>
      </c>
      <c r="V117" s="50">
        <v>2</v>
      </c>
      <c r="W117" s="50">
        <v>1</v>
      </c>
      <c r="X117" s="50">
        <f t="shared" si="3"/>
        <v>2009</v>
      </c>
      <c r="Y117" s="50">
        <v>0</v>
      </c>
      <c r="Z117" s="50">
        <v>0</v>
      </c>
      <c r="AA117" s="50">
        <v>0</v>
      </c>
      <c r="AB117" s="50">
        <v>1015</v>
      </c>
      <c r="AC117" s="49" t="s">
        <v>5684</v>
      </c>
      <c r="AD117" s="49">
        <v>2001</v>
      </c>
    </row>
    <row r="118" spans="1:32" x14ac:dyDescent="0.2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M118" s="49"/>
      <c r="N118" s="50">
        <f>IFERROR(IF(IFERROR(Q118,0)&gt;IFERROR(Q117,0),N117+1,O118*100000+100*(COUNTIFS($O$2:O118,O118,$Q$2:Q118,Q118)-1)),O118*100000)</f>
        <v>200901</v>
      </c>
      <c r="O118" s="50">
        <v>2</v>
      </c>
      <c r="P118" s="50">
        <v>0</v>
      </c>
      <c r="Q118" s="50">
        <v>2</v>
      </c>
      <c r="R118" s="50">
        <f t="shared" si="2"/>
        <v>2</v>
      </c>
      <c r="S118" s="50" t="s">
        <v>5698</v>
      </c>
      <c r="T118" s="50" t="s">
        <v>5692</v>
      </c>
      <c r="U118" s="50">
        <v>1</v>
      </c>
      <c r="V118" s="50">
        <v>2</v>
      </c>
      <c r="W118" s="50">
        <v>1</v>
      </c>
      <c r="X118" s="50">
        <f t="shared" si="3"/>
        <v>2009</v>
      </c>
      <c r="Y118" s="50">
        <v>0</v>
      </c>
      <c r="Z118" s="50">
        <v>0</v>
      </c>
      <c r="AA118" s="50">
        <v>0</v>
      </c>
      <c r="AB118" s="50">
        <v>1015</v>
      </c>
      <c r="AC118" s="49" t="s">
        <v>5685</v>
      </c>
      <c r="AD118" s="49">
        <v>2001</v>
      </c>
    </row>
    <row r="119" spans="1:32" x14ac:dyDescent="0.2">
      <c r="A119" s="4">
        <v>1</v>
      </c>
      <c r="B119" s="5">
        <v>1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M119" s="49"/>
      <c r="N119" s="50">
        <f>IFERROR(IF(IFERROR(Q119,0)&gt;IFERROR(Q118,0),N118+1,O119*100000+100*(COUNTIFS($O$2:O119,O119,$Q$2:Q119,Q119)-1)),O119*100000)</f>
        <v>200902</v>
      </c>
      <c r="O119" s="50">
        <v>2</v>
      </c>
      <c r="P119" s="50">
        <v>0</v>
      </c>
      <c r="Q119" s="50">
        <v>3</v>
      </c>
      <c r="R119" s="50">
        <f t="shared" si="2"/>
        <v>3</v>
      </c>
      <c r="S119" s="50" t="s">
        <v>5698</v>
      </c>
      <c r="T119" s="50" t="s">
        <v>5693</v>
      </c>
      <c r="U119" s="50">
        <v>1</v>
      </c>
      <c r="V119" s="50">
        <v>2</v>
      </c>
      <c r="W119" s="50">
        <v>1</v>
      </c>
      <c r="X119" s="50">
        <f t="shared" si="3"/>
        <v>2009</v>
      </c>
      <c r="Y119" s="50">
        <v>0</v>
      </c>
      <c r="Z119" s="50">
        <v>0</v>
      </c>
      <c r="AA119" s="50">
        <v>0</v>
      </c>
      <c r="AB119" s="50">
        <v>1015</v>
      </c>
      <c r="AC119" s="49" t="s">
        <v>5686</v>
      </c>
      <c r="AD119" s="49">
        <v>2001</v>
      </c>
    </row>
    <row r="120" spans="1:32" x14ac:dyDescent="0.2">
      <c r="A120" s="4">
        <v>1</v>
      </c>
      <c r="B120" s="5">
        <v>1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M120" s="49"/>
      <c r="N120" s="50">
        <f>IFERROR(IF(IFERROR(Q120,0)&gt;IFERROR(Q119,0),N119+1,O120*100000+100*(COUNTIFS($O$2:O120,O120,$Q$2:Q120,Q120)-1)),O120*100000)</f>
        <v>200903</v>
      </c>
      <c r="O120" s="50">
        <v>2</v>
      </c>
      <c r="P120" s="50">
        <v>0</v>
      </c>
      <c r="Q120" s="50">
        <v>4</v>
      </c>
      <c r="R120" s="50">
        <f t="shared" si="2"/>
        <v>4</v>
      </c>
      <c r="S120" s="50" t="s">
        <v>5698</v>
      </c>
      <c r="T120" s="50" t="s">
        <v>5694</v>
      </c>
      <c r="U120" s="50">
        <v>1</v>
      </c>
      <c r="V120" s="50">
        <v>2</v>
      </c>
      <c r="W120" s="50">
        <v>1</v>
      </c>
      <c r="X120" s="50">
        <f t="shared" si="3"/>
        <v>2009</v>
      </c>
      <c r="Y120" s="50">
        <v>0</v>
      </c>
      <c r="Z120" s="50">
        <v>0</v>
      </c>
      <c r="AA120" s="50">
        <v>0</v>
      </c>
      <c r="AB120" s="50">
        <v>1015</v>
      </c>
      <c r="AC120" s="49" t="s">
        <v>5687</v>
      </c>
      <c r="AD120" s="49">
        <v>2001</v>
      </c>
    </row>
    <row r="121" spans="1:32" x14ac:dyDescent="0.2">
      <c r="A121" s="4">
        <v>1</v>
      </c>
      <c r="B121" s="5">
        <v>1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M121" s="49"/>
      <c r="N121" s="50">
        <f>IFERROR(IF(IFERROR(Q121,0)&gt;IFERROR(Q120,0),N120+1,O121*100000+100*(COUNTIFS($O$2:O121,O121,$Q$2:Q121,Q121)-1)),O121*100000)</f>
        <v>200904</v>
      </c>
      <c r="O121" s="50">
        <v>2</v>
      </c>
      <c r="P121" s="50">
        <v>0</v>
      </c>
      <c r="Q121" s="50">
        <v>5</v>
      </c>
      <c r="R121" s="50">
        <f t="shared" si="2"/>
        <v>5</v>
      </c>
      <c r="S121" s="50" t="s">
        <v>5698</v>
      </c>
      <c r="T121" s="50" t="s">
        <v>5695</v>
      </c>
      <c r="U121" s="50">
        <v>1</v>
      </c>
      <c r="V121" s="50">
        <v>2</v>
      </c>
      <c r="W121" s="50">
        <v>1</v>
      </c>
      <c r="X121" s="50">
        <f t="shared" si="3"/>
        <v>2009</v>
      </c>
      <c r="Y121" s="50">
        <v>0</v>
      </c>
      <c r="Z121" s="50">
        <v>0</v>
      </c>
      <c r="AA121" s="50">
        <v>0</v>
      </c>
      <c r="AB121" s="50">
        <v>1015</v>
      </c>
      <c r="AC121" s="49" t="s">
        <v>5688</v>
      </c>
      <c r="AD121" s="49">
        <v>2001</v>
      </c>
    </row>
    <row r="122" spans="1:32" x14ac:dyDescent="0.2">
      <c r="A122" s="4">
        <v>1</v>
      </c>
      <c r="B122" s="5">
        <v>1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M122" s="49"/>
      <c r="N122" s="50">
        <f>IFERROR(IF(IFERROR(Q122,0)&gt;IFERROR(Q121,0),N121+1,O122*100000+100*(COUNTIFS($O$2:O122,O122,$Q$2:Q122,Q122)-1)),O122*100000)</f>
        <v>200905</v>
      </c>
      <c r="O122" s="50">
        <v>2</v>
      </c>
      <c r="P122" s="50">
        <v>0</v>
      </c>
      <c r="Q122" s="50">
        <v>6</v>
      </c>
      <c r="R122" s="50">
        <f t="shared" si="2"/>
        <v>6</v>
      </c>
      <c r="S122" s="50" t="s">
        <v>5698</v>
      </c>
      <c r="T122" s="50" t="s">
        <v>5696</v>
      </c>
      <c r="U122" s="50">
        <v>1</v>
      </c>
      <c r="V122" s="50">
        <v>2</v>
      </c>
      <c r="W122" s="50">
        <v>1</v>
      </c>
      <c r="X122" s="50">
        <f t="shared" si="3"/>
        <v>2009</v>
      </c>
      <c r="Y122" s="50">
        <v>0</v>
      </c>
      <c r="Z122" s="50">
        <v>0</v>
      </c>
      <c r="AA122" s="50">
        <v>0</v>
      </c>
      <c r="AB122" s="50">
        <v>1015</v>
      </c>
      <c r="AC122" s="49" t="s">
        <v>5689</v>
      </c>
      <c r="AD122" s="49">
        <v>2001</v>
      </c>
    </row>
    <row r="123" spans="1:32" x14ac:dyDescent="0.2">
      <c r="A123" s="4">
        <v>1</v>
      </c>
      <c r="B123" s="5">
        <v>1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M123" s="49"/>
      <c r="N123" s="50">
        <f>IFERROR(IF(IFERROR(Q123,0)&gt;IFERROR(Q122,0),N122+1,O123*100000+100*(COUNTIFS($O$2:O123,O123,$Q$2:Q123,Q123)-1)),O123*100000)</f>
        <v>201000</v>
      </c>
      <c r="O123" s="50">
        <v>2</v>
      </c>
      <c r="P123" s="50">
        <v>0</v>
      </c>
      <c r="Q123" s="50">
        <v>1</v>
      </c>
      <c r="R123" s="50">
        <f t="shared" si="2"/>
        <v>1</v>
      </c>
      <c r="S123" s="50" t="s">
        <v>5699</v>
      </c>
      <c r="T123" s="50" t="s">
        <v>5691</v>
      </c>
      <c r="U123" s="50">
        <v>1</v>
      </c>
      <c r="V123" s="50">
        <v>2</v>
      </c>
      <c r="W123" s="50">
        <v>1</v>
      </c>
      <c r="X123" s="50">
        <f t="shared" si="3"/>
        <v>2010</v>
      </c>
      <c r="Y123" s="50">
        <v>0</v>
      </c>
      <c r="Z123" s="50">
        <v>0</v>
      </c>
      <c r="AA123" s="50">
        <v>0</v>
      </c>
      <c r="AB123" s="50">
        <v>1016</v>
      </c>
      <c r="AC123" s="49" t="s">
        <v>5684</v>
      </c>
      <c r="AD123" s="49">
        <v>2001</v>
      </c>
    </row>
    <row r="124" spans="1:32" x14ac:dyDescent="0.2">
      <c r="A124" s="4">
        <v>1</v>
      </c>
      <c r="B124" s="5">
        <v>1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M124" s="49"/>
      <c r="N124" s="50">
        <f>IFERROR(IF(IFERROR(Q124,0)&gt;IFERROR(Q123,0),N123+1,O124*100000+100*(COUNTIFS($O$2:O124,O124,$Q$2:Q124,Q124)-1)),O124*100000)</f>
        <v>201001</v>
      </c>
      <c r="O124" s="50">
        <v>2</v>
      </c>
      <c r="P124" s="50">
        <v>0</v>
      </c>
      <c r="Q124" s="50">
        <v>2</v>
      </c>
      <c r="R124" s="50">
        <f t="shared" si="2"/>
        <v>2</v>
      </c>
      <c r="S124" s="50" t="s">
        <v>5699</v>
      </c>
      <c r="T124" s="50" t="s">
        <v>5692</v>
      </c>
      <c r="U124" s="50">
        <v>1</v>
      </c>
      <c r="V124" s="50">
        <v>2</v>
      </c>
      <c r="W124" s="50">
        <v>1</v>
      </c>
      <c r="X124" s="50">
        <f t="shared" si="3"/>
        <v>2010</v>
      </c>
      <c r="Y124" s="50">
        <v>0</v>
      </c>
      <c r="Z124" s="50">
        <v>0</v>
      </c>
      <c r="AA124" s="50">
        <v>0</v>
      </c>
      <c r="AB124" s="50">
        <v>1016</v>
      </c>
      <c r="AC124" s="49" t="s">
        <v>5685</v>
      </c>
      <c r="AD124" s="49">
        <v>2001</v>
      </c>
    </row>
    <row r="125" spans="1:32" x14ac:dyDescent="0.2">
      <c r="A125" s="4">
        <v>1</v>
      </c>
      <c r="B125" s="5">
        <v>1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M125" s="49"/>
      <c r="N125" s="50">
        <f>IFERROR(IF(IFERROR(Q125,0)&gt;IFERROR(Q124,0),N124+1,O125*100000+100*(COUNTIFS($O$2:O125,O125,$Q$2:Q125,Q125)-1)),O125*100000)</f>
        <v>201002</v>
      </c>
      <c r="O125" s="50">
        <v>2</v>
      </c>
      <c r="P125" s="50">
        <v>0</v>
      </c>
      <c r="Q125" s="50">
        <v>3</v>
      </c>
      <c r="R125" s="50">
        <f t="shared" si="2"/>
        <v>3</v>
      </c>
      <c r="S125" s="50" t="s">
        <v>5699</v>
      </c>
      <c r="T125" s="50" t="s">
        <v>5693</v>
      </c>
      <c r="U125" s="50">
        <v>1</v>
      </c>
      <c r="V125" s="50">
        <v>2</v>
      </c>
      <c r="W125" s="50">
        <v>1</v>
      </c>
      <c r="X125" s="50">
        <f t="shared" si="3"/>
        <v>2010</v>
      </c>
      <c r="Y125" s="50">
        <v>0</v>
      </c>
      <c r="Z125" s="50">
        <v>0</v>
      </c>
      <c r="AA125" s="50">
        <v>0</v>
      </c>
      <c r="AB125" s="50">
        <v>1016</v>
      </c>
      <c r="AC125" s="49" t="s">
        <v>5686</v>
      </c>
      <c r="AD125" s="49">
        <v>2001</v>
      </c>
    </row>
    <row r="126" spans="1:32" x14ac:dyDescent="0.2">
      <c r="A126" s="4">
        <v>1</v>
      </c>
      <c r="B126" s="5">
        <v>1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M126" s="49"/>
      <c r="N126" s="50">
        <f>IFERROR(IF(IFERROR(Q126,0)&gt;IFERROR(Q125,0),N125+1,O126*100000+100*(COUNTIFS($O$2:O126,O126,$Q$2:Q126,Q126)-1)),O126*100000)</f>
        <v>201003</v>
      </c>
      <c r="O126" s="50">
        <v>2</v>
      </c>
      <c r="P126" s="50">
        <v>0</v>
      </c>
      <c r="Q126" s="50">
        <v>4</v>
      </c>
      <c r="R126" s="50">
        <f t="shared" si="2"/>
        <v>4</v>
      </c>
      <c r="S126" s="50" t="s">
        <v>5699</v>
      </c>
      <c r="T126" s="50" t="s">
        <v>5694</v>
      </c>
      <c r="U126" s="50">
        <v>1</v>
      </c>
      <c r="V126" s="50">
        <v>2</v>
      </c>
      <c r="W126" s="50">
        <v>1</v>
      </c>
      <c r="X126" s="50">
        <f t="shared" si="3"/>
        <v>2010</v>
      </c>
      <c r="Y126" s="50">
        <v>0</v>
      </c>
      <c r="Z126" s="50">
        <v>0</v>
      </c>
      <c r="AA126" s="50">
        <v>0</v>
      </c>
      <c r="AB126" s="50">
        <v>1016</v>
      </c>
      <c r="AC126" s="49" t="s">
        <v>5687</v>
      </c>
      <c r="AD126" s="49">
        <v>2001</v>
      </c>
    </row>
    <row r="127" spans="1:32" x14ac:dyDescent="0.2">
      <c r="A127" s="4">
        <v>1</v>
      </c>
      <c r="B127" s="5">
        <v>1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M127" s="49"/>
      <c r="N127" s="50">
        <f>IFERROR(IF(IFERROR(Q127,0)&gt;IFERROR(Q126,0),N126+1,O127*100000+100*(COUNTIFS($O$2:O127,O127,$Q$2:Q127,Q127)-1)),O127*100000)</f>
        <v>201004</v>
      </c>
      <c r="O127" s="50">
        <v>2</v>
      </c>
      <c r="P127" s="50">
        <v>0</v>
      </c>
      <c r="Q127" s="50">
        <v>5</v>
      </c>
      <c r="R127" s="50">
        <f t="shared" si="2"/>
        <v>5</v>
      </c>
      <c r="S127" s="50" t="s">
        <v>5699</v>
      </c>
      <c r="T127" s="50" t="s">
        <v>5695</v>
      </c>
      <c r="U127" s="50">
        <v>1</v>
      </c>
      <c r="V127" s="50">
        <v>2</v>
      </c>
      <c r="W127" s="50">
        <v>1</v>
      </c>
      <c r="X127" s="50">
        <f t="shared" si="3"/>
        <v>2010</v>
      </c>
      <c r="Y127" s="50">
        <v>0</v>
      </c>
      <c r="Z127" s="50">
        <v>0</v>
      </c>
      <c r="AA127" s="50">
        <v>0</v>
      </c>
      <c r="AB127" s="50">
        <v>1016</v>
      </c>
      <c r="AC127" s="49" t="s">
        <v>5688</v>
      </c>
      <c r="AD127" s="49">
        <v>2001</v>
      </c>
    </row>
    <row r="128" spans="1:32" x14ac:dyDescent="0.2">
      <c r="A128" s="4">
        <v>1</v>
      </c>
      <c r="B128" s="5">
        <v>1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M128" s="49"/>
      <c r="N128" s="50">
        <f>IFERROR(IF(IFERROR(Q128,0)&gt;IFERROR(Q127,0),N127+1,O128*100000+100*(COUNTIFS($O$2:O128,O128,$Q$2:Q128,Q128)-1)),O128*100000)</f>
        <v>201005</v>
      </c>
      <c r="O128" s="50">
        <v>2</v>
      </c>
      <c r="P128" s="50">
        <v>0</v>
      </c>
      <c r="Q128" s="50">
        <v>6</v>
      </c>
      <c r="R128" s="50">
        <f t="shared" si="2"/>
        <v>6</v>
      </c>
      <c r="S128" s="50" t="s">
        <v>5699</v>
      </c>
      <c r="T128" s="50" t="s">
        <v>5696</v>
      </c>
      <c r="U128" s="50">
        <v>1</v>
      </c>
      <c r="V128" s="50">
        <v>2</v>
      </c>
      <c r="W128" s="50">
        <v>1</v>
      </c>
      <c r="X128" s="50">
        <f t="shared" si="3"/>
        <v>2010</v>
      </c>
      <c r="Y128" s="50">
        <v>0</v>
      </c>
      <c r="Z128" s="50">
        <v>0</v>
      </c>
      <c r="AA128" s="50">
        <v>0</v>
      </c>
      <c r="AB128" s="50">
        <v>1016</v>
      </c>
      <c r="AC128" s="49" t="s">
        <v>5689</v>
      </c>
      <c r="AD128" s="49">
        <v>2001</v>
      </c>
    </row>
    <row r="129" spans="1:30" x14ac:dyDescent="0.2">
      <c r="A129" s="4">
        <v>1</v>
      </c>
      <c r="B129" s="5">
        <v>1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M129" s="49"/>
      <c r="N129" s="50">
        <f>IFERROR(IF(IFERROR(Q129,0)&gt;IFERROR(Q128,0),N128+1,O129*100000+100*(COUNTIFS($O$2:O129,O129,$Q$2:Q129,Q129)-1)),O129*100000)</f>
        <v>201100</v>
      </c>
      <c r="O129" s="50">
        <v>2</v>
      </c>
      <c r="P129" s="50">
        <v>0</v>
      </c>
      <c r="Q129" s="50">
        <v>1</v>
      </c>
      <c r="R129" s="50">
        <f t="shared" si="2"/>
        <v>1</v>
      </c>
      <c r="S129" s="50" t="s">
        <v>5700</v>
      </c>
      <c r="T129" s="50" t="s">
        <v>5691</v>
      </c>
      <c r="U129" s="50">
        <v>1</v>
      </c>
      <c r="V129" s="50">
        <v>2</v>
      </c>
      <c r="W129" s="50">
        <v>1</v>
      </c>
      <c r="X129" s="50">
        <f t="shared" si="3"/>
        <v>2011</v>
      </c>
      <c r="Y129" s="50">
        <v>0</v>
      </c>
      <c r="Z129" s="50">
        <v>0</v>
      </c>
      <c r="AA129" s="50">
        <v>0</v>
      </c>
      <c r="AB129" s="50">
        <v>1017</v>
      </c>
      <c r="AC129" s="49" t="s">
        <v>5684</v>
      </c>
      <c r="AD129" s="49">
        <v>2001</v>
      </c>
    </row>
    <row r="130" spans="1:30" x14ac:dyDescent="0.2">
      <c r="A130" s="4">
        <v>1</v>
      </c>
      <c r="B130" s="5">
        <v>1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M130" s="49"/>
      <c r="N130" s="50">
        <f>IFERROR(IF(IFERROR(Q130,0)&gt;IFERROR(Q129,0),N129+1,O130*100000+100*(COUNTIFS($O$2:O130,O130,$Q$2:Q130,Q130)-1)),O130*100000)</f>
        <v>201101</v>
      </c>
      <c r="O130" s="50">
        <v>2</v>
      </c>
      <c r="P130" s="50">
        <v>0</v>
      </c>
      <c r="Q130" s="50">
        <v>2</v>
      </c>
      <c r="R130" s="50">
        <f t="shared" si="2"/>
        <v>2</v>
      </c>
      <c r="S130" s="50" t="s">
        <v>5700</v>
      </c>
      <c r="T130" s="50" t="s">
        <v>5692</v>
      </c>
      <c r="U130" s="50">
        <v>1</v>
      </c>
      <c r="V130" s="50">
        <v>2</v>
      </c>
      <c r="W130" s="50">
        <v>1</v>
      </c>
      <c r="X130" s="50">
        <f t="shared" si="3"/>
        <v>2011</v>
      </c>
      <c r="Y130" s="50">
        <v>0</v>
      </c>
      <c r="Z130" s="50">
        <v>0</v>
      </c>
      <c r="AA130" s="50">
        <v>0</v>
      </c>
      <c r="AB130" s="50">
        <v>1017</v>
      </c>
      <c r="AC130" s="49" t="s">
        <v>5685</v>
      </c>
      <c r="AD130" s="49">
        <v>2001</v>
      </c>
    </row>
    <row r="131" spans="1:30" x14ac:dyDescent="0.2">
      <c r="A131" s="4">
        <v>1</v>
      </c>
      <c r="B131" s="5">
        <v>1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M131" s="49"/>
      <c r="N131" s="50">
        <f>IFERROR(IF(IFERROR(Q131,0)&gt;IFERROR(Q130,0),N130+1,O131*100000+100*(COUNTIFS($O$2:O131,O131,$Q$2:Q131,Q131)-1)),O131*100000)</f>
        <v>201102</v>
      </c>
      <c r="O131" s="50">
        <v>2</v>
      </c>
      <c r="P131" s="50">
        <v>0</v>
      </c>
      <c r="Q131" s="50">
        <v>3</v>
      </c>
      <c r="R131" s="50">
        <f t="shared" si="2"/>
        <v>3</v>
      </c>
      <c r="S131" s="50" t="s">
        <v>5700</v>
      </c>
      <c r="T131" s="50" t="s">
        <v>5693</v>
      </c>
      <c r="U131" s="50">
        <v>1</v>
      </c>
      <c r="V131" s="50">
        <v>2</v>
      </c>
      <c r="W131" s="50">
        <v>1</v>
      </c>
      <c r="X131" s="50">
        <f t="shared" si="3"/>
        <v>2011</v>
      </c>
      <c r="Y131" s="50">
        <v>0</v>
      </c>
      <c r="Z131" s="50">
        <v>0</v>
      </c>
      <c r="AA131" s="50">
        <v>0</v>
      </c>
      <c r="AB131" s="50">
        <v>1017</v>
      </c>
      <c r="AC131" s="49" t="s">
        <v>5686</v>
      </c>
      <c r="AD131" s="49">
        <v>2001</v>
      </c>
    </row>
    <row r="132" spans="1:30" x14ac:dyDescent="0.2">
      <c r="A132" s="4">
        <v>1</v>
      </c>
      <c r="B132" s="5">
        <v>1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M132" s="49"/>
      <c r="N132" s="50">
        <f>IFERROR(IF(IFERROR(Q132,0)&gt;IFERROR(Q131,0),N131+1,O132*100000+100*(COUNTIFS($O$2:O132,O132,$Q$2:Q132,Q132)-1)),O132*100000)</f>
        <v>201103</v>
      </c>
      <c r="O132" s="50">
        <v>2</v>
      </c>
      <c r="P132" s="50">
        <v>0</v>
      </c>
      <c r="Q132" s="50">
        <v>4</v>
      </c>
      <c r="R132" s="50">
        <f t="shared" ref="R132:R196" si="4">Q132</f>
        <v>4</v>
      </c>
      <c r="S132" s="50" t="s">
        <v>5700</v>
      </c>
      <c r="T132" s="50" t="s">
        <v>5694</v>
      </c>
      <c r="U132" s="50">
        <v>1</v>
      </c>
      <c r="V132" s="50">
        <v>2</v>
      </c>
      <c r="W132" s="50">
        <v>1</v>
      </c>
      <c r="X132" s="50">
        <f t="shared" ref="X132:X141" si="5">IF(O132&lt;&gt;O131,O132*1000,IF(IFERROR(Q132,0)&gt;IFERROR(Q131,0),X131,X131+1))</f>
        <v>2011</v>
      </c>
      <c r="Y132" s="50">
        <v>0</v>
      </c>
      <c r="Z132" s="50">
        <v>0</v>
      </c>
      <c r="AA132" s="50">
        <v>0</v>
      </c>
      <c r="AB132" s="50">
        <v>1017</v>
      </c>
      <c r="AC132" s="49" t="s">
        <v>5687</v>
      </c>
      <c r="AD132" s="49">
        <v>2001</v>
      </c>
    </row>
    <row r="133" spans="1:30" x14ac:dyDescent="0.2">
      <c r="A133" s="4">
        <v>1</v>
      </c>
      <c r="B133" s="5">
        <v>1</v>
      </c>
      <c r="C133" s="5">
        <v>1</v>
      </c>
      <c r="D133" s="5">
        <v>1</v>
      </c>
      <c r="E133" s="5">
        <v>1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N133" s="50">
        <f>IFERROR(IF(IFERROR(Q133,0)&gt;IFERROR(Q132,0),N132+1,O133*100000+100*(COUNTIFS($O$2:O133,O133,$Q$2:Q133,Q133)-1)),O133*100000)</f>
        <v>201104</v>
      </c>
      <c r="O133" s="50">
        <v>2</v>
      </c>
      <c r="P133" s="50">
        <v>0</v>
      </c>
      <c r="Q133" s="50">
        <v>5</v>
      </c>
      <c r="R133" s="50">
        <f t="shared" si="4"/>
        <v>5</v>
      </c>
      <c r="S133" s="50" t="s">
        <v>5700</v>
      </c>
      <c r="T133" s="50" t="s">
        <v>5695</v>
      </c>
      <c r="U133" s="50">
        <v>1</v>
      </c>
      <c r="V133" s="50">
        <v>2</v>
      </c>
      <c r="W133" s="50">
        <v>1</v>
      </c>
      <c r="X133" s="50">
        <f t="shared" si="5"/>
        <v>2011</v>
      </c>
      <c r="Y133" s="50">
        <v>0</v>
      </c>
      <c r="Z133" s="50">
        <v>0</v>
      </c>
      <c r="AA133" s="50">
        <v>0</v>
      </c>
      <c r="AB133" s="50">
        <v>1017</v>
      </c>
      <c r="AC133" s="49" t="s">
        <v>5688</v>
      </c>
      <c r="AD133" s="49">
        <v>2001</v>
      </c>
    </row>
    <row r="134" spans="1:30" x14ac:dyDescent="0.2">
      <c r="A134" s="4">
        <v>1</v>
      </c>
      <c r="B134" s="5">
        <v>1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N134" s="50">
        <f>IFERROR(IF(IFERROR(Q134,0)&gt;IFERROR(Q133,0),N133+1,O134*100000+100*(COUNTIFS($O$2:O134,O134,$Q$2:Q134,Q134)-1)),O134*100000)</f>
        <v>201105</v>
      </c>
      <c r="O134" s="50">
        <v>2</v>
      </c>
      <c r="P134" s="50">
        <v>0</v>
      </c>
      <c r="Q134" s="50">
        <v>6</v>
      </c>
      <c r="R134" s="50">
        <f t="shared" si="4"/>
        <v>6</v>
      </c>
      <c r="S134" s="50" t="s">
        <v>5700</v>
      </c>
      <c r="T134" s="50" t="s">
        <v>5696</v>
      </c>
      <c r="U134" s="50">
        <v>1</v>
      </c>
      <c r="V134" s="50">
        <v>2</v>
      </c>
      <c r="W134" s="50">
        <v>1</v>
      </c>
      <c r="X134" s="50">
        <f t="shared" si="5"/>
        <v>2011</v>
      </c>
      <c r="Y134" s="50">
        <v>0</v>
      </c>
      <c r="Z134" s="50">
        <v>0</v>
      </c>
      <c r="AA134" s="50">
        <v>0</v>
      </c>
      <c r="AB134" s="50">
        <v>1017</v>
      </c>
      <c r="AC134" s="49" t="s">
        <v>5689</v>
      </c>
      <c r="AD134" s="49">
        <v>2001</v>
      </c>
    </row>
    <row r="135" spans="1:30" x14ac:dyDescent="0.2">
      <c r="A135" s="4">
        <v>1</v>
      </c>
      <c r="B135" s="5">
        <v>1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N135" s="154">
        <f>O135*100000+_xlfn.TEXTBEFORE(AC135,"|")*100+COUNTIF($AC$135:AC135,AC135)</f>
        <v>300101</v>
      </c>
      <c r="O135" s="154">
        <v>3</v>
      </c>
      <c r="P135" s="154" t="s">
        <v>5701</v>
      </c>
      <c r="Q135" s="154">
        <v>3</v>
      </c>
      <c r="R135" s="50">
        <v>6</v>
      </c>
      <c r="S135" s="154" t="s">
        <v>5702</v>
      </c>
      <c r="T135" s="50" t="s">
        <v>5703</v>
      </c>
      <c r="U135" s="81">
        <v>0</v>
      </c>
      <c r="V135" s="50">
        <v>2</v>
      </c>
      <c r="W135" s="50">
        <v>1</v>
      </c>
      <c r="X135" s="50">
        <f t="shared" si="5"/>
        <v>3000</v>
      </c>
      <c r="Y135" s="50">
        <v>0</v>
      </c>
      <c r="Z135" s="50">
        <v>0</v>
      </c>
      <c r="AA135" s="50">
        <v>20250</v>
      </c>
      <c r="AB135" s="50">
        <v>5101</v>
      </c>
      <c r="AC135" s="49" t="s">
        <v>5704</v>
      </c>
      <c r="AD135" s="49">
        <v>2001</v>
      </c>
    </row>
    <row r="136" spans="1:30" x14ac:dyDescent="0.2">
      <c r="A136" s="4">
        <v>1</v>
      </c>
      <c r="B136" s="5">
        <v>1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N136" s="154">
        <f>O136*100000+_xlfn.TEXTBEFORE(AC136,"|")*100+COUNTIF($AC$135:AC136,AC136)</f>
        <v>300102</v>
      </c>
      <c r="O136" s="154">
        <v>3</v>
      </c>
      <c r="P136" s="154" t="s">
        <v>5705</v>
      </c>
      <c r="Q136" s="154">
        <v>3</v>
      </c>
      <c r="R136" s="50">
        <v>6</v>
      </c>
      <c r="S136" s="154" t="s">
        <v>5706</v>
      </c>
      <c r="T136" s="50" t="s">
        <v>5707</v>
      </c>
      <c r="U136" s="50">
        <v>0</v>
      </c>
      <c r="V136" s="50">
        <v>1</v>
      </c>
      <c r="W136" s="50">
        <v>0</v>
      </c>
      <c r="X136" s="50">
        <f t="shared" si="5"/>
        <v>3001</v>
      </c>
      <c r="Y136" s="50">
        <v>60011</v>
      </c>
      <c r="Z136" s="50">
        <v>60011</v>
      </c>
      <c r="AA136" s="50">
        <v>20500</v>
      </c>
      <c r="AB136" s="50">
        <v>5102</v>
      </c>
      <c r="AC136" s="49" t="s">
        <v>5704</v>
      </c>
      <c r="AD136" s="49">
        <v>2001</v>
      </c>
    </row>
    <row r="137" spans="1:30" x14ac:dyDescent="0.2">
      <c r="A137" s="4">
        <v>1</v>
      </c>
      <c r="B137" s="5">
        <v>1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N137" s="154">
        <f>O137*100000+_xlfn.TEXTBEFORE(AC137,"|")*100+COUNTIF($AC$135:AC137,AC137)</f>
        <v>300103</v>
      </c>
      <c r="O137" s="154">
        <v>3</v>
      </c>
      <c r="P137" s="154" t="s">
        <v>5708</v>
      </c>
      <c r="Q137" s="154">
        <v>3</v>
      </c>
      <c r="R137" s="50">
        <v>6</v>
      </c>
      <c r="S137" s="154" t="s">
        <v>5709</v>
      </c>
      <c r="T137" s="50" t="s">
        <v>5710</v>
      </c>
      <c r="U137" s="81">
        <v>0</v>
      </c>
      <c r="V137" s="50" t="s">
        <v>2748</v>
      </c>
      <c r="W137" s="50" t="s">
        <v>2659</v>
      </c>
      <c r="X137" s="50">
        <f t="shared" si="5"/>
        <v>3002</v>
      </c>
      <c r="Y137" s="50">
        <v>60014</v>
      </c>
      <c r="Z137" s="50">
        <v>60014</v>
      </c>
      <c r="AA137" s="50" t="s">
        <v>5711</v>
      </c>
      <c r="AB137" s="50">
        <v>5102</v>
      </c>
      <c r="AC137" s="49" t="s">
        <v>5704</v>
      </c>
      <c r="AD137" s="49">
        <v>2001</v>
      </c>
    </row>
    <row r="138" spans="1:30" x14ac:dyDescent="0.2">
      <c r="A138" s="4">
        <v>1</v>
      </c>
      <c r="B138" s="5">
        <v>1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N138" s="154">
        <f>O138*100000+_xlfn.TEXTBEFORE(AC138,"|")*100+COUNTIF($AC$135:AC138,AC138)</f>
        <v>300104</v>
      </c>
      <c r="O138" s="154">
        <v>3</v>
      </c>
      <c r="P138" s="154" t="s">
        <v>5712</v>
      </c>
      <c r="Q138" s="154">
        <v>3</v>
      </c>
      <c r="R138" s="50">
        <v>6</v>
      </c>
      <c r="S138" s="154" t="s">
        <v>5713</v>
      </c>
      <c r="T138" s="50" t="s">
        <v>5714</v>
      </c>
      <c r="U138" s="50">
        <v>0</v>
      </c>
      <c r="V138" s="50" t="s">
        <v>2748</v>
      </c>
      <c r="W138" s="50" t="s">
        <v>2659</v>
      </c>
      <c r="X138" s="50">
        <f t="shared" si="5"/>
        <v>3003</v>
      </c>
      <c r="Y138" s="50">
        <v>60021</v>
      </c>
      <c r="Z138" s="50">
        <v>60021</v>
      </c>
      <c r="AA138" s="50">
        <v>20280</v>
      </c>
      <c r="AB138" s="50">
        <v>5102</v>
      </c>
      <c r="AC138" s="49" t="s">
        <v>5704</v>
      </c>
      <c r="AD138" s="49">
        <v>2001</v>
      </c>
    </row>
    <row r="139" spans="1:30" x14ac:dyDescent="0.2">
      <c r="A139" s="4">
        <v>1</v>
      </c>
      <c r="B139" s="5">
        <v>1</v>
      </c>
      <c r="C139" s="5">
        <v>1</v>
      </c>
      <c r="D139" s="5">
        <v>1</v>
      </c>
      <c r="E139" s="5">
        <v>1</v>
      </c>
      <c r="F139" s="5">
        <v>1</v>
      </c>
      <c r="G139" s="5">
        <v>1</v>
      </c>
      <c r="H139" s="5">
        <v>1</v>
      </c>
      <c r="I139" s="5">
        <v>1</v>
      </c>
      <c r="J139" s="5">
        <v>1</v>
      </c>
      <c r="N139" s="154">
        <f>O139*100000+_xlfn.TEXTBEFORE(AC139,"|")*100+COUNTIF($AC$135:AC139,AC139)</f>
        <v>300105</v>
      </c>
      <c r="O139" s="154">
        <v>3</v>
      </c>
      <c r="P139" s="154" t="s">
        <v>5715</v>
      </c>
      <c r="Q139" s="154">
        <v>3</v>
      </c>
      <c r="R139" s="50">
        <v>6</v>
      </c>
      <c r="S139" s="154" t="s">
        <v>5716</v>
      </c>
      <c r="T139" s="50" t="s">
        <v>5717</v>
      </c>
      <c r="U139" s="81">
        <v>0</v>
      </c>
      <c r="V139" s="50">
        <v>2</v>
      </c>
      <c r="W139" s="50">
        <v>1</v>
      </c>
      <c r="X139" s="50">
        <f t="shared" si="5"/>
        <v>3004</v>
      </c>
      <c r="Y139" s="50">
        <v>60024</v>
      </c>
      <c r="Z139" s="50">
        <v>60024</v>
      </c>
      <c r="AA139" s="50">
        <v>20511</v>
      </c>
      <c r="AB139" s="50">
        <v>5102</v>
      </c>
      <c r="AC139" s="49" t="s">
        <v>5704</v>
      </c>
      <c r="AD139" s="49">
        <v>2001</v>
      </c>
    </row>
    <row r="140" spans="1:30" x14ac:dyDescent="0.2">
      <c r="A140" s="4">
        <v>1</v>
      </c>
      <c r="B140" s="5">
        <v>1</v>
      </c>
      <c r="C140" s="5">
        <v>1</v>
      </c>
      <c r="D140" s="5">
        <v>1</v>
      </c>
      <c r="E140" s="5">
        <v>1</v>
      </c>
      <c r="F140" s="5">
        <v>1</v>
      </c>
      <c r="G140" s="5">
        <v>1</v>
      </c>
      <c r="H140" s="5">
        <v>1</v>
      </c>
      <c r="I140" s="5">
        <v>1</v>
      </c>
      <c r="J140" s="5">
        <v>1</v>
      </c>
      <c r="N140" s="154">
        <f>O140*100000+_xlfn.TEXTBEFORE(AC140,"|")*100+COUNTIF($AC$135:AC140,AC140)</f>
        <v>300106</v>
      </c>
      <c r="O140" s="154">
        <v>3</v>
      </c>
      <c r="P140" s="154" t="s">
        <v>5718</v>
      </c>
      <c r="Q140" s="154">
        <v>3</v>
      </c>
      <c r="R140" s="50">
        <v>6</v>
      </c>
      <c r="S140" s="154" t="s">
        <v>5719</v>
      </c>
      <c r="T140" s="50" t="s">
        <v>5720</v>
      </c>
      <c r="U140" s="50">
        <v>0</v>
      </c>
      <c r="V140" s="50">
        <v>2</v>
      </c>
      <c r="W140" s="50">
        <v>1</v>
      </c>
      <c r="X140" s="50">
        <f t="shared" si="5"/>
        <v>3005</v>
      </c>
      <c r="Y140" s="50">
        <v>60031</v>
      </c>
      <c r="Z140" s="50">
        <v>60031</v>
      </c>
      <c r="AA140" s="50" t="s">
        <v>5721</v>
      </c>
      <c r="AB140" s="50">
        <v>5102</v>
      </c>
      <c r="AC140" s="49" t="s">
        <v>5704</v>
      </c>
      <c r="AD140" s="49">
        <v>2001</v>
      </c>
    </row>
    <row r="141" spans="1:30" x14ac:dyDescent="0.2">
      <c r="A141" s="4">
        <v>1</v>
      </c>
      <c r="B141" s="5">
        <v>1</v>
      </c>
      <c r="C141" s="5">
        <v>1</v>
      </c>
      <c r="D141" s="5">
        <v>1</v>
      </c>
      <c r="E141" s="5">
        <v>1</v>
      </c>
      <c r="F141" s="5">
        <v>1</v>
      </c>
      <c r="G141" s="5">
        <v>1</v>
      </c>
      <c r="H141" s="5">
        <v>1</v>
      </c>
      <c r="I141" s="5">
        <v>1</v>
      </c>
      <c r="J141" s="5">
        <v>1</v>
      </c>
      <c r="M141" s="49"/>
      <c r="N141" s="154">
        <f>O141*100000+_xlfn.TEXTBEFORE(AC141,"|")*100+COUNTIF($AC$135:AC141,AC141)</f>
        <v>300107</v>
      </c>
      <c r="O141" s="154">
        <v>3</v>
      </c>
      <c r="P141" s="154" t="s">
        <v>5722</v>
      </c>
      <c r="Q141" s="154">
        <v>3</v>
      </c>
      <c r="R141" s="50">
        <v>6</v>
      </c>
      <c r="S141" s="154" t="s">
        <v>5723</v>
      </c>
      <c r="T141" s="50" t="s">
        <v>5724</v>
      </c>
      <c r="U141" s="81">
        <v>0</v>
      </c>
      <c r="V141" s="50">
        <v>2</v>
      </c>
      <c r="W141" s="50">
        <v>1</v>
      </c>
      <c r="X141" s="50">
        <f t="shared" si="5"/>
        <v>3006</v>
      </c>
      <c r="Y141" s="50">
        <v>60034</v>
      </c>
      <c r="Z141" s="50">
        <v>60034</v>
      </c>
      <c r="AA141" s="50" t="s">
        <v>5725</v>
      </c>
      <c r="AB141" s="50">
        <v>5102</v>
      </c>
      <c r="AC141" s="49" t="s">
        <v>5704</v>
      </c>
      <c r="AD141" s="49">
        <v>2001</v>
      </c>
    </row>
    <row r="142" spans="1:30" x14ac:dyDescent="0.2">
      <c r="A142" s="4">
        <v>1</v>
      </c>
      <c r="B142" s="5">
        <v>1</v>
      </c>
      <c r="C142" s="5">
        <v>1</v>
      </c>
      <c r="D142" s="5">
        <v>1</v>
      </c>
      <c r="E142" s="5">
        <v>1</v>
      </c>
      <c r="F142" s="5">
        <v>1</v>
      </c>
      <c r="G142" s="5">
        <v>1</v>
      </c>
      <c r="H142" s="5">
        <v>1</v>
      </c>
      <c r="I142" s="5">
        <v>1</v>
      </c>
      <c r="J142" s="5">
        <v>1</v>
      </c>
      <c r="M142" s="49"/>
      <c r="N142" s="154">
        <f>O142*100000+_xlfn.TEXTBEFORE(AC142,"|")*100+COUNTIF($AC$135:AC142,AC142)</f>
        <v>300108</v>
      </c>
      <c r="O142" s="154">
        <v>3</v>
      </c>
      <c r="P142" s="62" t="s">
        <v>5722</v>
      </c>
      <c r="Q142" s="154">
        <v>3</v>
      </c>
      <c r="R142" s="50">
        <v>6</v>
      </c>
      <c r="S142" s="62" t="s">
        <v>5726</v>
      </c>
      <c r="T142" s="50" t="s">
        <v>5727</v>
      </c>
      <c r="U142" s="50">
        <v>0</v>
      </c>
      <c r="V142" s="50" t="s">
        <v>5728</v>
      </c>
      <c r="W142" s="50">
        <v>1</v>
      </c>
      <c r="X142" s="50">
        <f t="shared" ref="X142:X173" si="6">IF(O142&lt;&gt;O141,O142*1000,IF(IFERROR(Q142,0)&gt;IFERROR(Q141,0),X141,X141+1))</f>
        <v>3007</v>
      </c>
      <c r="Y142" s="50">
        <v>0</v>
      </c>
      <c r="Z142" s="50">
        <v>0</v>
      </c>
      <c r="AA142" s="50">
        <v>20450</v>
      </c>
      <c r="AB142" s="50">
        <v>5101</v>
      </c>
      <c r="AC142" s="49" t="s">
        <v>5704</v>
      </c>
      <c r="AD142" s="49">
        <v>2001</v>
      </c>
    </row>
    <row r="143" spans="1:30" x14ac:dyDescent="0.2">
      <c r="A143" s="4">
        <v>1</v>
      </c>
      <c r="B143" s="5">
        <v>1</v>
      </c>
      <c r="C143" s="5">
        <v>1</v>
      </c>
      <c r="D143" s="5">
        <v>1</v>
      </c>
      <c r="E143" s="5">
        <v>1</v>
      </c>
      <c r="F143" s="5">
        <v>1</v>
      </c>
      <c r="G143" s="5">
        <v>1</v>
      </c>
      <c r="H143" s="5">
        <v>1</v>
      </c>
      <c r="I143" s="5">
        <v>1</v>
      </c>
      <c r="J143" s="5">
        <v>1</v>
      </c>
      <c r="M143" s="49"/>
      <c r="N143" s="154">
        <f>O143*100000+_xlfn.TEXTBEFORE(AC143,"|")*100+COUNTIF($AC$135:AC143,AC143)</f>
        <v>300201</v>
      </c>
      <c r="O143" s="154">
        <v>3</v>
      </c>
      <c r="P143" s="154" t="s">
        <v>5729</v>
      </c>
      <c r="Q143" s="154">
        <v>3</v>
      </c>
      <c r="R143" s="50">
        <v>6</v>
      </c>
      <c r="S143" s="154" t="s">
        <v>5730</v>
      </c>
      <c r="T143" s="50" t="s">
        <v>5717</v>
      </c>
      <c r="U143" s="50">
        <v>0</v>
      </c>
      <c r="V143" s="50">
        <v>2</v>
      </c>
      <c r="W143" s="50">
        <v>1</v>
      </c>
      <c r="X143" s="50">
        <f t="shared" si="6"/>
        <v>3008</v>
      </c>
      <c r="Y143" s="50">
        <v>0</v>
      </c>
      <c r="Z143" s="50">
        <v>0</v>
      </c>
      <c r="AA143" s="50">
        <v>20260</v>
      </c>
      <c r="AB143" s="50">
        <v>5101</v>
      </c>
      <c r="AC143" s="49" t="s">
        <v>5731</v>
      </c>
      <c r="AD143" s="49">
        <v>2001</v>
      </c>
    </row>
    <row r="144" spans="1:30" x14ac:dyDescent="0.2">
      <c r="A144" s="4">
        <v>1</v>
      </c>
      <c r="B144" s="5">
        <v>1</v>
      </c>
      <c r="C144" s="5">
        <v>1</v>
      </c>
      <c r="D144" s="5">
        <v>1</v>
      </c>
      <c r="E144" s="5">
        <v>1</v>
      </c>
      <c r="F144" s="5">
        <v>1</v>
      </c>
      <c r="G144" s="5">
        <v>1</v>
      </c>
      <c r="H144" s="5">
        <v>1</v>
      </c>
      <c r="I144" s="5">
        <v>1</v>
      </c>
      <c r="J144" s="5">
        <v>1</v>
      </c>
      <c r="M144" s="49"/>
      <c r="N144" s="154">
        <f>O144*100000+_xlfn.TEXTBEFORE(AC144,"|")*100+COUNTIF($AC$135:AC144,AC144)</f>
        <v>300202</v>
      </c>
      <c r="O144" s="154">
        <v>3</v>
      </c>
      <c r="P144" s="154" t="s">
        <v>5732</v>
      </c>
      <c r="Q144" s="154">
        <v>3</v>
      </c>
      <c r="R144" s="50">
        <v>6</v>
      </c>
      <c r="S144" s="154" t="s">
        <v>5733</v>
      </c>
      <c r="T144" s="50" t="s">
        <v>5717</v>
      </c>
      <c r="U144" s="81">
        <v>0</v>
      </c>
      <c r="V144" s="50">
        <v>2</v>
      </c>
      <c r="W144" s="50">
        <v>1</v>
      </c>
      <c r="X144" s="50">
        <f t="shared" si="6"/>
        <v>3009</v>
      </c>
      <c r="Y144" s="50">
        <v>20001</v>
      </c>
      <c r="Z144" s="50">
        <v>20001</v>
      </c>
      <c r="AA144" s="50">
        <v>20300</v>
      </c>
      <c r="AB144" s="50">
        <v>5102</v>
      </c>
      <c r="AC144" s="49" t="s">
        <v>5731</v>
      </c>
      <c r="AD144" s="49">
        <v>2001</v>
      </c>
    </row>
    <row r="145" spans="1:30" x14ac:dyDescent="0.2">
      <c r="A145" s="4">
        <v>1</v>
      </c>
      <c r="B145" s="5">
        <v>1</v>
      </c>
      <c r="C145" s="5">
        <v>1</v>
      </c>
      <c r="D145" s="5">
        <v>1</v>
      </c>
      <c r="E145" s="5">
        <v>1</v>
      </c>
      <c r="F145" s="5">
        <v>1</v>
      </c>
      <c r="G145" s="5">
        <v>1</v>
      </c>
      <c r="H145" s="5">
        <v>1</v>
      </c>
      <c r="I145" s="5">
        <v>1</v>
      </c>
      <c r="J145" s="5">
        <v>1</v>
      </c>
      <c r="M145" s="49"/>
      <c r="N145" s="154">
        <f>O145*100000+_xlfn.TEXTBEFORE(AC145,"|")*100+COUNTIF($AC$135:AC145,AC145)</f>
        <v>300203</v>
      </c>
      <c r="O145" s="154">
        <v>3</v>
      </c>
      <c r="P145" s="154" t="s">
        <v>5734</v>
      </c>
      <c r="Q145" s="154">
        <v>3</v>
      </c>
      <c r="R145" s="50">
        <v>6</v>
      </c>
      <c r="S145" s="154" t="s">
        <v>5735</v>
      </c>
      <c r="T145" s="50" t="s">
        <v>5717</v>
      </c>
      <c r="U145" s="50">
        <v>0</v>
      </c>
      <c r="V145" s="50">
        <v>2</v>
      </c>
      <c r="W145" s="50">
        <v>1</v>
      </c>
      <c r="X145" s="50">
        <f t="shared" si="6"/>
        <v>3010</v>
      </c>
      <c r="Y145" s="50">
        <v>20002</v>
      </c>
      <c r="Z145" s="50">
        <v>20002</v>
      </c>
      <c r="AA145" s="50">
        <v>20310</v>
      </c>
      <c r="AB145" s="50">
        <v>5102</v>
      </c>
      <c r="AC145" s="49" t="s">
        <v>5731</v>
      </c>
      <c r="AD145" s="49">
        <v>2001</v>
      </c>
    </row>
    <row r="146" spans="1:30" x14ac:dyDescent="0.2">
      <c r="A146" s="4">
        <v>1</v>
      </c>
      <c r="B146" s="5">
        <v>1</v>
      </c>
      <c r="C146" s="5">
        <v>1</v>
      </c>
      <c r="D146" s="5">
        <v>1</v>
      </c>
      <c r="E146" s="5">
        <v>1</v>
      </c>
      <c r="F146" s="5">
        <v>1</v>
      </c>
      <c r="G146" s="5">
        <v>1</v>
      </c>
      <c r="H146" s="5">
        <v>1</v>
      </c>
      <c r="I146" s="5">
        <v>1</v>
      </c>
      <c r="J146" s="5">
        <v>1</v>
      </c>
      <c r="M146" s="49"/>
      <c r="N146" s="154">
        <f>O146*100000+_xlfn.TEXTBEFORE(AC146,"|")*100+COUNTIF($AC$135:AC146,AC146)</f>
        <v>300204</v>
      </c>
      <c r="O146" s="154">
        <v>3</v>
      </c>
      <c r="P146" s="154" t="s">
        <v>5736</v>
      </c>
      <c r="Q146" s="154">
        <v>3</v>
      </c>
      <c r="R146" s="50">
        <v>6</v>
      </c>
      <c r="S146" s="154" t="s">
        <v>5737</v>
      </c>
      <c r="T146" s="50" t="s">
        <v>5717</v>
      </c>
      <c r="U146" s="81">
        <v>0</v>
      </c>
      <c r="V146" s="50">
        <v>2</v>
      </c>
      <c r="W146" s="50">
        <v>1</v>
      </c>
      <c r="X146" s="50">
        <f t="shared" si="6"/>
        <v>3011</v>
      </c>
      <c r="Y146" s="50">
        <v>20003</v>
      </c>
      <c r="Z146" s="50">
        <v>20003</v>
      </c>
      <c r="AA146" s="50">
        <v>20320</v>
      </c>
      <c r="AB146" s="50">
        <v>5102</v>
      </c>
      <c r="AC146" s="49" t="s">
        <v>5731</v>
      </c>
      <c r="AD146" s="49">
        <v>2001</v>
      </c>
    </row>
    <row r="147" spans="1:30" x14ac:dyDescent="0.2">
      <c r="A147" s="4">
        <v>1</v>
      </c>
      <c r="B147" s="5">
        <v>1</v>
      </c>
      <c r="C147" s="5">
        <v>1</v>
      </c>
      <c r="D147" s="5">
        <v>1</v>
      </c>
      <c r="E147" s="5">
        <v>1</v>
      </c>
      <c r="F147" s="5">
        <v>1</v>
      </c>
      <c r="G147" s="5">
        <v>1</v>
      </c>
      <c r="H147" s="5">
        <v>1</v>
      </c>
      <c r="I147" s="5">
        <v>1</v>
      </c>
      <c r="J147" s="5">
        <v>1</v>
      </c>
      <c r="M147" s="49"/>
      <c r="N147" s="154">
        <f>O147*100000+_xlfn.TEXTBEFORE(AC147,"|")*100+COUNTIF($AC$135:AC147,AC147)</f>
        <v>300205</v>
      </c>
      <c r="O147" s="154">
        <v>3</v>
      </c>
      <c r="P147" s="154" t="s">
        <v>5738</v>
      </c>
      <c r="Q147" s="154">
        <v>3</v>
      </c>
      <c r="R147" s="50">
        <v>6</v>
      </c>
      <c r="S147" s="154" t="s">
        <v>5739</v>
      </c>
      <c r="T147" s="50" t="s">
        <v>5740</v>
      </c>
      <c r="U147" s="50">
        <v>0</v>
      </c>
      <c r="V147" s="50" t="s">
        <v>3503</v>
      </c>
      <c r="W147" s="50" t="s">
        <v>2659</v>
      </c>
      <c r="X147" s="50">
        <f t="shared" si="6"/>
        <v>3012</v>
      </c>
      <c r="Y147" s="50">
        <v>60001</v>
      </c>
      <c r="Z147" s="50">
        <v>60001</v>
      </c>
      <c r="AA147" s="50" t="s">
        <v>5741</v>
      </c>
      <c r="AB147" s="50">
        <v>5102</v>
      </c>
      <c r="AC147" s="49" t="s">
        <v>5731</v>
      </c>
      <c r="AD147" s="49">
        <v>2001</v>
      </c>
    </row>
    <row r="148" spans="1:30" x14ac:dyDescent="0.2">
      <c r="A148" s="4">
        <v>1</v>
      </c>
      <c r="B148" s="5">
        <v>1</v>
      </c>
      <c r="C148" s="5">
        <v>1</v>
      </c>
      <c r="D148" s="5">
        <v>1</v>
      </c>
      <c r="E148" s="5">
        <v>1</v>
      </c>
      <c r="F148" s="5">
        <v>1</v>
      </c>
      <c r="G148" s="5">
        <v>1</v>
      </c>
      <c r="H148" s="5">
        <v>1</v>
      </c>
      <c r="I148" s="5">
        <v>1</v>
      </c>
      <c r="J148" s="5">
        <v>1</v>
      </c>
      <c r="M148" s="49"/>
      <c r="N148" s="154">
        <f>O148*100000+_xlfn.TEXTBEFORE(AC148,"|")*100+COUNTIF($AC$135:AC148,AC148)</f>
        <v>300206</v>
      </c>
      <c r="O148" s="154">
        <v>3</v>
      </c>
      <c r="P148" s="154" t="s">
        <v>5742</v>
      </c>
      <c r="Q148" s="154">
        <v>3</v>
      </c>
      <c r="R148" s="50">
        <v>6</v>
      </c>
      <c r="S148" s="154" t="s">
        <v>5743</v>
      </c>
      <c r="T148" s="50" t="s">
        <v>5744</v>
      </c>
      <c r="U148" s="81">
        <v>0</v>
      </c>
      <c r="V148" s="50" t="s">
        <v>3233</v>
      </c>
      <c r="W148" s="50" t="s">
        <v>3217</v>
      </c>
      <c r="X148" s="50">
        <f t="shared" si="6"/>
        <v>3013</v>
      </c>
      <c r="Y148" s="50">
        <v>60003</v>
      </c>
      <c r="Z148" s="50">
        <v>60003</v>
      </c>
      <c r="AA148" s="50">
        <v>20590</v>
      </c>
      <c r="AB148" s="50">
        <v>5102</v>
      </c>
      <c r="AC148" s="49" t="s">
        <v>5731</v>
      </c>
      <c r="AD148" s="49">
        <v>2001</v>
      </c>
    </row>
    <row r="149" spans="1:30" x14ac:dyDescent="0.2">
      <c r="A149" s="4">
        <v>1</v>
      </c>
      <c r="B149" s="5">
        <v>1</v>
      </c>
      <c r="C149" s="5">
        <v>1</v>
      </c>
      <c r="D149" s="5">
        <v>1</v>
      </c>
      <c r="E149" s="5">
        <v>1</v>
      </c>
      <c r="F149" s="5">
        <v>1</v>
      </c>
      <c r="G149" s="5">
        <v>1</v>
      </c>
      <c r="H149" s="5">
        <v>1</v>
      </c>
      <c r="I149" s="5">
        <v>1</v>
      </c>
      <c r="J149" s="5">
        <v>1</v>
      </c>
      <c r="M149" s="49"/>
      <c r="N149" s="154">
        <f>O149*100000+_xlfn.TEXTBEFORE(AC149,"|")*100+COUNTIF($AC$135:AC149,AC149)</f>
        <v>300207</v>
      </c>
      <c r="O149" s="154">
        <v>3</v>
      </c>
      <c r="P149" s="154" t="s">
        <v>5745</v>
      </c>
      <c r="Q149" s="154">
        <v>3</v>
      </c>
      <c r="R149" s="50">
        <v>6</v>
      </c>
      <c r="S149" s="154" t="s">
        <v>5746</v>
      </c>
      <c r="T149" s="50" t="s">
        <v>5747</v>
      </c>
      <c r="U149" s="50">
        <v>0</v>
      </c>
      <c r="V149" s="50" t="s">
        <v>5748</v>
      </c>
      <c r="W149" s="50">
        <v>0</v>
      </c>
      <c r="X149" s="50">
        <f t="shared" si="6"/>
        <v>3014</v>
      </c>
      <c r="Y149" s="50">
        <v>60006</v>
      </c>
      <c r="Z149" s="50">
        <v>60006</v>
      </c>
      <c r="AA149" s="50">
        <v>20600</v>
      </c>
      <c r="AB149" s="50">
        <v>5102</v>
      </c>
      <c r="AC149" s="49" t="s">
        <v>5731</v>
      </c>
      <c r="AD149" s="49">
        <v>2001</v>
      </c>
    </row>
    <row r="150" spans="1:30" x14ac:dyDescent="0.2">
      <c r="A150" s="4">
        <v>1</v>
      </c>
      <c r="B150" s="5">
        <v>1</v>
      </c>
      <c r="C150" s="5">
        <v>1</v>
      </c>
      <c r="D150" s="5">
        <v>1</v>
      </c>
      <c r="E150" s="5">
        <v>1</v>
      </c>
      <c r="F150" s="5">
        <v>1</v>
      </c>
      <c r="G150" s="5">
        <v>1</v>
      </c>
      <c r="H150" s="5">
        <v>1</v>
      </c>
      <c r="I150" s="5">
        <v>1</v>
      </c>
      <c r="J150" s="5">
        <v>1</v>
      </c>
      <c r="M150" s="49"/>
      <c r="N150" s="154">
        <f>O150*100000+_xlfn.TEXTBEFORE(AC150,"|")*100+COUNTIF($AC$135:AC150,AC150)</f>
        <v>300301</v>
      </c>
      <c r="O150" s="154">
        <v>3</v>
      </c>
      <c r="P150" s="154" t="s">
        <v>5749</v>
      </c>
      <c r="Q150" s="154">
        <v>3</v>
      </c>
      <c r="R150" s="50">
        <v>6</v>
      </c>
      <c r="S150" s="154" t="s">
        <v>5750</v>
      </c>
      <c r="T150" s="50" t="s">
        <v>5751</v>
      </c>
      <c r="U150" s="81">
        <v>0</v>
      </c>
      <c r="V150" s="50">
        <v>2</v>
      </c>
      <c r="W150" s="50">
        <v>0</v>
      </c>
      <c r="X150" s="50">
        <f t="shared" si="6"/>
        <v>3015</v>
      </c>
      <c r="Y150" s="50">
        <v>0</v>
      </c>
      <c r="Z150" s="50">
        <v>0</v>
      </c>
      <c r="AA150" s="50">
        <v>20240</v>
      </c>
      <c r="AB150" s="50">
        <v>5101</v>
      </c>
      <c r="AC150" s="49" t="s">
        <v>5752</v>
      </c>
      <c r="AD150" s="49">
        <v>2001</v>
      </c>
    </row>
    <row r="151" spans="1:30" x14ac:dyDescent="0.2">
      <c r="A151" s="4">
        <v>1</v>
      </c>
      <c r="B151" s="5">
        <v>1</v>
      </c>
      <c r="C151" s="5">
        <v>1</v>
      </c>
      <c r="D151" s="5">
        <v>1</v>
      </c>
      <c r="E151" s="5">
        <v>1</v>
      </c>
      <c r="F151" s="5">
        <v>1</v>
      </c>
      <c r="G151" s="5">
        <v>1</v>
      </c>
      <c r="H151" s="5">
        <v>1</v>
      </c>
      <c r="I151" s="5">
        <v>1</v>
      </c>
      <c r="J151" s="5">
        <v>1</v>
      </c>
      <c r="M151" s="49"/>
      <c r="N151" s="154">
        <f>O151*100000+_xlfn.TEXTBEFORE(AC151,"|")*100+COUNTIF($AC$135:AC151,AC151)</f>
        <v>300302</v>
      </c>
      <c r="O151" s="154">
        <v>3</v>
      </c>
      <c r="P151" s="154" t="s">
        <v>5753</v>
      </c>
      <c r="Q151" s="154">
        <v>3</v>
      </c>
      <c r="R151" s="50">
        <v>6</v>
      </c>
      <c r="S151" s="154" t="s">
        <v>5754</v>
      </c>
      <c r="T151" s="50" t="s">
        <v>5755</v>
      </c>
      <c r="U151" s="50">
        <v>0</v>
      </c>
      <c r="V151" s="50" t="s">
        <v>5756</v>
      </c>
      <c r="W151" s="50">
        <v>0</v>
      </c>
      <c r="X151" s="50">
        <f t="shared" si="6"/>
        <v>3016</v>
      </c>
      <c r="Y151" s="50">
        <v>0</v>
      </c>
      <c r="Z151" s="50">
        <v>0</v>
      </c>
      <c r="AA151" s="50">
        <v>20440</v>
      </c>
      <c r="AB151" s="50">
        <v>5101</v>
      </c>
      <c r="AC151" s="49" t="s">
        <v>5752</v>
      </c>
      <c r="AD151" s="49">
        <v>2001</v>
      </c>
    </row>
    <row r="152" spans="1:30" x14ac:dyDescent="0.2">
      <c r="A152" s="4">
        <v>1</v>
      </c>
      <c r="B152" s="5">
        <v>1</v>
      </c>
      <c r="C152" s="5">
        <v>1</v>
      </c>
      <c r="D152" s="5">
        <v>1</v>
      </c>
      <c r="E152" s="5">
        <v>1</v>
      </c>
      <c r="F152" s="5">
        <v>1</v>
      </c>
      <c r="G152" s="5">
        <v>1</v>
      </c>
      <c r="H152" s="5">
        <v>1</v>
      </c>
      <c r="I152" s="5">
        <v>1</v>
      </c>
      <c r="J152" s="5">
        <v>1</v>
      </c>
      <c r="M152" s="49"/>
      <c r="N152" s="154">
        <f>O152*100000+_xlfn.TEXTBEFORE(AC152,"|")*100+COUNTIF($AC$135:AC152,AC152)</f>
        <v>300303</v>
      </c>
      <c r="O152" s="154">
        <v>3</v>
      </c>
      <c r="P152" s="154" t="s">
        <v>5757</v>
      </c>
      <c r="Q152" s="154">
        <v>3</v>
      </c>
      <c r="R152" s="50">
        <v>6</v>
      </c>
      <c r="S152" s="154" t="s">
        <v>5758</v>
      </c>
      <c r="T152" s="50" t="s">
        <v>5759</v>
      </c>
      <c r="U152" s="81">
        <v>0</v>
      </c>
      <c r="V152" s="50" t="s">
        <v>5760</v>
      </c>
      <c r="W152" s="50" t="s">
        <v>3217</v>
      </c>
      <c r="X152" s="50">
        <f t="shared" si="6"/>
        <v>3017</v>
      </c>
      <c r="Y152" s="50">
        <v>0</v>
      </c>
      <c r="Z152" s="50">
        <v>0</v>
      </c>
      <c r="AA152" s="50">
        <v>20230</v>
      </c>
      <c r="AB152" s="50">
        <v>5101</v>
      </c>
      <c r="AC152" s="49" t="s">
        <v>5752</v>
      </c>
      <c r="AD152" s="49">
        <v>2001</v>
      </c>
    </row>
    <row r="153" spans="1:30" x14ac:dyDescent="0.2">
      <c r="A153" s="4">
        <v>1</v>
      </c>
      <c r="B153" s="5">
        <v>1</v>
      </c>
      <c r="C153" s="5">
        <v>1</v>
      </c>
      <c r="D153" s="5">
        <v>1</v>
      </c>
      <c r="E153" s="5">
        <v>1</v>
      </c>
      <c r="F153" s="5">
        <v>1</v>
      </c>
      <c r="G153" s="5">
        <v>1</v>
      </c>
      <c r="H153" s="5">
        <v>1</v>
      </c>
      <c r="I153" s="5">
        <v>1</v>
      </c>
      <c r="J153" s="5">
        <v>1</v>
      </c>
      <c r="M153" s="49"/>
      <c r="N153" s="154">
        <f>O153*100000+_xlfn.TEXTBEFORE(AC153,"|")*100+COUNTIF($AC$135:AC153,AC153)</f>
        <v>300304</v>
      </c>
      <c r="O153" s="154">
        <v>3</v>
      </c>
      <c r="P153" s="154" t="s">
        <v>5761</v>
      </c>
      <c r="Q153" s="154">
        <v>3</v>
      </c>
      <c r="R153" s="50">
        <v>6</v>
      </c>
      <c r="S153" s="154" t="s">
        <v>5762</v>
      </c>
      <c r="T153" s="50" t="s">
        <v>5763</v>
      </c>
      <c r="U153" s="50">
        <v>0</v>
      </c>
      <c r="V153" s="50" t="s">
        <v>2748</v>
      </c>
      <c r="W153" s="50" t="s">
        <v>2659</v>
      </c>
      <c r="X153" s="50">
        <f t="shared" si="6"/>
        <v>3018</v>
      </c>
      <c r="Y153" s="50">
        <v>0</v>
      </c>
      <c r="Z153" s="50">
        <v>0</v>
      </c>
      <c r="AA153" s="50" t="s">
        <v>5764</v>
      </c>
      <c r="AB153" s="50">
        <v>5101</v>
      </c>
      <c r="AC153" s="49" t="s">
        <v>5752</v>
      </c>
      <c r="AD153" s="49">
        <v>2001</v>
      </c>
    </row>
    <row r="154" spans="1:30" x14ac:dyDescent="0.2">
      <c r="A154" s="4">
        <v>1</v>
      </c>
      <c r="B154" s="5">
        <v>1</v>
      </c>
      <c r="C154" s="5">
        <v>1</v>
      </c>
      <c r="D154" s="5">
        <v>1</v>
      </c>
      <c r="E154" s="5">
        <v>1</v>
      </c>
      <c r="F154" s="5">
        <v>1</v>
      </c>
      <c r="G154" s="5">
        <v>1</v>
      </c>
      <c r="H154" s="5">
        <v>1</v>
      </c>
      <c r="I154" s="5">
        <v>1</v>
      </c>
      <c r="J154" s="5">
        <v>1</v>
      </c>
      <c r="M154" s="49"/>
      <c r="N154" s="154">
        <f>O154*100000+_xlfn.TEXTBEFORE(AC154,"|")*100+COUNTIF($AC$135:AC154,AC154)</f>
        <v>300305</v>
      </c>
      <c r="O154" s="154">
        <v>3</v>
      </c>
      <c r="P154" s="154" t="s">
        <v>5765</v>
      </c>
      <c r="Q154" s="154">
        <v>3</v>
      </c>
      <c r="R154" s="50">
        <v>6</v>
      </c>
      <c r="S154" s="154" t="s">
        <v>5766</v>
      </c>
      <c r="T154" s="50" t="s">
        <v>5767</v>
      </c>
      <c r="U154" s="81">
        <v>0</v>
      </c>
      <c r="V154" s="50" t="s">
        <v>5728</v>
      </c>
      <c r="W154" s="50">
        <v>1</v>
      </c>
      <c r="X154" s="50">
        <f t="shared" si="6"/>
        <v>3019</v>
      </c>
      <c r="Y154" s="50">
        <v>0</v>
      </c>
      <c r="Z154" s="50">
        <v>0</v>
      </c>
      <c r="AA154" s="50">
        <v>20210</v>
      </c>
      <c r="AB154" s="50">
        <v>5101</v>
      </c>
      <c r="AC154" s="49" t="s">
        <v>5752</v>
      </c>
      <c r="AD154" s="49">
        <v>2001</v>
      </c>
    </row>
    <row r="155" spans="1:30" x14ac:dyDescent="0.2">
      <c r="A155" s="4">
        <v>1</v>
      </c>
      <c r="B155" s="5">
        <v>1</v>
      </c>
      <c r="C155" s="5">
        <v>1</v>
      </c>
      <c r="D155" s="5">
        <v>1</v>
      </c>
      <c r="E155" s="5">
        <v>1</v>
      </c>
      <c r="F155" s="5">
        <v>1</v>
      </c>
      <c r="G155" s="5">
        <v>1</v>
      </c>
      <c r="H155" s="5">
        <v>1</v>
      </c>
      <c r="I155" s="5">
        <v>1</v>
      </c>
      <c r="J155" s="5">
        <v>1</v>
      </c>
      <c r="M155" s="49"/>
      <c r="N155" s="154">
        <f>O155*100000+_xlfn.TEXTBEFORE(AC155,"|")*100+COUNTIF($AC$135:AC155,AC155)</f>
        <v>300401</v>
      </c>
      <c r="O155" s="154">
        <v>3</v>
      </c>
      <c r="P155" s="154" t="s">
        <v>5768</v>
      </c>
      <c r="Q155" s="154">
        <v>3</v>
      </c>
      <c r="R155" s="50">
        <v>6</v>
      </c>
      <c r="S155" s="154" t="s">
        <v>5769</v>
      </c>
      <c r="T155" s="50" t="s">
        <v>5770</v>
      </c>
      <c r="U155" s="50">
        <v>0</v>
      </c>
      <c r="V155" s="50">
        <v>2</v>
      </c>
      <c r="W155" s="50">
        <v>1</v>
      </c>
      <c r="X155" s="50">
        <f t="shared" si="6"/>
        <v>3020</v>
      </c>
      <c r="Y155" s="50">
        <v>40001</v>
      </c>
      <c r="Z155" s="50">
        <v>40001</v>
      </c>
      <c r="AA155" s="50">
        <v>20190</v>
      </c>
      <c r="AB155" s="50">
        <v>5102</v>
      </c>
      <c r="AC155" s="49" t="s">
        <v>5771</v>
      </c>
      <c r="AD155" s="49">
        <v>2001</v>
      </c>
    </row>
    <row r="156" spans="1:30" x14ac:dyDescent="0.2">
      <c r="A156" s="4">
        <v>1</v>
      </c>
      <c r="B156" s="5">
        <v>1</v>
      </c>
      <c r="C156" s="5">
        <v>1</v>
      </c>
      <c r="D156" s="5">
        <v>1</v>
      </c>
      <c r="E156" s="5">
        <v>1</v>
      </c>
      <c r="F156" s="5">
        <v>1</v>
      </c>
      <c r="G156" s="5">
        <v>1</v>
      </c>
      <c r="H156" s="5">
        <v>1</v>
      </c>
      <c r="I156" s="5">
        <v>1</v>
      </c>
      <c r="J156" s="5">
        <v>1</v>
      </c>
      <c r="M156" s="49"/>
      <c r="N156" s="154">
        <f>O156*100000+_xlfn.TEXTBEFORE(AC156,"|")*100+COUNTIF($AC$135:AC156,AC156)</f>
        <v>300402</v>
      </c>
      <c r="O156" s="154">
        <v>3</v>
      </c>
      <c r="P156" s="154" t="s">
        <v>5772</v>
      </c>
      <c r="Q156" s="154">
        <v>3</v>
      </c>
      <c r="R156" s="50">
        <v>6</v>
      </c>
      <c r="S156" s="154" t="s">
        <v>5773</v>
      </c>
      <c r="T156" s="50" t="s">
        <v>5717</v>
      </c>
      <c r="U156" s="81">
        <v>0</v>
      </c>
      <c r="V156" s="50">
        <v>2</v>
      </c>
      <c r="W156" s="50">
        <v>1</v>
      </c>
      <c r="X156" s="50">
        <f t="shared" si="6"/>
        <v>3021</v>
      </c>
      <c r="Y156" s="50">
        <v>40001</v>
      </c>
      <c r="Z156" s="50">
        <v>40001</v>
      </c>
      <c r="AA156" s="50">
        <v>20200</v>
      </c>
      <c r="AB156" s="50">
        <v>5102</v>
      </c>
      <c r="AC156" s="49" t="s">
        <v>5771</v>
      </c>
      <c r="AD156" s="49">
        <v>2001</v>
      </c>
    </row>
    <row r="157" spans="1:30" x14ac:dyDescent="0.2">
      <c r="A157" s="4">
        <v>1</v>
      </c>
      <c r="B157" s="5">
        <v>1</v>
      </c>
      <c r="C157" s="5">
        <v>1</v>
      </c>
      <c r="D157" s="5">
        <v>1</v>
      </c>
      <c r="E157" s="5">
        <v>1</v>
      </c>
      <c r="F157" s="5">
        <v>1</v>
      </c>
      <c r="G157" s="5">
        <v>1</v>
      </c>
      <c r="H157" s="5">
        <v>1</v>
      </c>
      <c r="I157" s="5">
        <v>1</v>
      </c>
      <c r="J157" s="5">
        <v>1</v>
      </c>
      <c r="M157" s="49"/>
      <c r="N157" s="154">
        <f>O157*100000+_xlfn.TEXTBEFORE(AC157,"|")*100+COUNTIF($AC$135:AC157,AC157)</f>
        <v>300403</v>
      </c>
      <c r="O157" s="154">
        <v>3</v>
      </c>
      <c r="P157" s="154" t="s">
        <v>5774</v>
      </c>
      <c r="Q157" s="154">
        <v>3</v>
      </c>
      <c r="R157" s="50">
        <v>6</v>
      </c>
      <c r="S157" s="154" t="s">
        <v>5775</v>
      </c>
      <c r="T157" s="50" t="s">
        <v>5776</v>
      </c>
      <c r="U157" s="50">
        <v>0</v>
      </c>
      <c r="V157" s="50">
        <v>2</v>
      </c>
      <c r="W157" s="50">
        <v>1</v>
      </c>
      <c r="X157" s="50">
        <f t="shared" si="6"/>
        <v>3022</v>
      </c>
      <c r="Y157" s="50">
        <v>0</v>
      </c>
      <c r="Z157" s="50">
        <v>0</v>
      </c>
      <c r="AA157" s="50">
        <v>20170</v>
      </c>
      <c r="AB157" s="50">
        <v>5101</v>
      </c>
      <c r="AC157" s="49" t="s">
        <v>5771</v>
      </c>
      <c r="AD157" s="49">
        <v>2001</v>
      </c>
    </row>
    <row r="158" spans="1:30" x14ac:dyDescent="0.2">
      <c r="A158" s="4">
        <v>1</v>
      </c>
      <c r="B158" s="5">
        <v>1</v>
      </c>
      <c r="C158" s="5">
        <v>1</v>
      </c>
      <c r="D158" s="5">
        <v>1</v>
      </c>
      <c r="E158" s="5">
        <v>1</v>
      </c>
      <c r="F158" s="5">
        <v>1</v>
      </c>
      <c r="G158" s="5">
        <v>1</v>
      </c>
      <c r="H158" s="5">
        <v>1</v>
      </c>
      <c r="I158" s="5">
        <v>1</v>
      </c>
      <c r="J158" s="5">
        <v>1</v>
      </c>
      <c r="M158" s="49"/>
      <c r="N158" s="154">
        <f>O158*100000+_xlfn.TEXTBEFORE(AC158,"|")*100+COUNTIF($AC$135:AC158,AC158)</f>
        <v>300404</v>
      </c>
      <c r="O158" s="154">
        <v>3</v>
      </c>
      <c r="P158" s="154" t="s">
        <v>5777</v>
      </c>
      <c r="Q158" s="154">
        <v>3</v>
      </c>
      <c r="R158" s="50">
        <v>6</v>
      </c>
      <c r="S158" s="154" t="s">
        <v>5778</v>
      </c>
      <c r="T158" s="50" t="s">
        <v>5776</v>
      </c>
      <c r="U158" s="81">
        <v>0</v>
      </c>
      <c r="V158" s="50">
        <v>2</v>
      </c>
      <c r="W158" s="50">
        <v>1</v>
      </c>
      <c r="X158" s="50">
        <f t="shared" si="6"/>
        <v>3023</v>
      </c>
      <c r="Y158" s="50">
        <v>0</v>
      </c>
      <c r="Z158" s="50">
        <v>0</v>
      </c>
      <c r="AA158" s="50">
        <v>20180</v>
      </c>
      <c r="AB158" s="50">
        <v>5101</v>
      </c>
      <c r="AC158" s="49" t="s">
        <v>5771</v>
      </c>
      <c r="AD158" s="49">
        <v>2001</v>
      </c>
    </row>
    <row r="159" spans="1:30" x14ac:dyDescent="0.2">
      <c r="A159" s="4">
        <v>1</v>
      </c>
      <c r="B159" s="5">
        <v>1</v>
      </c>
      <c r="C159" s="5">
        <v>1</v>
      </c>
      <c r="D159" s="5">
        <v>1</v>
      </c>
      <c r="E159" s="5">
        <v>1</v>
      </c>
      <c r="F159" s="5">
        <v>1</v>
      </c>
      <c r="G159" s="5">
        <v>1</v>
      </c>
      <c r="H159" s="5">
        <v>1</v>
      </c>
      <c r="I159" s="5">
        <v>1</v>
      </c>
      <c r="J159" s="5">
        <v>1</v>
      </c>
      <c r="M159" s="49"/>
      <c r="N159" s="154">
        <f>O159*100000+_xlfn.TEXTBEFORE(AC159,"|")*100+COUNTIF($AC$135:AC159,AC159)</f>
        <v>300405</v>
      </c>
      <c r="O159" s="154">
        <v>3</v>
      </c>
      <c r="P159" s="154" t="s">
        <v>5779</v>
      </c>
      <c r="Q159" s="154">
        <v>3</v>
      </c>
      <c r="R159" s="50">
        <v>6</v>
      </c>
      <c r="S159" s="154" t="s">
        <v>5780</v>
      </c>
      <c r="T159" s="50" t="s">
        <v>5781</v>
      </c>
      <c r="U159" s="50">
        <v>0</v>
      </c>
      <c r="V159" s="50" t="s">
        <v>5748</v>
      </c>
      <c r="W159" s="50">
        <v>0</v>
      </c>
      <c r="X159" s="50">
        <f t="shared" si="6"/>
        <v>3024</v>
      </c>
      <c r="Y159" s="50">
        <v>0</v>
      </c>
      <c r="Z159" s="50">
        <v>0</v>
      </c>
      <c r="AA159" s="50">
        <v>20150</v>
      </c>
      <c r="AB159" s="50">
        <v>5101</v>
      </c>
      <c r="AC159" s="49" t="s">
        <v>5771</v>
      </c>
      <c r="AD159" s="49">
        <v>2001</v>
      </c>
    </row>
    <row r="160" spans="1:30" x14ac:dyDescent="0.2">
      <c r="A160" s="4">
        <v>1</v>
      </c>
      <c r="B160" s="5">
        <v>1</v>
      </c>
      <c r="C160" s="5">
        <v>1</v>
      </c>
      <c r="D160" s="5">
        <v>1</v>
      </c>
      <c r="E160" s="5">
        <v>1</v>
      </c>
      <c r="F160" s="5">
        <v>1</v>
      </c>
      <c r="G160" s="5">
        <v>1</v>
      </c>
      <c r="H160" s="5">
        <v>1</v>
      </c>
      <c r="I160" s="5">
        <v>1</v>
      </c>
      <c r="J160" s="5">
        <v>1</v>
      </c>
      <c r="M160" s="49"/>
      <c r="N160" s="154">
        <f>O160*100000+_xlfn.TEXTBEFORE(AC160,"|")*100+COUNTIF($AC$135:AC160,AC160)</f>
        <v>300501</v>
      </c>
      <c r="O160" s="154">
        <v>3</v>
      </c>
      <c r="P160" s="154" t="s">
        <v>5782</v>
      </c>
      <c r="Q160" s="154">
        <v>3</v>
      </c>
      <c r="R160" s="50">
        <v>6</v>
      </c>
      <c r="S160" s="154" t="s">
        <v>5783</v>
      </c>
      <c r="T160" s="50" t="s">
        <v>5784</v>
      </c>
      <c r="U160" s="81" t="s">
        <v>5785</v>
      </c>
      <c r="V160" s="50" t="s">
        <v>4385</v>
      </c>
      <c r="W160" s="50" t="s">
        <v>3491</v>
      </c>
      <c r="X160" s="50">
        <f t="shared" si="6"/>
        <v>3025</v>
      </c>
      <c r="Y160" s="50">
        <v>0</v>
      </c>
      <c r="Z160" s="50">
        <v>0</v>
      </c>
      <c r="AA160" s="50">
        <v>20620</v>
      </c>
      <c r="AB160" s="50">
        <v>5101</v>
      </c>
      <c r="AC160" s="49" t="s">
        <v>5786</v>
      </c>
      <c r="AD160" s="49">
        <v>2001</v>
      </c>
    </row>
    <row r="161" spans="1:30" x14ac:dyDescent="0.2">
      <c r="A161" s="4">
        <v>1</v>
      </c>
      <c r="B161" s="5">
        <v>1</v>
      </c>
      <c r="C161" s="5">
        <v>1</v>
      </c>
      <c r="D161" s="5">
        <v>1</v>
      </c>
      <c r="E161" s="5">
        <v>1</v>
      </c>
      <c r="F161" s="5">
        <v>1</v>
      </c>
      <c r="G161" s="5">
        <v>1</v>
      </c>
      <c r="H161" s="5">
        <v>1</v>
      </c>
      <c r="I161" s="5">
        <v>1</v>
      </c>
      <c r="J161" s="5">
        <v>1</v>
      </c>
      <c r="M161" s="49"/>
      <c r="N161" s="154">
        <f>O161*100000+_xlfn.TEXTBEFORE(AC161,"|")*100+COUNTIF($AC$135:AC161,AC161)</f>
        <v>300502</v>
      </c>
      <c r="O161" s="154">
        <v>3</v>
      </c>
      <c r="P161" s="154" t="s">
        <v>5787</v>
      </c>
      <c r="Q161" s="154">
        <v>3</v>
      </c>
      <c r="R161" s="50">
        <v>6</v>
      </c>
      <c r="S161" s="154" t="s">
        <v>5788</v>
      </c>
      <c r="T161" s="50" t="s">
        <v>5789</v>
      </c>
      <c r="U161" s="81" t="s">
        <v>5785</v>
      </c>
      <c r="V161" s="50" t="s">
        <v>4385</v>
      </c>
      <c r="W161" s="50" t="s">
        <v>3491</v>
      </c>
      <c r="X161" s="50">
        <f t="shared" si="6"/>
        <v>3026</v>
      </c>
      <c r="Y161" s="50">
        <v>0</v>
      </c>
      <c r="Z161" s="50">
        <v>0</v>
      </c>
      <c r="AA161" s="50">
        <v>20630</v>
      </c>
      <c r="AB161" s="50">
        <v>5101</v>
      </c>
      <c r="AC161" s="49" t="s">
        <v>5786</v>
      </c>
      <c r="AD161" s="49">
        <v>2001</v>
      </c>
    </row>
    <row r="162" spans="1:30" x14ac:dyDescent="0.2">
      <c r="A162" s="4">
        <v>1</v>
      </c>
      <c r="B162" s="5">
        <v>1</v>
      </c>
      <c r="C162" s="5">
        <v>1</v>
      </c>
      <c r="D162" s="5">
        <v>1</v>
      </c>
      <c r="E162" s="5">
        <v>1</v>
      </c>
      <c r="F162" s="5">
        <v>1</v>
      </c>
      <c r="G162" s="5">
        <v>1</v>
      </c>
      <c r="H162" s="5">
        <v>1</v>
      </c>
      <c r="I162" s="5">
        <v>1</v>
      </c>
      <c r="J162" s="5">
        <v>1</v>
      </c>
      <c r="M162" s="49"/>
      <c r="N162" s="154">
        <f>O162*100000+_xlfn.TEXTBEFORE(AC162,"|")*100+COUNTIF($AC$135:AC162,AC162)</f>
        <v>300503</v>
      </c>
      <c r="O162" s="154">
        <v>3</v>
      </c>
      <c r="P162" s="154" t="s">
        <v>5790</v>
      </c>
      <c r="Q162" s="154">
        <v>3</v>
      </c>
      <c r="R162" s="50">
        <v>6</v>
      </c>
      <c r="S162" s="154" t="s">
        <v>5791</v>
      </c>
      <c r="T162" s="50" t="s">
        <v>5792</v>
      </c>
      <c r="U162" s="81" t="s">
        <v>5785</v>
      </c>
      <c r="V162" s="50" t="s">
        <v>4385</v>
      </c>
      <c r="W162" s="50" t="s">
        <v>3491</v>
      </c>
      <c r="X162" s="50">
        <f t="shared" si="6"/>
        <v>3027</v>
      </c>
      <c r="Y162" s="50">
        <v>0</v>
      </c>
      <c r="Z162" s="50">
        <v>0</v>
      </c>
      <c r="AA162" s="50">
        <v>20640</v>
      </c>
      <c r="AB162" s="50">
        <v>5101</v>
      </c>
      <c r="AC162" s="49" t="s">
        <v>5786</v>
      </c>
      <c r="AD162" s="49">
        <v>2001</v>
      </c>
    </row>
    <row r="163" spans="1:30" x14ac:dyDescent="0.2">
      <c r="A163" s="4">
        <v>1</v>
      </c>
      <c r="B163" s="5">
        <v>1</v>
      </c>
      <c r="C163" s="5">
        <v>1</v>
      </c>
      <c r="D163" s="5">
        <v>1</v>
      </c>
      <c r="E163" s="5">
        <v>1</v>
      </c>
      <c r="F163" s="5">
        <v>1</v>
      </c>
      <c r="G163" s="5">
        <v>1</v>
      </c>
      <c r="H163" s="5">
        <v>1</v>
      </c>
      <c r="I163" s="5">
        <v>1</v>
      </c>
      <c r="J163" s="5">
        <v>1</v>
      </c>
      <c r="M163" s="49"/>
      <c r="N163" s="154">
        <f>O163*100000+_xlfn.TEXTBEFORE(AC163,"|")*100+COUNTIF($AC$135:AC163,AC163)</f>
        <v>300504</v>
      </c>
      <c r="O163" s="154">
        <v>3</v>
      </c>
      <c r="P163" s="154" t="s">
        <v>5793</v>
      </c>
      <c r="Q163" s="154">
        <v>3</v>
      </c>
      <c r="R163" s="50">
        <v>6</v>
      </c>
      <c r="S163" s="154" t="s">
        <v>5794</v>
      </c>
      <c r="T163" s="81" t="s">
        <v>5795</v>
      </c>
      <c r="U163" s="81" t="s">
        <v>5785</v>
      </c>
      <c r="V163" s="50" t="s">
        <v>4385</v>
      </c>
      <c r="W163" s="50" t="s">
        <v>3491</v>
      </c>
      <c r="X163" s="50">
        <f t="shared" si="6"/>
        <v>3028</v>
      </c>
      <c r="Y163" s="50">
        <v>0</v>
      </c>
      <c r="Z163" s="50">
        <v>0</v>
      </c>
      <c r="AA163" s="50">
        <v>20650</v>
      </c>
      <c r="AB163" s="50">
        <v>5101</v>
      </c>
      <c r="AC163" s="49" t="s">
        <v>5786</v>
      </c>
      <c r="AD163" s="49">
        <v>2001</v>
      </c>
    </row>
    <row r="164" spans="1:30" x14ac:dyDescent="0.2">
      <c r="A164" s="4">
        <v>1</v>
      </c>
      <c r="B164" s="5">
        <v>1</v>
      </c>
      <c r="C164" s="5">
        <v>1</v>
      </c>
      <c r="D164" s="5">
        <v>1</v>
      </c>
      <c r="E164" s="5">
        <v>1</v>
      </c>
      <c r="F164" s="5">
        <v>1</v>
      </c>
      <c r="G164" s="5">
        <v>1</v>
      </c>
      <c r="H164" s="5">
        <v>1</v>
      </c>
      <c r="I164" s="5">
        <v>1</v>
      </c>
      <c r="J164" s="5">
        <v>1</v>
      </c>
      <c r="M164" s="49"/>
      <c r="N164" s="154">
        <f>O164*100000+_xlfn.TEXTBEFORE(AC164,"|")*100+COUNTIF($AC$135:AC164,AC164)</f>
        <v>300505</v>
      </c>
      <c r="O164" s="154">
        <v>3</v>
      </c>
      <c r="P164" s="154" t="s">
        <v>5796</v>
      </c>
      <c r="Q164" s="154">
        <v>3</v>
      </c>
      <c r="R164" s="50">
        <v>6</v>
      </c>
      <c r="S164" s="154" t="s">
        <v>5797</v>
      </c>
      <c r="T164" s="50" t="s">
        <v>5798</v>
      </c>
      <c r="U164" s="81">
        <v>0</v>
      </c>
      <c r="V164" s="50" t="s">
        <v>5799</v>
      </c>
      <c r="W164" s="50" t="s">
        <v>5800</v>
      </c>
      <c r="X164" s="50">
        <f t="shared" si="6"/>
        <v>3029</v>
      </c>
      <c r="Y164" s="50">
        <v>0</v>
      </c>
      <c r="Z164" s="50">
        <v>0</v>
      </c>
      <c r="AA164" s="50" t="s">
        <v>5801</v>
      </c>
      <c r="AB164" s="50">
        <v>5101</v>
      </c>
      <c r="AC164" s="49" t="s">
        <v>5786</v>
      </c>
      <c r="AD164" s="49">
        <v>2001</v>
      </c>
    </row>
    <row r="165" spans="1:30" x14ac:dyDescent="0.2">
      <c r="A165" s="4">
        <v>1</v>
      </c>
      <c r="B165" s="5">
        <v>1</v>
      </c>
      <c r="C165" s="5">
        <v>1</v>
      </c>
      <c r="D165" s="5">
        <v>1</v>
      </c>
      <c r="E165" s="5">
        <v>1</v>
      </c>
      <c r="F165" s="5">
        <v>1</v>
      </c>
      <c r="G165" s="5">
        <v>1</v>
      </c>
      <c r="H165" s="5">
        <v>1</v>
      </c>
      <c r="I165" s="5">
        <v>1</v>
      </c>
      <c r="J165" s="5">
        <v>1</v>
      </c>
      <c r="M165" s="49"/>
      <c r="N165" s="154">
        <f>O165*100000+_xlfn.TEXTBEFORE(AC165,"|")*100+COUNTIF($AC$135:AC165,AC165)</f>
        <v>300601</v>
      </c>
      <c r="O165" s="154">
        <v>3</v>
      </c>
      <c r="P165" s="154" t="s">
        <v>5802</v>
      </c>
      <c r="Q165" s="154">
        <v>3</v>
      </c>
      <c r="R165" s="50">
        <v>6</v>
      </c>
      <c r="S165" s="154" t="s">
        <v>5803</v>
      </c>
      <c r="T165" s="50" t="s">
        <v>5804</v>
      </c>
      <c r="U165" s="50">
        <v>0</v>
      </c>
      <c r="V165" s="50" t="s">
        <v>5760</v>
      </c>
      <c r="W165" s="50" t="s">
        <v>3217</v>
      </c>
      <c r="X165" s="50">
        <f t="shared" si="6"/>
        <v>3030</v>
      </c>
      <c r="Y165" s="50">
        <v>0</v>
      </c>
      <c r="Z165" s="50">
        <v>0</v>
      </c>
      <c r="AA165" s="50">
        <v>20130</v>
      </c>
      <c r="AB165" s="50">
        <v>5101</v>
      </c>
      <c r="AC165" s="49" t="s">
        <v>5805</v>
      </c>
      <c r="AD165" s="49">
        <v>2001</v>
      </c>
    </row>
    <row r="166" spans="1:30" x14ac:dyDescent="0.2">
      <c r="A166" s="4">
        <v>1</v>
      </c>
      <c r="B166" s="5">
        <v>1</v>
      </c>
      <c r="C166" s="5">
        <v>1</v>
      </c>
      <c r="D166" s="5">
        <v>1</v>
      </c>
      <c r="E166" s="5">
        <v>1</v>
      </c>
      <c r="F166" s="5">
        <v>1</v>
      </c>
      <c r="G166" s="5">
        <v>1</v>
      </c>
      <c r="H166" s="5">
        <v>1</v>
      </c>
      <c r="I166" s="5">
        <v>1</v>
      </c>
      <c r="J166" s="5">
        <v>1</v>
      </c>
      <c r="M166" s="49"/>
      <c r="N166" s="154">
        <f>O166*100000+_xlfn.TEXTBEFORE(AC166,"|")*100+COUNTIF($AC$135:AC166,AC166)</f>
        <v>300602</v>
      </c>
      <c r="O166" s="154">
        <v>3</v>
      </c>
      <c r="P166" s="154" t="s">
        <v>5806</v>
      </c>
      <c r="Q166" s="154">
        <v>3</v>
      </c>
      <c r="R166" s="50">
        <v>6</v>
      </c>
      <c r="S166" s="154" t="s">
        <v>5807</v>
      </c>
      <c r="T166" s="50" t="s">
        <v>5808</v>
      </c>
      <c r="U166" s="81">
        <v>0</v>
      </c>
      <c r="V166" s="50">
        <v>0</v>
      </c>
      <c r="W166" s="50">
        <v>0</v>
      </c>
      <c r="X166" s="50">
        <f t="shared" si="6"/>
        <v>3031</v>
      </c>
      <c r="Y166" s="50">
        <v>0</v>
      </c>
      <c r="Z166" s="50">
        <v>0</v>
      </c>
      <c r="AA166" s="50">
        <v>0</v>
      </c>
      <c r="AB166" s="50">
        <v>1011</v>
      </c>
      <c r="AC166" s="49" t="s">
        <v>5805</v>
      </c>
      <c r="AD166" s="49">
        <v>2001</v>
      </c>
    </row>
    <row r="167" spans="1:30" x14ac:dyDescent="0.2">
      <c r="A167" s="4">
        <v>1</v>
      </c>
      <c r="B167" s="5">
        <v>1</v>
      </c>
      <c r="C167" s="5">
        <v>1</v>
      </c>
      <c r="D167" s="5">
        <v>1</v>
      </c>
      <c r="E167" s="5">
        <v>1</v>
      </c>
      <c r="F167" s="5">
        <v>1</v>
      </c>
      <c r="G167" s="5">
        <v>1</v>
      </c>
      <c r="H167" s="5">
        <v>1</v>
      </c>
      <c r="I167" s="5">
        <v>1</v>
      </c>
      <c r="J167" s="5">
        <v>1</v>
      </c>
      <c r="M167" s="49"/>
      <c r="N167" s="154">
        <f>O167*100000+_xlfn.TEXTBEFORE(AC167,"|")*100+COUNTIF($AC$135:AC167,AC167)</f>
        <v>300603</v>
      </c>
      <c r="O167" s="154">
        <v>3</v>
      </c>
      <c r="P167" s="154" t="s">
        <v>5809</v>
      </c>
      <c r="Q167" s="154">
        <v>3</v>
      </c>
      <c r="R167" s="50">
        <v>6</v>
      </c>
      <c r="S167" s="154" t="s">
        <v>5810</v>
      </c>
      <c r="T167" s="50" t="s">
        <v>5811</v>
      </c>
      <c r="U167" s="50">
        <v>0</v>
      </c>
      <c r="V167" s="50" t="s">
        <v>5812</v>
      </c>
      <c r="W167" s="50">
        <v>0</v>
      </c>
      <c r="X167" s="50">
        <f t="shared" si="6"/>
        <v>3032</v>
      </c>
      <c r="Y167" s="50">
        <v>0</v>
      </c>
      <c r="Z167" s="50">
        <v>0</v>
      </c>
      <c r="AA167" s="50">
        <v>20120</v>
      </c>
      <c r="AB167" s="50">
        <v>5101</v>
      </c>
      <c r="AC167" s="49" t="s">
        <v>5805</v>
      </c>
      <c r="AD167" s="49">
        <v>2001</v>
      </c>
    </row>
    <row r="168" spans="1:30" x14ac:dyDescent="0.2">
      <c r="A168" s="4">
        <v>1</v>
      </c>
      <c r="B168" s="5">
        <v>1</v>
      </c>
      <c r="C168" s="5">
        <v>1</v>
      </c>
      <c r="D168" s="5">
        <v>1</v>
      </c>
      <c r="E168" s="5">
        <v>1</v>
      </c>
      <c r="F168" s="5">
        <v>1</v>
      </c>
      <c r="G168" s="5">
        <v>1</v>
      </c>
      <c r="H168" s="5">
        <v>1</v>
      </c>
      <c r="I168" s="5">
        <v>1</v>
      </c>
      <c r="J168" s="5">
        <v>1</v>
      </c>
      <c r="M168" s="49"/>
      <c r="N168" s="154">
        <f>O168*100000+_xlfn.TEXTBEFORE(AC168,"|")*100+COUNTIF($AC$135:AC168,AC168)</f>
        <v>300604</v>
      </c>
      <c r="O168" s="154">
        <v>3</v>
      </c>
      <c r="P168" s="154" t="s">
        <v>5813</v>
      </c>
      <c r="Q168" s="154">
        <v>3</v>
      </c>
      <c r="R168" s="50">
        <v>6</v>
      </c>
      <c r="S168" s="154" t="s">
        <v>5814</v>
      </c>
      <c r="T168" s="50" t="s">
        <v>5815</v>
      </c>
      <c r="U168" s="81">
        <v>0</v>
      </c>
      <c r="V168" s="50" t="s">
        <v>2748</v>
      </c>
      <c r="W168" s="50" t="s">
        <v>3217</v>
      </c>
      <c r="X168" s="50">
        <f t="shared" si="6"/>
        <v>3033</v>
      </c>
      <c r="Y168" s="50">
        <v>0</v>
      </c>
      <c r="Z168" s="50">
        <v>0</v>
      </c>
      <c r="AA168" s="50">
        <v>20110</v>
      </c>
      <c r="AB168" s="50">
        <v>5101</v>
      </c>
      <c r="AC168" s="49" t="s">
        <v>5805</v>
      </c>
      <c r="AD168" s="49">
        <v>2001</v>
      </c>
    </row>
    <row r="169" spans="1:30" x14ac:dyDescent="0.2">
      <c r="A169" s="4">
        <v>1</v>
      </c>
      <c r="B169" s="5">
        <v>1</v>
      </c>
      <c r="C169" s="5">
        <v>1</v>
      </c>
      <c r="D169" s="5">
        <v>1</v>
      </c>
      <c r="E169" s="5">
        <v>1</v>
      </c>
      <c r="F169" s="5">
        <v>1</v>
      </c>
      <c r="G169" s="5">
        <v>1</v>
      </c>
      <c r="H169" s="5">
        <v>1</v>
      </c>
      <c r="I169" s="5">
        <v>1</v>
      </c>
      <c r="J169" s="5">
        <v>1</v>
      </c>
      <c r="M169" s="49"/>
      <c r="N169" s="154">
        <f>O169*100000+_xlfn.TEXTBEFORE(AC169,"|")*100+COUNTIF($AC$135:AC169,AC169)</f>
        <v>300605</v>
      </c>
      <c r="O169" s="154">
        <v>3</v>
      </c>
      <c r="P169" s="154" t="s">
        <v>5816</v>
      </c>
      <c r="Q169" s="154">
        <v>3</v>
      </c>
      <c r="R169" s="50">
        <v>6</v>
      </c>
      <c r="S169" s="154" t="s">
        <v>5817</v>
      </c>
      <c r="T169" s="50" t="s">
        <v>5818</v>
      </c>
      <c r="U169" s="50">
        <v>0</v>
      </c>
      <c r="V169" s="50" t="s">
        <v>5812</v>
      </c>
      <c r="W169" s="50">
        <v>0</v>
      </c>
      <c r="X169" s="50">
        <f t="shared" si="6"/>
        <v>3034</v>
      </c>
      <c r="Y169" s="50">
        <v>0</v>
      </c>
      <c r="Z169" s="50">
        <v>0</v>
      </c>
      <c r="AA169" s="50">
        <v>20100</v>
      </c>
      <c r="AB169" s="50">
        <v>5101</v>
      </c>
      <c r="AC169" s="49" t="s">
        <v>5805</v>
      </c>
      <c r="AD169" s="49">
        <v>2001</v>
      </c>
    </row>
    <row r="170" spans="1:30" x14ac:dyDescent="0.2">
      <c r="A170" s="4">
        <v>1</v>
      </c>
      <c r="B170" s="5">
        <v>1</v>
      </c>
      <c r="C170" s="5">
        <v>1</v>
      </c>
      <c r="D170" s="5">
        <v>1</v>
      </c>
      <c r="E170" s="5">
        <v>1</v>
      </c>
      <c r="F170" s="5">
        <v>1</v>
      </c>
      <c r="G170" s="5">
        <v>1</v>
      </c>
      <c r="H170" s="5">
        <v>1</v>
      </c>
      <c r="I170" s="5">
        <v>1</v>
      </c>
      <c r="J170" s="5">
        <v>1</v>
      </c>
      <c r="M170" s="49"/>
      <c r="N170" s="154">
        <f>O170*100000+_xlfn.TEXTBEFORE(AC170,"|")*100+COUNTIF($AC$135:AC170,AC170)</f>
        <v>300701</v>
      </c>
      <c r="O170" s="154">
        <v>3</v>
      </c>
      <c r="P170" s="154" t="s">
        <v>5819</v>
      </c>
      <c r="Q170" s="154">
        <v>3</v>
      </c>
      <c r="R170" s="50">
        <v>6</v>
      </c>
      <c r="S170" s="154" t="s">
        <v>5820</v>
      </c>
      <c r="T170" s="50" t="s">
        <v>5821</v>
      </c>
      <c r="U170" s="81">
        <v>0</v>
      </c>
      <c r="V170" s="50" t="s">
        <v>5822</v>
      </c>
      <c r="W170" s="50">
        <v>1</v>
      </c>
      <c r="X170" s="50">
        <f t="shared" si="6"/>
        <v>3035</v>
      </c>
      <c r="Y170" s="50">
        <v>0</v>
      </c>
      <c r="Z170" s="50">
        <v>0</v>
      </c>
      <c r="AA170" s="50" t="s">
        <v>5823</v>
      </c>
      <c r="AB170" s="50">
        <v>5101</v>
      </c>
      <c r="AC170" s="49" t="s">
        <v>5824</v>
      </c>
      <c r="AD170" s="49">
        <v>2001</v>
      </c>
    </row>
    <row r="171" spans="1:30" x14ac:dyDescent="0.2">
      <c r="A171" s="4">
        <v>1</v>
      </c>
      <c r="B171" s="5">
        <v>1</v>
      </c>
      <c r="C171" s="5">
        <v>1</v>
      </c>
      <c r="D171" s="5">
        <v>1</v>
      </c>
      <c r="E171" s="5">
        <v>1</v>
      </c>
      <c r="F171" s="5">
        <v>1</v>
      </c>
      <c r="G171" s="5">
        <v>1</v>
      </c>
      <c r="H171" s="5">
        <v>1</v>
      </c>
      <c r="I171" s="5">
        <v>1</v>
      </c>
      <c r="J171" s="5">
        <v>1</v>
      </c>
      <c r="M171" s="49"/>
      <c r="N171" s="154">
        <f>O171*100000+_xlfn.TEXTBEFORE(AC171,"|")*100+COUNTIF($AC$135:AC171,AC171)</f>
        <v>300702</v>
      </c>
      <c r="O171" s="154">
        <v>3</v>
      </c>
      <c r="P171" s="154" t="s">
        <v>5825</v>
      </c>
      <c r="Q171" s="154">
        <v>3</v>
      </c>
      <c r="R171" s="50">
        <v>6</v>
      </c>
      <c r="S171" s="62" t="s">
        <v>5826</v>
      </c>
      <c r="T171" s="50" t="s">
        <v>5827</v>
      </c>
      <c r="U171" s="50">
        <v>0</v>
      </c>
      <c r="V171" s="50" t="s">
        <v>2748</v>
      </c>
      <c r="W171" s="50" t="s">
        <v>3217</v>
      </c>
      <c r="X171" s="50">
        <f t="shared" si="6"/>
        <v>3036</v>
      </c>
      <c r="Y171" s="50">
        <v>0</v>
      </c>
      <c r="Z171" s="50">
        <v>0</v>
      </c>
      <c r="AA171" s="50">
        <v>20080</v>
      </c>
      <c r="AB171" s="50">
        <v>5101</v>
      </c>
      <c r="AC171" s="49" t="s">
        <v>5824</v>
      </c>
      <c r="AD171" s="49">
        <v>2001</v>
      </c>
    </row>
    <row r="172" spans="1:30" x14ac:dyDescent="0.2">
      <c r="A172" s="4">
        <v>1</v>
      </c>
      <c r="B172" s="5">
        <v>1</v>
      </c>
      <c r="C172" s="5">
        <v>1</v>
      </c>
      <c r="D172" s="5">
        <v>1</v>
      </c>
      <c r="E172" s="5">
        <v>1</v>
      </c>
      <c r="F172" s="5">
        <v>1</v>
      </c>
      <c r="G172" s="5">
        <v>1</v>
      </c>
      <c r="H172" s="5">
        <v>1</v>
      </c>
      <c r="I172" s="5">
        <v>1</v>
      </c>
      <c r="J172" s="5">
        <v>1</v>
      </c>
      <c r="M172" s="49"/>
      <c r="N172" s="154">
        <f>O172*100000+_xlfn.TEXTBEFORE(AC172,"|")*100+COUNTIF($AC$135:AC172,AC172)</f>
        <v>300703</v>
      </c>
      <c r="O172" s="154">
        <v>3</v>
      </c>
      <c r="P172" s="154" t="s">
        <v>5828</v>
      </c>
      <c r="Q172" s="154">
        <v>3</v>
      </c>
      <c r="R172" s="50">
        <v>6</v>
      </c>
      <c r="S172" s="154" t="s">
        <v>5829</v>
      </c>
      <c r="T172" s="50" t="s">
        <v>5830</v>
      </c>
      <c r="U172" s="81">
        <v>0</v>
      </c>
      <c r="V172" s="50">
        <v>2</v>
      </c>
      <c r="W172" s="50">
        <v>0</v>
      </c>
      <c r="X172" s="50">
        <f t="shared" si="6"/>
        <v>3037</v>
      </c>
      <c r="Y172" s="50">
        <v>0</v>
      </c>
      <c r="Z172" s="50">
        <v>0</v>
      </c>
      <c r="AA172" s="50">
        <v>20070</v>
      </c>
      <c r="AB172" s="50">
        <v>5101</v>
      </c>
      <c r="AC172" s="49" t="s">
        <v>5824</v>
      </c>
      <c r="AD172" s="49">
        <v>2001</v>
      </c>
    </row>
    <row r="173" spans="1:30" x14ac:dyDescent="0.2">
      <c r="A173" s="4">
        <v>1</v>
      </c>
      <c r="B173" s="5">
        <v>1</v>
      </c>
      <c r="C173" s="5">
        <v>1</v>
      </c>
      <c r="D173" s="5">
        <v>1</v>
      </c>
      <c r="E173" s="5">
        <v>1</v>
      </c>
      <c r="F173" s="5">
        <v>1</v>
      </c>
      <c r="G173" s="5">
        <v>1</v>
      </c>
      <c r="H173" s="5">
        <v>1</v>
      </c>
      <c r="I173" s="5">
        <v>1</v>
      </c>
      <c r="J173" s="5">
        <v>1</v>
      </c>
      <c r="M173" s="49"/>
      <c r="N173" s="154">
        <f>O173*100000+_xlfn.TEXTBEFORE(AC173,"|")*100+COUNTIF($AC$135:AC173,AC173)</f>
        <v>300704</v>
      </c>
      <c r="O173" s="154">
        <v>3</v>
      </c>
      <c r="P173" s="154" t="s">
        <v>5831</v>
      </c>
      <c r="Q173" s="154">
        <v>3</v>
      </c>
      <c r="R173" s="50">
        <v>6</v>
      </c>
      <c r="S173" s="154" t="s">
        <v>5832</v>
      </c>
      <c r="T173" s="50" t="s">
        <v>5833</v>
      </c>
      <c r="U173" s="50">
        <v>0</v>
      </c>
      <c r="V173" s="50" t="s">
        <v>5834</v>
      </c>
      <c r="W173" s="50">
        <v>0</v>
      </c>
      <c r="X173" s="50">
        <f t="shared" si="6"/>
        <v>3038</v>
      </c>
      <c r="Y173" s="50">
        <v>0</v>
      </c>
      <c r="Z173" s="50">
        <v>0</v>
      </c>
      <c r="AA173" s="50">
        <v>20060</v>
      </c>
      <c r="AB173" s="50">
        <v>5101</v>
      </c>
      <c r="AC173" s="49" t="s">
        <v>5824</v>
      </c>
      <c r="AD173" s="49">
        <v>2001</v>
      </c>
    </row>
    <row r="174" spans="1:30" x14ac:dyDescent="0.2">
      <c r="A174" s="4">
        <v>1</v>
      </c>
      <c r="B174" s="5">
        <v>1</v>
      </c>
      <c r="C174" s="5">
        <v>1</v>
      </c>
      <c r="D174" s="5">
        <v>1</v>
      </c>
      <c r="E174" s="5">
        <v>1</v>
      </c>
      <c r="F174" s="5">
        <v>1</v>
      </c>
      <c r="G174" s="5">
        <v>1</v>
      </c>
      <c r="H174" s="5">
        <v>1</v>
      </c>
      <c r="I174" s="5">
        <v>1</v>
      </c>
      <c r="J174" s="5">
        <v>1</v>
      </c>
      <c r="M174" s="49"/>
      <c r="N174" s="154">
        <f>O174*100000+_xlfn.TEXTBEFORE(AC174,"|")*100+COUNTIF($AC$135:AC174,AC174)</f>
        <v>300705</v>
      </c>
      <c r="O174" s="154">
        <v>3</v>
      </c>
      <c r="P174" s="154" t="s">
        <v>5835</v>
      </c>
      <c r="Q174" s="154">
        <v>3</v>
      </c>
      <c r="R174" s="50">
        <v>6</v>
      </c>
      <c r="S174" s="154" t="s">
        <v>5836</v>
      </c>
      <c r="T174" s="50" t="s">
        <v>5837</v>
      </c>
      <c r="U174" s="81">
        <v>0</v>
      </c>
      <c r="V174" s="50" t="s">
        <v>5799</v>
      </c>
      <c r="W174" s="50" t="s">
        <v>3727</v>
      </c>
      <c r="X174" s="50">
        <f t="shared" ref="X174:X205" si="7">IF(O174&lt;&gt;O173,O174*1000,IF(IFERROR(Q174,0)&gt;IFERROR(Q173,0),X173,X173+1))</f>
        <v>3039</v>
      </c>
      <c r="Y174" s="50">
        <v>0</v>
      </c>
      <c r="Z174" s="50">
        <v>0</v>
      </c>
      <c r="AA174" s="50">
        <v>0</v>
      </c>
      <c r="AB174" s="50">
        <v>5103</v>
      </c>
      <c r="AC174" s="49" t="s">
        <v>5824</v>
      </c>
      <c r="AD174" s="49">
        <v>2001</v>
      </c>
    </row>
    <row r="175" spans="1:30" x14ac:dyDescent="0.2">
      <c r="A175" s="4">
        <v>1</v>
      </c>
      <c r="B175" s="5">
        <v>1</v>
      </c>
      <c r="C175" s="5">
        <v>1</v>
      </c>
      <c r="D175" s="5">
        <v>1</v>
      </c>
      <c r="E175" s="5">
        <v>1</v>
      </c>
      <c r="F175" s="5">
        <v>1</v>
      </c>
      <c r="G175" s="5">
        <v>1</v>
      </c>
      <c r="H175" s="5">
        <v>1</v>
      </c>
      <c r="I175" s="5">
        <v>1</v>
      </c>
      <c r="J175" s="5">
        <v>1</v>
      </c>
      <c r="M175" s="49"/>
      <c r="N175" s="154">
        <f>O175*100000+_xlfn.TEXTBEFORE(AC175,"|")*100+COUNTIF($AC$135:AC175,AC175)</f>
        <v>300801</v>
      </c>
      <c r="O175" s="154">
        <v>3</v>
      </c>
      <c r="P175" s="154" t="s">
        <v>5838</v>
      </c>
      <c r="Q175" s="154">
        <v>3</v>
      </c>
      <c r="R175" s="50">
        <v>6</v>
      </c>
      <c r="S175" s="154" t="s">
        <v>5698</v>
      </c>
      <c r="T175" s="50" t="s">
        <v>5717</v>
      </c>
      <c r="U175" s="50">
        <v>0</v>
      </c>
      <c r="V175" s="50">
        <v>0</v>
      </c>
      <c r="W175" s="50">
        <v>0</v>
      </c>
      <c r="X175" s="50">
        <f t="shared" si="7"/>
        <v>3040</v>
      </c>
      <c r="Y175" s="50">
        <v>0</v>
      </c>
      <c r="Z175" s="50">
        <v>0</v>
      </c>
      <c r="AA175" s="50">
        <v>0</v>
      </c>
      <c r="AB175" s="50">
        <v>3015</v>
      </c>
      <c r="AC175" s="49" t="s">
        <v>5839</v>
      </c>
      <c r="AD175" s="49">
        <v>2001</v>
      </c>
    </row>
    <row r="176" spans="1:30" x14ac:dyDescent="0.2">
      <c r="A176" s="4">
        <v>1</v>
      </c>
      <c r="B176" s="5">
        <v>1</v>
      </c>
      <c r="C176" s="5">
        <v>1</v>
      </c>
      <c r="D176" s="5">
        <v>1</v>
      </c>
      <c r="E176" s="5">
        <v>1</v>
      </c>
      <c r="F176" s="5">
        <v>1</v>
      </c>
      <c r="G176" s="5">
        <v>1</v>
      </c>
      <c r="H176" s="5">
        <v>1</v>
      </c>
      <c r="I176" s="5">
        <v>1</v>
      </c>
      <c r="J176" s="5">
        <v>1</v>
      </c>
      <c r="M176" s="49"/>
      <c r="N176" s="154">
        <f>O176*100000+_xlfn.TEXTBEFORE(AC176,"|")*100+COUNTIF($AC$135:AC176,AC176)</f>
        <v>300802</v>
      </c>
      <c r="O176" s="154">
        <v>3</v>
      </c>
      <c r="P176" s="154" t="s">
        <v>5840</v>
      </c>
      <c r="Q176" s="154">
        <v>3</v>
      </c>
      <c r="R176" s="50">
        <v>6</v>
      </c>
      <c r="S176" s="154" t="s">
        <v>5699</v>
      </c>
      <c r="T176" s="50" t="s">
        <v>5717</v>
      </c>
      <c r="U176" s="81">
        <v>0</v>
      </c>
      <c r="V176" s="50">
        <v>0</v>
      </c>
      <c r="W176" s="50">
        <v>0</v>
      </c>
      <c r="X176" s="50">
        <f t="shared" si="7"/>
        <v>3041</v>
      </c>
      <c r="Y176" s="50">
        <v>0</v>
      </c>
      <c r="Z176" s="50">
        <v>0</v>
      </c>
      <c r="AA176" s="50">
        <v>0</v>
      </c>
      <c r="AB176" s="50">
        <v>3016</v>
      </c>
      <c r="AC176" s="49" t="s">
        <v>5839</v>
      </c>
      <c r="AD176" s="49">
        <v>2001</v>
      </c>
    </row>
    <row r="177" spans="1:30" x14ac:dyDescent="0.2">
      <c r="A177" s="4">
        <v>1</v>
      </c>
      <c r="B177" s="5">
        <v>1</v>
      </c>
      <c r="C177" s="5">
        <v>1</v>
      </c>
      <c r="D177" s="5">
        <v>1</v>
      </c>
      <c r="E177" s="5">
        <v>1</v>
      </c>
      <c r="F177" s="5">
        <v>1</v>
      </c>
      <c r="G177" s="5">
        <v>1</v>
      </c>
      <c r="H177" s="5">
        <v>1</v>
      </c>
      <c r="I177" s="5">
        <v>1</v>
      </c>
      <c r="J177" s="5">
        <v>1</v>
      </c>
      <c r="M177" s="49"/>
      <c r="N177" s="154">
        <f>O177*100000+_xlfn.TEXTBEFORE(AC177,"|")*100+COUNTIF($AC$135:AC177,AC177)</f>
        <v>300803</v>
      </c>
      <c r="O177" s="154">
        <v>3</v>
      </c>
      <c r="P177" s="154" t="s">
        <v>5841</v>
      </c>
      <c r="Q177" s="154">
        <v>3</v>
      </c>
      <c r="R177" s="50">
        <v>6</v>
      </c>
      <c r="S177" s="154" t="s">
        <v>5697</v>
      </c>
      <c r="T177" s="50" t="s">
        <v>5717</v>
      </c>
      <c r="U177" s="50">
        <v>0</v>
      </c>
      <c r="V177" s="50">
        <v>0</v>
      </c>
      <c r="W177" s="50">
        <v>0</v>
      </c>
      <c r="X177" s="50">
        <f t="shared" si="7"/>
        <v>3042</v>
      </c>
      <c r="Y177" s="50">
        <v>0</v>
      </c>
      <c r="Z177" s="50">
        <v>0</v>
      </c>
      <c r="AA177" s="50">
        <v>0</v>
      </c>
      <c r="AB177" s="50">
        <v>3014</v>
      </c>
      <c r="AC177" s="49" t="s">
        <v>5839</v>
      </c>
      <c r="AD177" s="49">
        <v>2001</v>
      </c>
    </row>
    <row r="178" spans="1:30" x14ac:dyDescent="0.2">
      <c r="A178" s="4">
        <v>1</v>
      </c>
      <c r="B178" s="5">
        <v>1</v>
      </c>
      <c r="C178" s="5">
        <v>1</v>
      </c>
      <c r="D178" s="5">
        <v>1</v>
      </c>
      <c r="E178" s="5">
        <v>1</v>
      </c>
      <c r="F178" s="5">
        <v>1</v>
      </c>
      <c r="G178" s="5">
        <v>1</v>
      </c>
      <c r="H178" s="5">
        <v>1</v>
      </c>
      <c r="I178" s="5">
        <v>1</v>
      </c>
      <c r="J178" s="5">
        <v>1</v>
      </c>
      <c r="M178" s="49"/>
      <c r="N178" s="154">
        <f>O178*100000+_xlfn.TEXTBEFORE(AC178,"|")*100+COUNTIF($AC$135:AC178,AC178)</f>
        <v>300804</v>
      </c>
      <c r="O178" s="154">
        <v>3</v>
      </c>
      <c r="P178" s="154" t="s">
        <v>5842</v>
      </c>
      <c r="Q178" s="154">
        <v>3</v>
      </c>
      <c r="R178" s="50">
        <v>6</v>
      </c>
      <c r="S178" s="154" t="s">
        <v>5700</v>
      </c>
      <c r="T178" s="50" t="s">
        <v>5717</v>
      </c>
      <c r="U178" s="81">
        <v>0</v>
      </c>
      <c r="V178" s="50">
        <v>0</v>
      </c>
      <c r="W178" s="50">
        <v>0</v>
      </c>
      <c r="X178" s="50">
        <f t="shared" si="7"/>
        <v>3043</v>
      </c>
      <c r="Y178" s="50">
        <v>0</v>
      </c>
      <c r="Z178" s="50">
        <v>0</v>
      </c>
      <c r="AA178" s="50">
        <v>0</v>
      </c>
      <c r="AB178" s="50">
        <v>3017</v>
      </c>
      <c r="AC178" s="49" t="s">
        <v>5839</v>
      </c>
      <c r="AD178" s="49">
        <v>2001</v>
      </c>
    </row>
    <row r="179" spans="1:30" x14ac:dyDescent="0.2">
      <c r="A179" s="4">
        <v>1</v>
      </c>
      <c r="B179" s="5">
        <v>1</v>
      </c>
      <c r="C179" s="5">
        <v>1</v>
      </c>
      <c r="D179" s="5">
        <v>1</v>
      </c>
      <c r="E179" s="5">
        <v>1</v>
      </c>
      <c r="F179" s="5">
        <v>1</v>
      </c>
      <c r="G179" s="5">
        <v>1</v>
      </c>
      <c r="H179" s="5">
        <v>1</v>
      </c>
      <c r="I179" s="5">
        <v>1</v>
      </c>
      <c r="J179" s="5">
        <v>1</v>
      </c>
      <c r="M179" s="49"/>
      <c r="N179" s="154">
        <f>O179*100000+_xlfn.TEXTBEFORE(AC179,"|")*100+COUNTIF($AC$135:AC179,AC179)</f>
        <v>300805</v>
      </c>
      <c r="O179" s="154">
        <v>3</v>
      </c>
      <c r="P179" s="154" t="s">
        <v>5843</v>
      </c>
      <c r="Q179" s="154">
        <v>3</v>
      </c>
      <c r="R179" s="50">
        <v>6</v>
      </c>
      <c r="S179" s="154" t="s">
        <v>5690</v>
      </c>
      <c r="T179" s="50" t="s">
        <v>5717</v>
      </c>
      <c r="U179" s="50">
        <v>0</v>
      </c>
      <c r="V179" s="50">
        <v>0</v>
      </c>
      <c r="W179" s="50">
        <v>0</v>
      </c>
      <c r="X179" s="50">
        <f t="shared" si="7"/>
        <v>3044</v>
      </c>
      <c r="Y179" s="50">
        <v>0</v>
      </c>
      <c r="Z179" s="50">
        <v>0</v>
      </c>
      <c r="AA179" s="50">
        <v>0</v>
      </c>
      <c r="AB179" s="50">
        <v>3013</v>
      </c>
      <c r="AC179" s="49" t="s">
        <v>5839</v>
      </c>
      <c r="AD179" s="49">
        <v>2001</v>
      </c>
    </row>
    <row r="180" spans="1:30" x14ac:dyDescent="0.2">
      <c r="A180" s="4">
        <v>1</v>
      </c>
      <c r="B180" s="5">
        <v>1</v>
      </c>
      <c r="C180" s="5">
        <v>1</v>
      </c>
      <c r="D180" s="5">
        <v>1</v>
      </c>
      <c r="E180" s="5">
        <v>1</v>
      </c>
      <c r="F180" s="5">
        <v>1</v>
      </c>
      <c r="G180" s="5">
        <v>1</v>
      </c>
      <c r="H180" s="5">
        <v>1</v>
      </c>
      <c r="I180" s="5">
        <v>1</v>
      </c>
      <c r="J180" s="5">
        <v>1</v>
      </c>
      <c r="M180" s="49"/>
      <c r="N180" s="154">
        <f>O180*100000+_xlfn.TEXTBEFORE(AC180,"|")*100+COUNTIF($AC$135:AC180,AC180)</f>
        <v>300901</v>
      </c>
      <c r="O180" s="154">
        <v>3</v>
      </c>
      <c r="P180" s="154" t="s">
        <v>5844</v>
      </c>
      <c r="Q180" s="154">
        <v>3</v>
      </c>
      <c r="R180" s="50">
        <v>6</v>
      </c>
      <c r="S180" s="154" t="s">
        <v>5845</v>
      </c>
      <c r="T180" s="50" t="s">
        <v>5846</v>
      </c>
      <c r="U180" s="81">
        <v>0</v>
      </c>
      <c r="V180" s="50">
        <v>2</v>
      </c>
      <c r="W180" s="50">
        <v>0</v>
      </c>
      <c r="X180" s="50">
        <f t="shared" si="7"/>
        <v>3045</v>
      </c>
      <c r="Y180" s="50">
        <v>0</v>
      </c>
      <c r="Z180" s="50">
        <v>0</v>
      </c>
      <c r="AA180" s="50">
        <v>0</v>
      </c>
      <c r="AB180" s="50">
        <v>5105</v>
      </c>
      <c r="AC180" s="49" t="s">
        <v>5847</v>
      </c>
      <c r="AD180" s="49">
        <v>2001</v>
      </c>
    </row>
    <row r="181" spans="1:30" x14ac:dyDescent="0.2">
      <c r="A181" s="4">
        <v>1</v>
      </c>
      <c r="B181" s="5">
        <v>1</v>
      </c>
      <c r="C181" s="5">
        <v>1</v>
      </c>
      <c r="D181" s="5">
        <v>1</v>
      </c>
      <c r="E181" s="5">
        <v>1</v>
      </c>
      <c r="F181" s="5">
        <v>1</v>
      </c>
      <c r="G181" s="5">
        <v>1</v>
      </c>
      <c r="H181" s="5">
        <v>1</v>
      </c>
      <c r="I181" s="5">
        <v>1</v>
      </c>
      <c r="J181" s="5">
        <v>1</v>
      </c>
      <c r="M181" s="49"/>
      <c r="N181" s="154">
        <f>O181*100000+_xlfn.TEXTBEFORE(AC181,"|")*100+COUNTIF($AC$135:AC181,AC181)</f>
        <v>300902</v>
      </c>
      <c r="O181" s="154">
        <v>3</v>
      </c>
      <c r="P181" s="154" t="s">
        <v>5848</v>
      </c>
      <c r="Q181" s="154">
        <v>3</v>
      </c>
      <c r="R181" s="50">
        <v>6</v>
      </c>
      <c r="S181" s="62" t="s">
        <v>5849</v>
      </c>
      <c r="T181" s="50" t="s">
        <v>5850</v>
      </c>
      <c r="U181" s="50">
        <v>0</v>
      </c>
      <c r="V181" s="50" t="s">
        <v>5851</v>
      </c>
      <c r="W181" s="50">
        <v>0</v>
      </c>
      <c r="X181" s="50">
        <f t="shared" si="7"/>
        <v>3046</v>
      </c>
      <c r="Y181" s="50">
        <v>0</v>
      </c>
      <c r="Z181" s="50">
        <v>0</v>
      </c>
      <c r="AA181" s="50">
        <v>20050</v>
      </c>
      <c r="AB181" s="50">
        <v>5101</v>
      </c>
      <c r="AC181" s="49" t="s">
        <v>5847</v>
      </c>
      <c r="AD181" s="49">
        <v>2001</v>
      </c>
    </row>
    <row r="182" spans="1:30" x14ac:dyDescent="0.2">
      <c r="A182" s="4">
        <v>1</v>
      </c>
      <c r="B182" s="5">
        <v>1</v>
      </c>
      <c r="C182" s="5">
        <v>1</v>
      </c>
      <c r="D182" s="5">
        <v>1</v>
      </c>
      <c r="E182" s="5">
        <v>1</v>
      </c>
      <c r="F182" s="5">
        <v>1</v>
      </c>
      <c r="G182" s="5">
        <v>1</v>
      </c>
      <c r="H182" s="5">
        <v>1</v>
      </c>
      <c r="I182" s="5">
        <v>1</v>
      </c>
      <c r="J182" s="5">
        <v>1</v>
      </c>
      <c r="M182" s="49"/>
      <c r="N182" s="154">
        <f>O182*100000+_xlfn.TEXTBEFORE(AC182,"|")*100+COUNTIF($AC$135:AC182,AC182)</f>
        <v>300903</v>
      </c>
      <c r="O182" s="154">
        <v>3</v>
      </c>
      <c r="P182" s="154" t="s">
        <v>5852</v>
      </c>
      <c r="Q182" s="154">
        <v>3</v>
      </c>
      <c r="R182" s="50">
        <v>6</v>
      </c>
      <c r="S182" s="154" t="s">
        <v>5853</v>
      </c>
      <c r="T182" s="50" t="s">
        <v>5854</v>
      </c>
      <c r="U182" s="81">
        <v>0</v>
      </c>
      <c r="V182" s="50" t="s">
        <v>2659</v>
      </c>
      <c r="W182" s="50">
        <v>0</v>
      </c>
      <c r="X182" s="50">
        <f t="shared" si="7"/>
        <v>3047</v>
      </c>
      <c r="Y182" s="50">
        <v>0</v>
      </c>
      <c r="Z182" s="50">
        <v>0</v>
      </c>
      <c r="AA182" s="50">
        <v>20040</v>
      </c>
      <c r="AB182" s="50">
        <v>5101</v>
      </c>
      <c r="AC182" s="49" t="s">
        <v>5847</v>
      </c>
      <c r="AD182" s="49">
        <v>2001</v>
      </c>
    </row>
    <row r="183" spans="1:30" x14ac:dyDescent="0.2">
      <c r="A183" s="4">
        <v>1</v>
      </c>
      <c r="B183" s="5">
        <v>1</v>
      </c>
      <c r="C183" s="5">
        <v>1</v>
      </c>
      <c r="D183" s="5">
        <v>1</v>
      </c>
      <c r="E183" s="5">
        <v>1</v>
      </c>
      <c r="F183" s="5">
        <v>1</v>
      </c>
      <c r="G183" s="5">
        <v>1</v>
      </c>
      <c r="H183" s="5">
        <v>1</v>
      </c>
      <c r="I183" s="5">
        <v>1</v>
      </c>
      <c r="J183" s="5">
        <v>1</v>
      </c>
      <c r="M183" s="49"/>
      <c r="N183" s="154">
        <f>O183*100000+_xlfn.TEXTBEFORE(AC183,"|")*100+COUNTIF($AC$135:AC183,AC183)</f>
        <v>300904</v>
      </c>
      <c r="O183" s="154">
        <v>3</v>
      </c>
      <c r="P183" s="154" t="s">
        <v>5855</v>
      </c>
      <c r="Q183" s="154">
        <v>3</v>
      </c>
      <c r="R183" s="50">
        <v>6</v>
      </c>
      <c r="S183" s="154" t="s">
        <v>5856</v>
      </c>
      <c r="T183" s="50" t="s">
        <v>5857</v>
      </c>
      <c r="U183" s="50">
        <v>0</v>
      </c>
      <c r="V183" s="50" t="s">
        <v>2748</v>
      </c>
      <c r="W183" s="50" t="s">
        <v>3217</v>
      </c>
      <c r="X183" s="50">
        <f t="shared" si="7"/>
        <v>3048</v>
      </c>
      <c r="Y183" s="50">
        <v>0</v>
      </c>
      <c r="Z183" s="50">
        <v>0</v>
      </c>
      <c r="AA183" s="50">
        <v>20030</v>
      </c>
      <c r="AB183" s="50">
        <v>5101</v>
      </c>
      <c r="AC183" s="49" t="s">
        <v>5847</v>
      </c>
      <c r="AD183" s="49">
        <v>2001</v>
      </c>
    </row>
    <row r="184" spans="1:30" x14ac:dyDescent="0.2">
      <c r="A184" s="4">
        <v>1</v>
      </c>
      <c r="B184" s="5">
        <v>1</v>
      </c>
      <c r="C184" s="5">
        <v>1</v>
      </c>
      <c r="D184" s="5">
        <v>1</v>
      </c>
      <c r="E184" s="5">
        <v>1</v>
      </c>
      <c r="F184" s="5">
        <v>1</v>
      </c>
      <c r="G184" s="5">
        <v>1</v>
      </c>
      <c r="H184" s="5">
        <v>1</v>
      </c>
      <c r="I184" s="5">
        <v>1</v>
      </c>
      <c r="J184" s="5">
        <v>1</v>
      </c>
      <c r="M184" s="49"/>
      <c r="N184" s="154">
        <f>O184*100000+_xlfn.TEXTBEFORE(AC184,"|")*100+COUNTIF($AC$135:AC184,AC184)</f>
        <v>300905</v>
      </c>
      <c r="O184" s="154">
        <v>3</v>
      </c>
      <c r="P184" s="154" t="s">
        <v>5858</v>
      </c>
      <c r="Q184" s="154">
        <v>3</v>
      </c>
      <c r="R184" s="50">
        <v>6</v>
      </c>
      <c r="S184" s="154" t="s">
        <v>5859</v>
      </c>
      <c r="T184" s="50" t="s">
        <v>5776</v>
      </c>
      <c r="U184" s="81">
        <v>0</v>
      </c>
      <c r="V184" s="50">
        <v>2</v>
      </c>
      <c r="W184" s="50">
        <v>1</v>
      </c>
      <c r="X184" s="50">
        <f t="shared" si="7"/>
        <v>3049</v>
      </c>
      <c r="Y184" s="50">
        <v>0</v>
      </c>
      <c r="Z184" s="50">
        <v>0</v>
      </c>
      <c r="AA184" s="50">
        <v>20160</v>
      </c>
      <c r="AB184" s="50">
        <v>5101</v>
      </c>
      <c r="AC184" s="49" t="s">
        <v>5847</v>
      </c>
      <c r="AD184" s="49">
        <v>2001</v>
      </c>
    </row>
    <row r="185" spans="1:30" x14ac:dyDescent="0.2">
      <c r="A185" s="4">
        <v>1</v>
      </c>
      <c r="B185" s="5">
        <v>1</v>
      </c>
      <c r="C185" s="5">
        <v>1</v>
      </c>
      <c r="D185" s="5">
        <v>1</v>
      </c>
      <c r="E185" s="5">
        <v>1</v>
      </c>
      <c r="F185" s="5">
        <v>1</v>
      </c>
      <c r="G185" s="5">
        <v>1</v>
      </c>
      <c r="H185" s="5">
        <v>1</v>
      </c>
      <c r="I185" s="5">
        <v>1</v>
      </c>
      <c r="J185" s="5">
        <v>1</v>
      </c>
      <c r="M185" s="49"/>
      <c r="N185" s="154">
        <f>O185*100000+_xlfn.TEXTBEFORE(AC185,"|")*100+COUNTIF($AC$135:AC185,AC185)</f>
        <v>301001</v>
      </c>
      <c r="O185" s="154">
        <v>3</v>
      </c>
      <c r="P185" s="154" t="s">
        <v>5860</v>
      </c>
      <c r="Q185" s="154">
        <v>5</v>
      </c>
      <c r="R185" s="50">
        <v>6</v>
      </c>
      <c r="S185" s="154" t="s">
        <v>5861</v>
      </c>
      <c r="T185" s="50" t="s">
        <v>5862</v>
      </c>
      <c r="U185" s="50">
        <v>0</v>
      </c>
      <c r="V185" s="50" t="s">
        <v>5863</v>
      </c>
      <c r="W185" s="50" t="s">
        <v>5864</v>
      </c>
      <c r="X185" s="50">
        <f t="shared" si="7"/>
        <v>3049</v>
      </c>
      <c r="Y185" s="50">
        <v>0</v>
      </c>
      <c r="Z185" s="50">
        <v>0</v>
      </c>
      <c r="AA185" s="50">
        <v>0</v>
      </c>
      <c r="AB185" s="50">
        <v>5104</v>
      </c>
      <c r="AC185" s="49" t="s">
        <v>5865</v>
      </c>
      <c r="AD185" s="49">
        <v>2001</v>
      </c>
    </row>
    <row r="186" spans="1:30" x14ac:dyDescent="0.2">
      <c r="A186" s="4">
        <v>1</v>
      </c>
      <c r="B186" s="5">
        <v>1</v>
      </c>
      <c r="C186" s="5">
        <v>1</v>
      </c>
      <c r="D186" s="5">
        <v>1</v>
      </c>
      <c r="E186" s="5">
        <v>1</v>
      </c>
      <c r="F186" s="5">
        <v>1</v>
      </c>
      <c r="G186" s="5">
        <v>1</v>
      </c>
      <c r="H186" s="5">
        <v>1</v>
      </c>
      <c r="I186" s="5">
        <v>1</v>
      </c>
      <c r="J186" s="5">
        <v>1</v>
      </c>
      <c r="M186" s="49"/>
      <c r="N186" s="154">
        <f>O186*100000+_xlfn.TEXTBEFORE(AC186,"|")*100+COUNTIF($AC$135:AC186,AC186)</f>
        <v>301002</v>
      </c>
      <c r="O186" s="154">
        <v>3</v>
      </c>
      <c r="P186" s="154" t="s">
        <v>5866</v>
      </c>
      <c r="Q186" s="154">
        <v>5</v>
      </c>
      <c r="R186" s="50">
        <v>6</v>
      </c>
      <c r="S186" s="154" t="s">
        <v>5867</v>
      </c>
      <c r="T186" s="50" t="s">
        <v>5868</v>
      </c>
      <c r="U186" s="81">
        <v>0</v>
      </c>
      <c r="V186" s="50" t="s">
        <v>5863</v>
      </c>
      <c r="W186" s="50" t="s">
        <v>5864</v>
      </c>
      <c r="X186" s="50">
        <f t="shared" si="7"/>
        <v>3050</v>
      </c>
      <c r="Y186" s="50">
        <v>0</v>
      </c>
      <c r="Z186" s="50">
        <v>0</v>
      </c>
      <c r="AA186" s="50">
        <v>0</v>
      </c>
      <c r="AB186" s="50">
        <v>5104</v>
      </c>
      <c r="AC186" s="49" t="s">
        <v>5865</v>
      </c>
      <c r="AD186" s="49">
        <v>2001</v>
      </c>
    </row>
    <row r="187" spans="1:30" x14ac:dyDescent="0.2">
      <c r="A187" s="4">
        <v>1</v>
      </c>
      <c r="B187" s="5">
        <v>1</v>
      </c>
      <c r="C187" s="5">
        <v>1</v>
      </c>
      <c r="D187" s="5">
        <v>1</v>
      </c>
      <c r="E187" s="5">
        <v>1</v>
      </c>
      <c r="F187" s="5">
        <v>1</v>
      </c>
      <c r="G187" s="5">
        <v>1</v>
      </c>
      <c r="H187" s="5">
        <v>1</v>
      </c>
      <c r="I187" s="5">
        <v>1</v>
      </c>
      <c r="J187" s="5">
        <v>1</v>
      </c>
      <c r="M187" s="49"/>
      <c r="N187" s="154">
        <f>O187*100000+_xlfn.TEXTBEFORE(AC187,"|")*100+COUNTIF($AC$135:AC187,AC187)</f>
        <v>301003</v>
      </c>
      <c r="O187" s="154">
        <v>3</v>
      </c>
      <c r="P187" s="154" t="s">
        <v>5869</v>
      </c>
      <c r="Q187" s="154">
        <v>3</v>
      </c>
      <c r="R187" s="50">
        <v>6</v>
      </c>
      <c r="S187" s="154" t="s">
        <v>5870</v>
      </c>
      <c r="T187" s="50" t="s">
        <v>5717</v>
      </c>
      <c r="U187" s="50">
        <v>0</v>
      </c>
      <c r="V187" s="50">
        <v>2</v>
      </c>
      <c r="W187" s="50">
        <v>1</v>
      </c>
      <c r="X187" s="50">
        <f t="shared" si="7"/>
        <v>3051</v>
      </c>
      <c r="Y187" s="50">
        <v>60061</v>
      </c>
      <c r="Z187" s="50">
        <v>60061</v>
      </c>
      <c r="AA187" s="50">
        <v>20000</v>
      </c>
      <c r="AB187" s="50">
        <v>5102</v>
      </c>
      <c r="AC187" s="49" t="s">
        <v>5865</v>
      </c>
      <c r="AD187" s="49">
        <v>2001</v>
      </c>
    </row>
    <row r="188" spans="1:30" x14ac:dyDescent="0.2">
      <c r="A188" s="4">
        <v>1</v>
      </c>
      <c r="B188" s="5">
        <v>1</v>
      </c>
      <c r="C188" s="5">
        <v>1</v>
      </c>
      <c r="D188" s="5">
        <v>1</v>
      </c>
      <c r="E188" s="5">
        <v>1</v>
      </c>
      <c r="F188" s="5">
        <v>1</v>
      </c>
      <c r="G188" s="5">
        <v>1</v>
      </c>
      <c r="H188" s="5">
        <v>1</v>
      </c>
      <c r="I188" s="5">
        <v>1</v>
      </c>
      <c r="J188" s="5">
        <v>1</v>
      </c>
      <c r="M188" s="49"/>
      <c r="N188" s="154">
        <f>O188*100000+_xlfn.TEXTBEFORE(AC188,"|")*100+COUNTIF($AC$135:AC188,AC188)</f>
        <v>301004</v>
      </c>
      <c r="O188" s="154">
        <v>3</v>
      </c>
      <c r="P188" s="154" t="s">
        <v>5871</v>
      </c>
      <c r="Q188" s="154">
        <v>3</v>
      </c>
      <c r="R188" s="50">
        <v>6</v>
      </c>
      <c r="S188" s="154" t="s">
        <v>5872</v>
      </c>
      <c r="T188" s="50" t="s">
        <v>5717</v>
      </c>
      <c r="U188" s="81">
        <v>0</v>
      </c>
      <c r="V188" s="50">
        <v>2</v>
      </c>
      <c r="W188" s="50">
        <v>1</v>
      </c>
      <c r="X188" s="50">
        <f t="shared" si="7"/>
        <v>3052</v>
      </c>
      <c r="Y188" s="50">
        <v>60062</v>
      </c>
      <c r="Z188" s="50">
        <v>60062</v>
      </c>
      <c r="AA188" s="50">
        <v>20010</v>
      </c>
      <c r="AB188" s="50">
        <v>5102</v>
      </c>
      <c r="AC188" s="49" t="s">
        <v>5865</v>
      </c>
      <c r="AD188" s="49">
        <v>2001</v>
      </c>
    </row>
    <row r="189" spans="1:30" x14ac:dyDescent="0.2">
      <c r="A189" s="4">
        <v>1</v>
      </c>
      <c r="B189" s="5">
        <v>1</v>
      </c>
      <c r="C189" s="5">
        <v>1</v>
      </c>
      <c r="D189" s="5">
        <v>1</v>
      </c>
      <c r="E189" s="5">
        <v>1</v>
      </c>
      <c r="F189" s="5">
        <v>1</v>
      </c>
      <c r="G189" s="5">
        <v>1</v>
      </c>
      <c r="H189" s="5">
        <v>1</v>
      </c>
      <c r="I189" s="5">
        <v>1</v>
      </c>
      <c r="J189" s="5">
        <v>1</v>
      </c>
      <c r="M189" s="49"/>
      <c r="N189" s="154">
        <f>O189*100000+_xlfn.TEXTBEFORE(AC189,"|")*100+COUNTIF($AC$135:AC189,AC189)</f>
        <v>301005</v>
      </c>
      <c r="O189" s="154">
        <v>3</v>
      </c>
      <c r="P189" s="154" t="s">
        <v>5873</v>
      </c>
      <c r="Q189" s="154">
        <v>3</v>
      </c>
      <c r="R189" s="50">
        <v>6</v>
      </c>
      <c r="S189" s="154" t="s">
        <v>5874</v>
      </c>
      <c r="T189" s="50" t="s">
        <v>5717</v>
      </c>
      <c r="U189" s="50">
        <v>0</v>
      </c>
      <c r="V189" s="50">
        <v>2</v>
      </c>
      <c r="W189" s="50">
        <v>1</v>
      </c>
      <c r="X189" s="50">
        <f t="shared" si="7"/>
        <v>3053</v>
      </c>
      <c r="Y189" s="50">
        <v>60063</v>
      </c>
      <c r="Z189" s="50">
        <v>60063</v>
      </c>
      <c r="AA189" s="50">
        <v>20020</v>
      </c>
      <c r="AB189" s="50">
        <v>5102</v>
      </c>
      <c r="AC189" s="49" t="s">
        <v>5865</v>
      </c>
      <c r="AD189" s="49">
        <v>2001</v>
      </c>
    </row>
    <row r="190" spans="1:30" x14ac:dyDescent="0.2">
      <c r="A190" s="4">
        <v>1</v>
      </c>
      <c r="B190" s="5">
        <v>1</v>
      </c>
      <c r="C190" s="5">
        <v>1</v>
      </c>
      <c r="D190" s="5">
        <v>1</v>
      </c>
      <c r="E190" s="5">
        <v>1</v>
      </c>
      <c r="F190" s="5">
        <v>1</v>
      </c>
      <c r="G190" s="5">
        <v>1</v>
      </c>
      <c r="H190" s="5">
        <v>1</v>
      </c>
      <c r="I190" s="5">
        <v>1</v>
      </c>
      <c r="J190" s="5">
        <v>1</v>
      </c>
      <c r="M190" s="49"/>
      <c r="N190" s="50">
        <f>O190*100000+COUNTIF($O$190:O190,O190)</f>
        <v>400001</v>
      </c>
      <c r="O190" s="50">
        <v>4</v>
      </c>
      <c r="P190" s="50" t="s">
        <v>5875</v>
      </c>
      <c r="Q190" s="50">
        <v>1</v>
      </c>
      <c r="R190" s="50">
        <f t="shared" si="4"/>
        <v>1</v>
      </c>
      <c r="S190" s="50" t="s">
        <v>5876</v>
      </c>
      <c r="T190" s="50" t="s">
        <v>5877</v>
      </c>
      <c r="U190" s="50">
        <v>1</v>
      </c>
      <c r="V190" s="50">
        <v>0</v>
      </c>
      <c r="W190" s="50">
        <v>0</v>
      </c>
      <c r="X190" s="50">
        <f t="shared" si="7"/>
        <v>4000</v>
      </c>
      <c r="Y190" s="50">
        <v>60001</v>
      </c>
      <c r="Z190" s="50">
        <v>60001</v>
      </c>
      <c r="AA190" s="50">
        <v>0</v>
      </c>
      <c r="AB190" s="50">
        <v>0</v>
      </c>
      <c r="AC190" s="49" t="s">
        <v>5878</v>
      </c>
      <c r="AD190" s="49">
        <v>2001</v>
      </c>
    </row>
    <row r="191" spans="1:30" x14ac:dyDescent="0.2">
      <c r="A191" s="4">
        <v>1</v>
      </c>
      <c r="B191" s="5">
        <v>1</v>
      </c>
      <c r="C191" s="5">
        <v>1</v>
      </c>
      <c r="D191" s="5">
        <v>1</v>
      </c>
      <c r="E191" s="5">
        <v>1</v>
      </c>
      <c r="F191" s="5">
        <v>1</v>
      </c>
      <c r="G191" s="5">
        <v>1</v>
      </c>
      <c r="H191" s="5">
        <v>1</v>
      </c>
      <c r="I191" s="5">
        <v>1</v>
      </c>
      <c r="J191" s="5">
        <v>1</v>
      </c>
      <c r="M191" s="49"/>
      <c r="N191" s="50">
        <f>O191*100000+COUNTIF($O$190:O191,O191)</f>
        <v>400002</v>
      </c>
      <c r="O191" s="50">
        <v>4</v>
      </c>
      <c r="P191" s="50" t="s">
        <v>5879</v>
      </c>
      <c r="Q191" s="50">
        <v>1</v>
      </c>
      <c r="R191" s="50">
        <f t="shared" si="4"/>
        <v>1</v>
      </c>
      <c r="S191" s="50" t="s">
        <v>5880</v>
      </c>
      <c r="T191" s="50" t="s">
        <v>5881</v>
      </c>
      <c r="U191" s="50">
        <v>1</v>
      </c>
      <c r="V191" s="50">
        <v>0</v>
      </c>
      <c r="W191" s="50">
        <v>0</v>
      </c>
      <c r="X191" s="50">
        <f t="shared" si="7"/>
        <v>4001</v>
      </c>
      <c r="Y191" s="50">
        <v>60003</v>
      </c>
      <c r="Z191" s="50">
        <v>60003</v>
      </c>
      <c r="AA191" s="50">
        <v>0</v>
      </c>
      <c r="AB191" s="50">
        <v>0</v>
      </c>
      <c r="AC191" s="49" t="s">
        <v>5878</v>
      </c>
      <c r="AD191" s="49">
        <v>2001</v>
      </c>
    </row>
    <row r="192" spans="1:30" x14ac:dyDescent="0.2">
      <c r="A192" s="4">
        <v>1</v>
      </c>
      <c r="B192" s="5">
        <v>1</v>
      </c>
      <c r="C192" s="5">
        <v>1</v>
      </c>
      <c r="D192" s="5">
        <v>1</v>
      </c>
      <c r="E192" s="5">
        <v>1</v>
      </c>
      <c r="F192" s="5">
        <v>1</v>
      </c>
      <c r="G192" s="5">
        <v>1</v>
      </c>
      <c r="H192" s="5">
        <v>1</v>
      </c>
      <c r="I192" s="5">
        <v>1</v>
      </c>
      <c r="J192" s="5">
        <v>1</v>
      </c>
      <c r="M192" s="49"/>
      <c r="N192" s="50">
        <f>O192*100000+COUNTIF($O$190:O192,O192)</f>
        <v>400003</v>
      </c>
      <c r="O192" s="50">
        <v>4</v>
      </c>
      <c r="P192" s="50" t="s">
        <v>5882</v>
      </c>
      <c r="Q192" s="50">
        <v>1</v>
      </c>
      <c r="R192" s="50">
        <f t="shared" si="4"/>
        <v>1</v>
      </c>
      <c r="S192" s="50" t="s">
        <v>5883</v>
      </c>
      <c r="T192" s="50" t="s">
        <v>5884</v>
      </c>
      <c r="U192" s="50">
        <v>1</v>
      </c>
      <c r="V192" s="50">
        <v>0</v>
      </c>
      <c r="W192" s="50">
        <v>0</v>
      </c>
      <c r="X192" s="50">
        <f t="shared" si="7"/>
        <v>4002</v>
      </c>
      <c r="Y192" s="50">
        <v>60006</v>
      </c>
      <c r="Z192" s="50">
        <v>60006</v>
      </c>
      <c r="AA192" s="50">
        <v>0</v>
      </c>
      <c r="AB192" s="50">
        <v>0</v>
      </c>
      <c r="AC192" s="49" t="s">
        <v>5878</v>
      </c>
      <c r="AD192" s="49">
        <v>2001</v>
      </c>
    </row>
    <row r="193" spans="1:30" x14ac:dyDescent="0.2">
      <c r="A193" s="4">
        <v>1</v>
      </c>
      <c r="B193" s="5">
        <v>1</v>
      </c>
      <c r="C193" s="5">
        <v>1</v>
      </c>
      <c r="D193" s="5">
        <v>1</v>
      </c>
      <c r="E193" s="5">
        <v>1</v>
      </c>
      <c r="F193" s="5">
        <v>1</v>
      </c>
      <c r="G193" s="5">
        <v>1</v>
      </c>
      <c r="H193" s="5">
        <v>1</v>
      </c>
      <c r="I193" s="5">
        <v>1</v>
      </c>
      <c r="J193" s="5">
        <v>1</v>
      </c>
      <c r="M193" s="49"/>
      <c r="N193" s="50">
        <f>O193*100000+COUNTIF($O$190:O193,O193)</f>
        <v>400004</v>
      </c>
      <c r="O193" s="50">
        <v>4</v>
      </c>
      <c r="P193" s="50" t="s">
        <v>5885</v>
      </c>
      <c r="Q193" s="50">
        <v>1</v>
      </c>
      <c r="R193" s="50">
        <f t="shared" si="4"/>
        <v>1</v>
      </c>
      <c r="S193" s="50" t="s">
        <v>5886</v>
      </c>
      <c r="T193" s="50" t="s">
        <v>5887</v>
      </c>
      <c r="U193" s="50">
        <v>1</v>
      </c>
      <c r="V193" s="50">
        <v>0</v>
      </c>
      <c r="W193" s="50">
        <v>0</v>
      </c>
      <c r="X193" s="50">
        <f t="shared" si="7"/>
        <v>4003</v>
      </c>
      <c r="Y193" s="50">
        <v>60011</v>
      </c>
      <c r="Z193" s="50">
        <v>60011</v>
      </c>
      <c r="AA193" s="50">
        <v>0</v>
      </c>
      <c r="AB193" s="50">
        <v>0</v>
      </c>
      <c r="AC193" s="49" t="s">
        <v>5878</v>
      </c>
      <c r="AD193" s="49">
        <v>2001</v>
      </c>
    </row>
    <row r="194" spans="1:30" x14ac:dyDescent="0.2">
      <c r="A194" s="4">
        <v>1</v>
      </c>
      <c r="B194" s="5">
        <v>1</v>
      </c>
      <c r="C194" s="5">
        <v>1</v>
      </c>
      <c r="D194" s="5">
        <v>1</v>
      </c>
      <c r="E194" s="5">
        <v>1</v>
      </c>
      <c r="F194" s="5">
        <v>1</v>
      </c>
      <c r="G194" s="5">
        <v>1</v>
      </c>
      <c r="H194" s="5">
        <v>1</v>
      </c>
      <c r="I194" s="5">
        <v>1</v>
      </c>
      <c r="J194" s="5">
        <v>1</v>
      </c>
      <c r="M194" s="49"/>
      <c r="N194" s="50">
        <f>O194*100000+COUNTIF($O$190:O194,O194)</f>
        <v>400005</v>
      </c>
      <c r="O194" s="50">
        <v>4</v>
      </c>
      <c r="P194" s="50" t="s">
        <v>5888</v>
      </c>
      <c r="Q194" s="50">
        <v>1</v>
      </c>
      <c r="R194" s="50">
        <f t="shared" si="4"/>
        <v>1</v>
      </c>
      <c r="S194" s="50" t="s">
        <v>5889</v>
      </c>
      <c r="T194" s="50" t="s">
        <v>5890</v>
      </c>
      <c r="U194" s="50">
        <v>1</v>
      </c>
      <c r="V194" s="50">
        <v>0</v>
      </c>
      <c r="W194" s="50">
        <v>0</v>
      </c>
      <c r="X194" s="50">
        <f t="shared" si="7"/>
        <v>4004</v>
      </c>
      <c r="Y194" s="50">
        <v>60014</v>
      </c>
      <c r="Z194" s="50">
        <v>60014</v>
      </c>
      <c r="AA194" s="50">
        <v>0</v>
      </c>
      <c r="AB194" s="50">
        <v>0</v>
      </c>
      <c r="AC194" s="49" t="s">
        <v>5878</v>
      </c>
      <c r="AD194" s="49">
        <v>2001</v>
      </c>
    </row>
    <row r="195" spans="1:30" x14ac:dyDescent="0.2">
      <c r="A195" s="4">
        <v>1</v>
      </c>
      <c r="B195" s="5">
        <v>1</v>
      </c>
      <c r="C195" s="5">
        <v>1</v>
      </c>
      <c r="D195" s="5">
        <v>1</v>
      </c>
      <c r="E195" s="5">
        <v>1</v>
      </c>
      <c r="F195" s="5">
        <v>1</v>
      </c>
      <c r="G195" s="5">
        <v>1</v>
      </c>
      <c r="H195" s="5">
        <v>1</v>
      </c>
      <c r="I195" s="5">
        <v>1</v>
      </c>
      <c r="J195" s="5">
        <v>1</v>
      </c>
      <c r="M195" s="49"/>
      <c r="N195" s="50">
        <f>O195*100000+COUNTIF($O$190:O195,O195)</f>
        <v>400006</v>
      </c>
      <c r="O195" s="50">
        <v>4</v>
      </c>
      <c r="P195" s="50" t="s">
        <v>5891</v>
      </c>
      <c r="Q195" s="50">
        <v>1</v>
      </c>
      <c r="R195" s="50">
        <f t="shared" si="4"/>
        <v>1</v>
      </c>
      <c r="S195" s="50" t="s">
        <v>5892</v>
      </c>
      <c r="T195" s="50" t="s">
        <v>5893</v>
      </c>
      <c r="U195" s="50">
        <v>1</v>
      </c>
      <c r="V195" s="50">
        <v>0</v>
      </c>
      <c r="W195" s="50">
        <v>0</v>
      </c>
      <c r="X195" s="50">
        <f t="shared" si="7"/>
        <v>4005</v>
      </c>
      <c r="Y195" s="50">
        <v>60021</v>
      </c>
      <c r="Z195" s="50">
        <v>60021</v>
      </c>
      <c r="AA195" s="50">
        <v>0</v>
      </c>
      <c r="AB195" s="50">
        <v>0</v>
      </c>
      <c r="AC195" s="49" t="s">
        <v>5878</v>
      </c>
      <c r="AD195" s="49">
        <v>2001</v>
      </c>
    </row>
    <row r="196" spans="1:30" x14ac:dyDescent="0.2">
      <c r="A196" s="4">
        <v>1</v>
      </c>
      <c r="B196" s="5">
        <v>1</v>
      </c>
      <c r="C196" s="5">
        <v>1</v>
      </c>
      <c r="D196" s="5">
        <v>1</v>
      </c>
      <c r="E196" s="5">
        <v>1</v>
      </c>
      <c r="F196" s="5">
        <v>1</v>
      </c>
      <c r="G196" s="5">
        <v>1</v>
      </c>
      <c r="H196" s="5">
        <v>1</v>
      </c>
      <c r="I196" s="5">
        <v>1</v>
      </c>
      <c r="J196" s="5">
        <v>1</v>
      </c>
      <c r="M196" s="49"/>
      <c r="N196" s="50">
        <f>O196*100000+COUNTIF($O$190:O196,O196)</f>
        <v>400007</v>
      </c>
      <c r="O196" s="50">
        <v>4</v>
      </c>
      <c r="P196" s="50" t="s">
        <v>5894</v>
      </c>
      <c r="Q196" s="50">
        <v>1</v>
      </c>
      <c r="R196" s="50">
        <f t="shared" si="4"/>
        <v>1</v>
      </c>
      <c r="S196" s="50" t="s">
        <v>5895</v>
      </c>
      <c r="T196" s="50" t="s">
        <v>5896</v>
      </c>
      <c r="U196" s="50">
        <v>1</v>
      </c>
      <c r="V196" s="50">
        <v>0</v>
      </c>
      <c r="W196" s="50">
        <v>0</v>
      </c>
      <c r="X196" s="50">
        <f t="shared" si="7"/>
        <v>4006</v>
      </c>
      <c r="Y196" s="50">
        <v>60024</v>
      </c>
      <c r="Z196" s="50" t="s">
        <v>5897</v>
      </c>
      <c r="AA196" s="50">
        <v>0</v>
      </c>
      <c r="AB196" s="50">
        <v>0</v>
      </c>
      <c r="AC196" s="49" t="s">
        <v>5878</v>
      </c>
      <c r="AD196" s="49">
        <v>2001</v>
      </c>
    </row>
    <row r="197" spans="1:30" x14ac:dyDescent="0.2">
      <c r="A197" s="4">
        <v>1</v>
      </c>
      <c r="B197" s="5">
        <v>1</v>
      </c>
      <c r="C197" s="5">
        <v>1</v>
      </c>
      <c r="D197" s="5">
        <v>1</v>
      </c>
      <c r="E197" s="5">
        <v>1</v>
      </c>
      <c r="F197" s="5">
        <v>1</v>
      </c>
      <c r="G197" s="5">
        <v>1</v>
      </c>
      <c r="H197" s="5">
        <v>1</v>
      </c>
      <c r="I197" s="5">
        <v>1</v>
      </c>
      <c r="J197" s="5">
        <v>1</v>
      </c>
      <c r="M197" s="49"/>
      <c r="N197" s="50">
        <f>O197*100000+COUNTIF($O$190:O197,O197)</f>
        <v>400008</v>
      </c>
      <c r="O197" s="50">
        <v>4</v>
      </c>
      <c r="P197" s="50" t="s">
        <v>5898</v>
      </c>
      <c r="Q197" s="50">
        <v>1</v>
      </c>
      <c r="R197" s="50">
        <f t="shared" ref="R197:R233" si="8">Q197</f>
        <v>1</v>
      </c>
      <c r="S197" s="50" t="s">
        <v>5899</v>
      </c>
      <c r="T197" s="50" t="s">
        <v>5900</v>
      </c>
      <c r="U197" s="50">
        <v>1</v>
      </c>
      <c r="V197" s="50">
        <v>0</v>
      </c>
      <c r="W197" s="50">
        <v>0</v>
      </c>
      <c r="X197" s="50">
        <f t="shared" si="7"/>
        <v>4007</v>
      </c>
      <c r="Y197" s="50">
        <v>60031</v>
      </c>
      <c r="Z197" s="50">
        <v>60031</v>
      </c>
      <c r="AA197" s="50">
        <v>0</v>
      </c>
      <c r="AB197" s="50">
        <v>0</v>
      </c>
      <c r="AC197" s="49" t="s">
        <v>5878</v>
      </c>
      <c r="AD197" s="49">
        <v>2001</v>
      </c>
    </row>
    <row r="198" spans="1:30" x14ac:dyDescent="0.2">
      <c r="A198" s="4">
        <v>1</v>
      </c>
      <c r="B198" s="5">
        <v>1</v>
      </c>
      <c r="C198" s="5">
        <v>1</v>
      </c>
      <c r="D198" s="5">
        <v>1</v>
      </c>
      <c r="E198" s="5">
        <v>1</v>
      </c>
      <c r="F198" s="5">
        <v>1</v>
      </c>
      <c r="G198" s="5">
        <v>1</v>
      </c>
      <c r="H198" s="5">
        <v>1</v>
      </c>
      <c r="I198" s="5">
        <v>1</v>
      </c>
      <c r="J198" s="5">
        <v>1</v>
      </c>
      <c r="M198" s="49"/>
      <c r="N198" s="50">
        <f>O198*100000+COUNTIF($O$190:O198,O198)</f>
        <v>400009</v>
      </c>
      <c r="O198" s="50">
        <v>4</v>
      </c>
      <c r="P198" s="50" t="s">
        <v>5901</v>
      </c>
      <c r="Q198" s="50">
        <v>1</v>
      </c>
      <c r="R198" s="50">
        <f t="shared" si="8"/>
        <v>1</v>
      </c>
      <c r="S198" s="50" t="s">
        <v>5902</v>
      </c>
      <c r="T198" s="50" t="s">
        <v>5903</v>
      </c>
      <c r="U198" s="50">
        <v>1</v>
      </c>
      <c r="V198" s="50">
        <v>0</v>
      </c>
      <c r="W198" s="50">
        <v>0</v>
      </c>
      <c r="X198" s="50">
        <f t="shared" si="7"/>
        <v>4008</v>
      </c>
      <c r="Y198" s="50">
        <v>60034</v>
      </c>
      <c r="Z198" s="50">
        <v>60034</v>
      </c>
      <c r="AA198" s="50">
        <v>0</v>
      </c>
      <c r="AB198" s="50">
        <v>0</v>
      </c>
      <c r="AC198" s="49" t="s">
        <v>5878</v>
      </c>
      <c r="AD198" s="49">
        <v>2001</v>
      </c>
    </row>
    <row r="199" spans="1:30" x14ac:dyDescent="0.2">
      <c r="A199" s="4">
        <v>1</v>
      </c>
      <c r="B199" s="5">
        <v>1</v>
      </c>
      <c r="C199" s="5">
        <v>1</v>
      </c>
      <c r="D199" s="5">
        <v>1</v>
      </c>
      <c r="E199" s="5">
        <v>1</v>
      </c>
      <c r="F199" s="5">
        <v>1</v>
      </c>
      <c r="G199" s="5">
        <v>1</v>
      </c>
      <c r="H199" s="5">
        <v>1</v>
      </c>
      <c r="I199" s="5">
        <v>1</v>
      </c>
      <c r="J199" s="5">
        <v>1</v>
      </c>
      <c r="M199" s="49"/>
      <c r="N199" s="154">
        <f t="shared" ref="N199:N225" si="9">IF(O198&lt;&gt;O199,O199*100000,IF(MOD(N198,10)=2,N198+98,N198+1))</f>
        <v>500000</v>
      </c>
      <c r="O199" s="154">
        <v>5</v>
      </c>
      <c r="P199" s="154">
        <v>0</v>
      </c>
      <c r="Q199" s="154">
        <v>6</v>
      </c>
      <c r="R199" s="50">
        <f t="shared" si="8"/>
        <v>6</v>
      </c>
      <c r="S199" s="154" t="s">
        <v>5904</v>
      </c>
      <c r="T199" s="50" t="s">
        <v>5905</v>
      </c>
      <c r="U199" s="50">
        <v>1</v>
      </c>
      <c r="V199" s="50" t="s">
        <v>2748</v>
      </c>
      <c r="W199" s="50" t="s">
        <v>2659</v>
      </c>
      <c r="X199" s="50">
        <f t="shared" si="7"/>
        <v>5000</v>
      </c>
      <c r="Y199" s="50">
        <v>60001</v>
      </c>
      <c r="Z199" s="50">
        <v>60001</v>
      </c>
      <c r="AA199" s="50">
        <v>20330</v>
      </c>
      <c r="AB199" s="50">
        <v>5102</v>
      </c>
      <c r="AC199" s="50">
        <v>0</v>
      </c>
      <c r="AD199" s="49">
        <v>2001</v>
      </c>
    </row>
    <row r="200" spans="1:30" x14ac:dyDescent="0.2">
      <c r="A200" s="4">
        <v>1</v>
      </c>
      <c r="B200" s="5">
        <v>1</v>
      </c>
      <c r="C200" s="5">
        <v>1</v>
      </c>
      <c r="D200" s="5">
        <v>1</v>
      </c>
      <c r="E200" s="5">
        <v>1</v>
      </c>
      <c r="F200" s="5">
        <v>1</v>
      </c>
      <c r="G200" s="5">
        <v>1</v>
      </c>
      <c r="H200" s="5">
        <v>1</v>
      </c>
      <c r="I200" s="5">
        <v>1</v>
      </c>
      <c r="J200" s="5">
        <v>1</v>
      </c>
      <c r="M200" s="49"/>
      <c r="N200" s="154">
        <f t="shared" si="9"/>
        <v>500001</v>
      </c>
      <c r="O200" s="154">
        <v>5</v>
      </c>
      <c r="P200" s="154">
        <v>0</v>
      </c>
      <c r="Q200" s="154">
        <v>6</v>
      </c>
      <c r="R200" s="50">
        <f t="shared" si="8"/>
        <v>6</v>
      </c>
      <c r="S200" s="154" t="s">
        <v>5906</v>
      </c>
      <c r="T200" s="50" t="s">
        <v>5907</v>
      </c>
      <c r="U200" s="50">
        <v>1</v>
      </c>
      <c r="V200" s="50" t="s">
        <v>4383</v>
      </c>
      <c r="W200" s="50" t="s">
        <v>2659</v>
      </c>
      <c r="X200" s="50">
        <f t="shared" si="7"/>
        <v>5001</v>
      </c>
      <c r="Y200" s="50">
        <v>60001</v>
      </c>
      <c r="Z200" s="50">
        <v>60001</v>
      </c>
      <c r="AA200" s="50" t="s">
        <v>5908</v>
      </c>
      <c r="AB200" s="50">
        <v>5102</v>
      </c>
      <c r="AC200" s="50">
        <v>0</v>
      </c>
      <c r="AD200" s="49">
        <v>2001</v>
      </c>
    </row>
    <row r="201" spans="1:30" x14ac:dyDescent="0.2">
      <c r="A201" s="4">
        <v>1</v>
      </c>
      <c r="B201" s="5">
        <v>1</v>
      </c>
      <c r="C201" s="5">
        <v>1</v>
      </c>
      <c r="D201" s="5">
        <v>1</v>
      </c>
      <c r="E201" s="5">
        <v>1</v>
      </c>
      <c r="F201" s="5">
        <v>1</v>
      </c>
      <c r="G201" s="5">
        <v>1</v>
      </c>
      <c r="H201" s="5">
        <v>1</v>
      </c>
      <c r="I201" s="5">
        <v>1</v>
      </c>
      <c r="J201" s="5">
        <v>1</v>
      </c>
      <c r="M201" s="49"/>
      <c r="N201" s="154">
        <f t="shared" si="9"/>
        <v>500002</v>
      </c>
      <c r="O201" s="154">
        <v>5</v>
      </c>
      <c r="P201" s="154">
        <v>0</v>
      </c>
      <c r="Q201" s="154">
        <v>6</v>
      </c>
      <c r="R201" s="50">
        <f t="shared" si="8"/>
        <v>6</v>
      </c>
      <c r="S201" s="154" t="s">
        <v>5909</v>
      </c>
      <c r="T201" s="50">
        <v>500</v>
      </c>
      <c r="U201" s="50">
        <v>1</v>
      </c>
      <c r="V201" s="50">
        <v>2</v>
      </c>
      <c r="W201" s="50">
        <v>1</v>
      </c>
      <c r="X201" s="50">
        <f t="shared" si="7"/>
        <v>5002</v>
      </c>
      <c r="Y201" s="50">
        <v>0</v>
      </c>
      <c r="Z201" s="50">
        <v>0</v>
      </c>
      <c r="AA201" s="50">
        <v>0</v>
      </c>
      <c r="AB201" s="50">
        <v>1019</v>
      </c>
      <c r="AC201" s="50">
        <v>0</v>
      </c>
      <c r="AD201" s="49">
        <v>2001</v>
      </c>
    </row>
    <row r="202" spans="1:30" x14ac:dyDescent="0.2">
      <c r="A202" s="4">
        <v>1</v>
      </c>
      <c r="B202" s="5">
        <v>1</v>
      </c>
      <c r="C202" s="5">
        <v>1</v>
      </c>
      <c r="D202" s="5">
        <v>1</v>
      </c>
      <c r="E202" s="5">
        <v>1</v>
      </c>
      <c r="F202" s="5">
        <v>1</v>
      </c>
      <c r="G202" s="5">
        <v>1</v>
      </c>
      <c r="H202" s="5">
        <v>1</v>
      </c>
      <c r="I202" s="5">
        <v>1</v>
      </c>
      <c r="J202" s="5">
        <v>1</v>
      </c>
      <c r="M202" s="49"/>
      <c r="N202" s="154">
        <f t="shared" si="9"/>
        <v>500100</v>
      </c>
      <c r="O202" s="154">
        <v>5</v>
      </c>
      <c r="P202" s="154">
        <v>0</v>
      </c>
      <c r="Q202" s="154">
        <v>6</v>
      </c>
      <c r="R202" s="50">
        <f t="shared" si="8"/>
        <v>6</v>
      </c>
      <c r="S202" s="154" t="s">
        <v>5910</v>
      </c>
      <c r="T202" s="50">
        <v>4000</v>
      </c>
      <c r="U202" s="50">
        <v>1</v>
      </c>
      <c r="V202" s="50">
        <v>2</v>
      </c>
      <c r="W202" s="50">
        <v>1</v>
      </c>
      <c r="X202" s="50">
        <f t="shared" si="7"/>
        <v>5003</v>
      </c>
      <c r="Y202" s="50">
        <v>60003</v>
      </c>
      <c r="Z202" s="50">
        <v>60003</v>
      </c>
      <c r="AA202" s="50">
        <v>20340</v>
      </c>
      <c r="AB202" s="50">
        <v>5102</v>
      </c>
      <c r="AC202" s="50">
        <v>0</v>
      </c>
      <c r="AD202" s="49">
        <v>2001</v>
      </c>
    </row>
    <row r="203" spans="1:30" x14ac:dyDescent="0.2">
      <c r="A203" s="4">
        <v>1</v>
      </c>
      <c r="B203" s="5">
        <v>1</v>
      </c>
      <c r="C203" s="5">
        <v>1</v>
      </c>
      <c r="D203" s="5">
        <v>1</v>
      </c>
      <c r="E203" s="5">
        <v>1</v>
      </c>
      <c r="F203" s="5">
        <v>1</v>
      </c>
      <c r="G203" s="5">
        <v>1</v>
      </c>
      <c r="H203" s="5">
        <v>1</v>
      </c>
      <c r="I203" s="5">
        <v>1</v>
      </c>
      <c r="J203" s="5">
        <v>1</v>
      </c>
      <c r="M203" s="49"/>
      <c r="N203" s="154">
        <f t="shared" si="9"/>
        <v>500101</v>
      </c>
      <c r="O203" s="154">
        <v>5</v>
      </c>
      <c r="P203" s="154">
        <v>0</v>
      </c>
      <c r="Q203" s="154">
        <v>6</v>
      </c>
      <c r="R203" s="50">
        <f t="shared" si="8"/>
        <v>6</v>
      </c>
      <c r="S203" s="154" t="s">
        <v>5911</v>
      </c>
      <c r="T203" s="50" t="s">
        <v>5907</v>
      </c>
      <c r="U203" s="50">
        <v>1</v>
      </c>
      <c r="V203" s="50" t="s">
        <v>4383</v>
      </c>
      <c r="W203" s="50" t="s">
        <v>5912</v>
      </c>
      <c r="X203" s="50">
        <f t="shared" si="7"/>
        <v>5004</v>
      </c>
      <c r="Y203" s="50">
        <v>60003</v>
      </c>
      <c r="Z203" s="50">
        <v>60003</v>
      </c>
      <c r="AA203" s="50" t="s">
        <v>5913</v>
      </c>
      <c r="AB203" s="50">
        <v>5102</v>
      </c>
      <c r="AC203" s="50">
        <v>0</v>
      </c>
      <c r="AD203" s="49">
        <v>2001</v>
      </c>
    </row>
    <row r="204" spans="1:30" x14ac:dyDescent="0.2">
      <c r="A204" s="4">
        <v>1</v>
      </c>
      <c r="B204" s="5">
        <v>1</v>
      </c>
      <c r="C204" s="5">
        <v>1</v>
      </c>
      <c r="D204" s="5">
        <v>1</v>
      </c>
      <c r="E204" s="5">
        <v>1</v>
      </c>
      <c r="F204" s="5">
        <v>1</v>
      </c>
      <c r="G204" s="5">
        <v>1</v>
      </c>
      <c r="H204" s="5">
        <v>1</v>
      </c>
      <c r="I204" s="5">
        <v>1</v>
      </c>
      <c r="J204" s="5">
        <v>1</v>
      </c>
      <c r="M204" s="49"/>
      <c r="N204" s="154">
        <f t="shared" si="9"/>
        <v>500102</v>
      </c>
      <c r="O204" s="154">
        <v>5</v>
      </c>
      <c r="P204" s="154">
        <v>0</v>
      </c>
      <c r="Q204" s="154">
        <v>6</v>
      </c>
      <c r="R204" s="50">
        <f t="shared" si="8"/>
        <v>6</v>
      </c>
      <c r="S204" s="154" t="s">
        <v>5909</v>
      </c>
      <c r="T204" s="50">
        <v>500</v>
      </c>
      <c r="U204" s="50">
        <v>1</v>
      </c>
      <c r="V204" s="50">
        <v>2</v>
      </c>
      <c r="W204" s="50">
        <v>1</v>
      </c>
      <c r="X204" s="50">
        <f t="shared" si="7"/>
        <v>5005</v>
      </c>
      <c r="Y204" s="50">
        <v>0</v>
      </c>
      <c r="Z204" s="50">
        <v>0</v>
      </c>
      <c r="AA204" s="50">
        <v>0</v>
      </c>
      <c r="AB204" s="50">
        <v>1019</v>
      </c>
      <c r="AC204" s="50">
        <v>0</v>
      </c>
      <c r="AD204" s="49">
        <v>2001</v>
      </c>
    </row>
    <row r="205" spans="1:30" x14ac:dyDescent="0.2">
      <c r="A205" s="4">
        <v>1</v>
      </c>
      <c r="B205" s="5">
        <v>1</v>
      </c>
      <c r="C205" s="5">
        <v>1</v>
      </c>
      <c r="D205" s="5">
        <v>1</v>
      </c>
      <c r="E205" s="5">
        <v>1</v>
      </c>
      <c r="F205" s="5">
        <v>1</v>
      </c>
      <c r="G205" s="5">
        <v>1</v>
      </c>
      <c r="H205" s="5">
        <v>1</v>
      </c>
      <c r="I205" s="5">
        <v>1</v>
      </c>
      <c r="J205" s="5">
        <v>1</v>
      </c>
      <c r="M205" s="49"/>
      <c r="N205" s="154">
        <f t="shared" si="9"/>
        <v>500200</v>
      </c>
      <c r="O205" s="154">
        <v>5</v>
      </c>
      <c r="P205" s="154">
        <v>0</v>
      </c>
      <c r="Q205" s="154">
        <v>6</v>
      </c>
      <c r="R205" s="50">
        <f t="shared" si="8"/>
        <v>6</v>
      </c>
      <c r="S205" s="154" t="s">
        <v>5914</v>
      </c>
      <c r="T205" s="50" t="s">
        <v>5915</v>
      </c>
      <c r="U205" s="50">
        <v>1</v>
      </c>
      <c r="V205" s="50" t="s">
        <v>2748</v>
      </c>
      <c r="W205" s="50" t="s">
        <v>2659</v>
      </c>
      <c r="X205" s="50">
        <f t="shared" si="7"/>
        <v>5006</v>
      </c>
      <c r="Y205" s="50">
        <v>60006</v>
      </c>
      <c r="Z205" s="50">
        <v>60006</v>
      </c>
      <c r="AA205" s="50" t="s">
        <v>5916</v>
      </c>
      <c r="AB205" s="50">
        <v>5102</v>
      </c>
      <c r="AC205" s="50">
        <v>0</v>
      </c>
      <c r="AD205" s="49">
        <v>2001</v>
      </c>
    </row>
    <row r="206" spans="1:30" x14ac:dyDescent="0.2">
      <c r="A206" s="4">
        <v>1</v>
      </c>
      <c r="B206" s="5">
        <v>1</v>
      </c>
      <c r="C206" s="5">
        <v>1</v>
      </c>
      <c r="D206" s="5">
        <v>1</v>
      </c>
      <c r="E206" s="5">
        <v>1</v>
      </c>
      <c r="F206" s="5">
        <v>1</v>
      </c>
      <c r="G206" s="5">
        <v>1</v>
      </c>
      <c r="H206" s="5">
        <v>1</v>
      </c>
      <c r="I206" s="5">
        <v>1</v>
      </c>
      <c r="J206" s="5">
        <v>1</v>
      </c>
      <c r="M206" s="49"/>
      <c r="N206" s="154">
        <f t="shared" si="9"/>
        <v>500201</v>
      </c>
      <c r="O206" s="154">
        <v>5</v>
      </c>
      <c r="P206" s="154">
        <v>0</v>
      </c>
      <c r="Q206" s="154">
        <v>6</v>
      </c>
      <c r="R206" s="50">
        <f t="shared" si="8"/>
        <v>6</v>
      </c>
      <c r="S206" s="154" t="s">
        <v>5917</v>
      </c>
      <c r="T206" s="50" t="s">
        <v>5918</v>
      </c>
      <c r="U206" s="50">
        <v>1</v>
      </c>
      <c r="V206" s="50" t="s">
        <v>2748</v>
      </c>
      <c r="W206" s="50" t="s">
        <v>2659</v>
      </c>
      <c r="X206" s="50">
        <f t="shared" ref="X206:X224" si="10">IF(O206&lt;&gt;O205,O206*1000,IF(IFERROR(Q206,0)&gt;IFERROR(Q205,0),X205,X205+1))</f>
        <v>5007</v>
      </c>
      <c r="Y206" s="50">
        <v>60006</v>
      </c>
      <c r="Z206" s="50">
        <v>60006</v>
      </c>
      <c r="AA206" s="50">
        <v>20350</v>
      </c>
      <c r="AB206" s="50">
        <v>5102</v>
      </c>
      <c r="AC206" s="50">
        <v>0</v>
      </c>
      <c r="AD206" s="49">
        <v>2001</v>
      </c>
    </row>
    <row r="207" spans="1:30" x14ac:dyDescent="0.2">
      <c r="A207" s="4">
        <v>1</v>
      </c>
      <c r="B207" s="5">
        <v>1</v>
      </c>
      <c r="C207" s="5">
        <v>1</v>
      </c>
      <c r="D207" s="5">
        <v>1</v>
      </c>
      <c r="E207" s="5">
        <v>1</v>
      </c>
      <c r="F207" s="5">
        <v>1</v>
      </c>
      <c r="G207" s="5">
        <v>1</v>
      </c>
      <c r="H207" s="5">
        <v>1</v>
      </c>
      <c r="I207" s="5">
        <v>1</v>
      </c>
      <c r="J207" s="5">
        <v>1</v>
      </c>
      <c r="M207" s="49"/>
      <c r="N207" s="154">
        <f t="shared" si="9"/>
        <v>500202</v>
      </c>
      <c r="O207" s="154">
        <v>5</v>
      </c>
      <c r="P207" s="154">
        <v>0</v>
      </c>
      <c r="Q207" s="154">
        <v>6</v>
      </c>
      <c r="R207" s="50">
        <f t="shared" si="8"/>
        <v>6</v>
      </c>
      <c r="S207" s="154" t="s">
        <v>5909</v>
      </c>
      <c r="T207" s="50">
        <v>500</v>
      </c>
      <c r="U207" s="50">
        <v>1</v>
      </c>
      <c r="V207" s="50">
        <v>2</v>
      </c>
      <c r="W207" s="50">
        <v>1</v>
      </c>
      <c r="X207" s="50">
        <f t="shared" si="10"/>
        <v>5008</v>
      </c>
      <c r="Y207" s="50">
        <v>0</v>
      </c>
      <c r="Z207" s="50">
        <v>0</v>
      </c>
      <c r="AA207" s="50">
        <v>0</v>
      </c>
      <c r="AB207" s="50">
        <v>1019</v>
      </c>
      <c r="AC207" s="50">
        <v>0</v>
      </c>
      <c r="AD207" s="49">
        <v>2001</v>
      </c>
    </row>
    <row r="208" spans="1:30" x14ac:dyDescent="0.2">
      <c r="A208" s="4">
        <v>1</v>
      </c>
      <c r="B208" s="5">
        <v>1</v>
      </c>
      <c r="C208" s="5">
        <v>1</v>
      </c>
      <c r="D208" s="5">
        <v>1</v>
      </c>
      <c r="E208" s="5">
        <v>1</v>
      </c>
      <c r="F208" s="5">
        <v>1</v>
      </c>
      <c r="G208" s="5">
        <v>1</v>
      </c>
      <c r="H208" s="5">
        <v>1</v>
      </c>
      <c r="I208" s="5">
        <v>1</v>
      </c>
      <c r="J208" s="5">
        <v>1</v>
      </c>
      <c r="M208" s="49"/>
      <c r="N208" s="154">
        <f t="shared" si="9"/>
        <v>500300</v>
      </c>
      <c r="O208" s="154">
        <v>5</v>
      </c>
      <c r="P208" s="154">
        <v>0</v>
      </c>
      <c r="Q208" s="154">
        <v>6</v>
      </c>
      <c r="R208" s="50">
        <f t="shared" si="8"/>
        <v>6</v>
      </c>
      <c r="S208" s="154" t="s">
        <v>5919</v>
      </c>
      <c r="T208" s="50">
        <v>4000</v>
      </c>
      <c r="U208" s="50">
        <v>1</v>
      </c>
      <c r="V208" s="50">
        <v>2</v>
      </c>
      <c r="W208" s="50">
        <v>1</v>
      </c>
      <c r="X208" s="50">
        <f t="shared" si="10"/>
        <v>5009</v>
      </c>
      <c r="Y208" s="50">
        <v>60011</v>
      </c>
      <c r="Z208" s="50">
        <v>60011</v>
      </c>
      <c r="AA208" s="50">
        <v>20360</v>
      </c>
      <c r="AB208" s="50">
        <v>5102</v>
      </c>
      <c r="AC208" s="50">
        <v>0</v>
      </c>
      <c r="AD208" s="49">
        <v>2001</v>
      </c>
    </row>
    <row r="209" spans="1:30" x14ac:dyDescent="0.2">
      <c r="A209" s="4">
        <v>1</v>
      </c>
      <c r="B209" s="5">
        <v>1</v>
      </c>
      <c r="C209" s="5">
        <v>1</v>
      </c>
      <c r="D209" s="5">
        <v>1</v>
      </c>
      <c r="E209" s="5">
        <v>1</v>
      </c>
      <c r="F209" s="5">
        <v>1</v>
      </c>
      <c r="G209" s="5">
        <v>1</v>
      </c>
      <c r="H209" s="5">
        <v>1</v>
      </c>
      <c r="I209" s="5">
        <v>1</v>
      </c>
      <c r="J209" s="5">
        <v>1</v>
      </c>
      <c r="M209" s="49"/>
      <c r="N209" s="154">
        <f t="shared" si="9"/>
        <v>500301</v>
      </c>
      <c r="O209" s="154">
        <v>5</v>
      </c>
      <c r="P209" s="154">
        <v>0</v>
      </c>
      <c r="Q209" s="154">
        <v>6</v>
      </c>
      <c r="R209" s="50">
        <f t="shared" si="8"/>
        <v>6</v>
      </c>
      <c r="S209" s="154" t="s">
        <v>5920</v>
      </c>
      <c r="T209" s="50" t="s">
        <v>5921</v>
      </c>
      <c r="U209" s="50">
        <v>1</v>
      </c>
      <c r="V209" s="50" t="s">
        <v>2748</v>
      </c>
      <c r="W209" s="50" t="s">
        <v>2659</v>
      </c>
      <c r="X209" s="50">
        <f t="shared" si="10"/>
        <v>5010</v>
      </c>
      <c r="Y209" s="50">
        <v>60011</v>
      </c>
      <c r="Z209" s="50" t="s">
        <v>5922</v>
      </c>
      <c r="AA209" s="50" t="s">
        <v>5923</v>
      </c>
      <c r="AB209" s="50">
        <v>5102</v>
      </c>
      <c r="AC209" s="50">
        <v>0</v>
      </c>
      <c r="AD209" s="49">
        <v>2001</v>
      </c>
    </row>
    <row r="210" spans="1:30" x14ac:dyDescent="0.2">
      <c r="A210" s="4">
        <v>1</v>
      </c>
      <c r="B210" s="5">
        <v>1</v>
      </c>
      <c r="C210" s="5">
        <v>1</v>
      </c>
      <c r="D210" s="5">
        <v>1</v>
      </c>
      <c r="E210" s="5">
        <v>1</v>
      </c>
      <c r="F210" s="5">
        <v>1</v>
      </c>
      <c r="G210" s="5">
        <v>1</v>
      </c>
      <c r="H210" s="5">
        <v>1</v>
      </c>
      <c r="I210" s="5">
        <v>1</v>
      </c>
      <c r="J210" s="5">
        <v>1</v>
      </c>
      <c r="M210" s="49"/>
      <c r="N210" s="154">
        <f t="shared" si="9"/>
        <v>500302</v>
      </c>
      <c r="O210" s="154">
        <v>5</v>
      </c>
      <c r="P210" s="154">
        <v>0</v>
      </c>
      <c r="Q210" s="154">
        <v>6</v>
      </c>
      <c r="R210" s="50">
        <f t="shared" si="8"/>
        <v>6</v>
      </c>
      <c r="S210" s="154" t="s">
        <v>5909</v>
      </c>
      <c r="T210" s="50">
        <v>500</v>
      </c>
      <c r="U210" s="50">
        <v>1</v>
      </c>
      <c r="V210" s="50">
        <v>2</v>
      </c>
      <c r="W210" s="50">
        <v>1</v>
      </c>
      <c r="X210" s="50">
        <f t="shared" si="10"/>
        <v>5011</v>
      </c>
      <c r="Y210" s="50">
        <v>0</v>
      </c>
      <c r="Z210" s="50">
        <v>0</v>
      </c>
      <c r="AA210" s="50">
        <v>0</v>
      </c>
      <c r="AB210" s="50">
        <v>1019</v>
      </c>
      <c r="AC210" s="50">
        <v>0</v>
      </c>
      <c r="AD210" s="49">
        <v>2001</v>
      </c>
    </row>
    <row r="211" spans="1:30" x14ac:dyDescent="0.2">
      <c r="A211" s="4">
        <v>1</v>
      </c>
      <c r="B211" s="5">
        <v>1</v>
      </c>
      <c r="C211" s="5">
        <v>1</v>
      </c>
      <c r="D211" s="5">
        <v>1</v>
      </c>
      <c r="E211" s="5">
        <v>1</v>
      </c>
      <c r="F211" s="5">
        <v>1</v>
      </c>
      <c r="G211" s="5">
        <v>1</v>
      </c>
      <c r="H211" s="5">
        <v>1</v>
      </c>
      <c r="I211" s="5">
        <v>1</v>
      </c>
      <c r="J211" s="5">
        <v>1</v>
      </c>
      <c r="M211" s="49"/>
      <c r="N211" s="154">
        <f t="shared" si="9"/>
        <v>500400</v>
      </c>
      <c r="O211" s="154">
        <v>5</v>
      </c>
      <c r="P211" s="154">
        <v>0</v>
      </c>
      <c r="Q211" s="154">
        <v>6</v>
      </c>
      <c r="R211" s="50">
        <f t="shared" si="8"/>
        <v>6</v>
      </c>
      <c r="S211" s="154" t="s">
        <v>5924</v>
      </c>
      <c r="T211" s="50" t="s">
        <v>5915</v>
      </c>
      <c r="U211" s="50">
        <v>1</v>
      </c>
      <c r="V211" s="50" t="s">
        <v>2748</v>
      </c>
      <c r="W211" s="50" t="s">
        <v>2659</v>
      </c>
      <c r="X211" s="50">
        <f t="shared" si="10"/>
        <v>5012</v>
      </c>
      <c r="Y211" s="50">
        <v>60014</v>
      </c>
      <c r="Z211" s="50">
        <v>60014</v>
      </c>
      <c r="AA211" s="50" t="s">
        <v>5925</v>
      </c>
      <c r="AB211" s="50">
        <v>5102</v>
      </c>
      <c r="AC211" s="50">
        <v>0</v>
      </c>
      <c r="AD211" s="49">
        <v>2001</v>
      </c>
    </row>
    <row r="212" spans="1:30" x14ac:dyDescent="0.2">
      <c r="A212" s="4">
        <v>1</v>
      </c>
      <c r="B212" s="5">
        <v>1</v>
      </c>
      <c r="C212" s="5">
        <v>1</v>
      </c>
      <c r="D212" s="5">
        <v>1</v>
      </c>
      <c r="E212" s="5">
        <v>1</v>
      </c>
      <c r="F212" s="5">
        <v>1</v>
      </c>
      <c r="G212" s="5">
        <v>1</v>
      </c>
      <c r="H212" s="5">
        <v>1</v>
      </c>
      <c r="I212" s="5">
        <v>1</v>
      </c>
      <c r="J212" s="5">
        <v>1</v>
      </c>
      <c r="M212" s="49"/>
      <c r="N212" s="154">
        <f t="shared" si="9"/>
        <v>500401</v>
      </c>
      <c r="O212" s="154">
        <v>5</v>
      </c>
      <c r="P212" s="154">
        <v>0</v>
      </c>
      <c r="Q212" s="154">
        <v>6</v>
      </c>
      <c r="R212" s="50">
        <f t="shared" si="8"/>
        <v>6</v>
      </c>
      <c r="S212" s="154" t="s">
        <v>5926</v>
      </c>
      <c r="T212" s="50" t="s">
        <v>5927</v>
      </c>
      <c r="U212" s="50">
        <v>1</v>
      </c>
      <c r="V212" s="50" t="s">
        <v>2748</v>
      </c>
      <c r="W212" s="50" t="s">
        <v>5912</v>
      </c>
      <c r="X212" s="50">
        <f t="shared" si="10"/>
        <v>5013</v>
      </c>
      <c r="Y212" s="50">
        <v>60014</v>
      </c>
      <c r="Z212" s="50">
        <v>60014</v>
      </c>
      <c r="AA212" s="50" t="s">
        <v>5928</v>
      </c>
      <c r="AB212" s="50">
        <v>5102</v>
      </c>
      <c r="AC212" s="50">
        <v>0</v>
      </c>
      <c r="AD212" s="49">
        <v>2001</v>
      </c>
    </row>
    <row r="213" spans="1:30" x14ac:dyDescent="0.2">
      <c r="A213" s="4">
        <v>1</v>
      </c>
      <c r="B213" s="5">
        <v>1</v>
      </c>
      <c r="C213" s="5">
        <v>1</v>
      </c>
      <c r="D213" s="5">
        <v>1</v>
      </c>
      <c r="E213" s="5">
        <v>1</v>
      </c>
      <c r="F213" s="5">
        <v>1</v>
      </c>
      <c r="G213" s="5">
        <v>1</v>
      </c>
      <c r="H213" s="5">
        <v>1</v>
      </c>
      <c r="I213" s="5">
        <v>1</v>
      </c>
      <c r="J213" s="5">
        <v>1</v>
      </c>
      <c r="M213" s="49"/>
      <c r="N213" s="154">
        <f>IF(O212&lt;&gt;O213,O213*100000,IF(MOD(N212,10)=2,N212+98,N212+1))</f>
        <v>500402</v>
      </c>
      <c r="O213" s="154">
        <v>5</v>
      </c>
      <c r="P213" s="154">
        <v>0</v>
      </c>
      <c r="Q213" s="154">
        <v>6</v>
      </c>
      <c r="R213" s="50">
        <f t="shared" si="8"/>
        <v>6</v>
      </c>
      <c r="S213" s="154" t="s">
        <v>5909</v>
      </c>
      <c r="T213" s="50">
        <v>500</v>
      </c>
      <c r="U213" s="50">
        <v>1</v>
      </c>
      <c r="V213" s="50">
        <v>2</v>
      </c>
      <c r="W213" s="50">
        <v>1</v>
      </c>
      <c r="X213" s="50">
        <f t="shared" si="10"/>
        <v>5014</v>
      </c>
      <c r="Y213" s="50">
        <v>0</v>
      </c>
      <c r="Z213" s="50">
        <v>0</v>
      </c>
      <c r="AA213" s="50">
        <v>0</v>
      </c>
      <c r="AB213" s="50">
        <v>1019</v>
      </c>
      <c r="AC213" s="50">
        <v>0</v>
      </c>
      <c r="AD213" s="49">
        <v>2001</v>
      </c>
    </row>
    <row r="214" spans="1:30" x14ac:dyDescent="0.2">
      <c r="A214" s="4">
        <v>1</v>
      </c>
      <c r="B214" s="5">
        <v>1</v>
      </c>
      <c r="C214" s="5">
        <v>1</v>
      </c>
      <c r="D214" s="5">
        <v>1</v>
      </c>
      <c r="E214" s="5">
        <v>1</v>
      </c>
      <c r="F214" s="5">
        <v>1</v>
      </c>
      <c r="G214" s="5">
        <v>1</v>
      </c>
      <c r="H214" s="5">
        <v>1</v>
      </c>
      <c r="I214" s="5">
        <v>1</v>
      </c>
      <c r="J214" s="5">
        <v>1</v>
      </c>
      <c r="M214" s="49"/>
      <c r="N214" s="154">
        <f t="shared" si="9"/>
        <v>500500</v>
      </c>
      <c r="O214" s="154">
        <v>5</v>
      </c>
      <c r="P214" s="154">
        <v>0</v>
      </c>
      <c r="Q214" s="154">
        <v>6</v>
      </c>
      <c r="R214" s="50">
        <f t="shared" si="8"/>
        <v>6</v>
      </c>
      <c r="S214" s="154" t="s">
        <v>5929</v>
      </c>
      <c r="T214" s="50" t="s">
        <v>5930</v>
      </c>
      <c r="U214" s="50">
        <v>1</v>
      </c>
      <c r="V214" s="50" t="s">
        <v>2748</v>
      </c>
      <c r="W214" s="50" t="s">
        <v>2659</v>
      </c>
      <c r="X214" s="50">
        <f t="shared" si="10"/>
        <v>5015</v>
      </c>
      <c r="Y214" s="50">
        <v>60021</v>
      </c>
      <c r="Z214" s="50">
        <v>60021</v>
      </c>
      <c r="AA214" s="50">
        <v>20380</v>
      </c>
      <c r="AB214" s="50">
        <v>5102</v>
      </c>
      <c r="AC214" s="50">
        <v>0</v>
      </c>
      <c r="AD214" s="49">
        <v>2001</v>
      </c>
    </row>
    <row r="215" spans="1:30" x14ac:dyDescent="0.2">
      <c r="A215" s="4">
        <v>1</v>
      </c>
      <c r="B215" s="5">
        <v>1</v>
      </c>
      <c r="C215" s="5">
        <v>1</v>
      </c>
      <c r="D215" s="5">
        <v>1</v>
      </c>
      <c r="E215" s="5">
        <v>1</v>
      </c>
      <c r="F215" s="5">
        <v>1</v>
      </c>
      <c r="G215" s="5">
        <v>1</v>
      </c>
      <c r="H215" s="5">
        <v>1</v>
      </c>
      <c r="I215" s="5">
        <v>1</v>
      </c>
      <c r="J215" s="5">
        <v>1</v>
      </c>
      <c r="M215" s="49"/>
      <c r="N215" s="154">
        <f t="shared" si="9"/>
        <v>500501</v>
      </c>
      <c r="O215" s="154">
        <v>5</v>
      </c>
      <c r="P215" s="154">
        <v>0</v>
      </c>
      <c r="Q215" s="154">
        <v>6</v>
      </c>
      <c r="R215" s="50">
        <f t="shared" si="8"/>
        <v>6</v>
      </c>
      <c r="S215" s="154" t="s">
        <v>5931</v>
      </c>
      <c r="T215" s="50">
        <v>2000</v>
      </c>
      <c r="U215" s="50">
        <v>1</v>
      </c>
      <c r="V215" s="50">
        <v>2</v>
      </c>
      <c r="W215" s="50">
        <v>1</v>
      </c>
      <c r="X215" s="50">
        <f t="shared" si="10"/>
        <v>5016</v>
      </c>
      <c r="Y215" s="50">
        <v>60021</v>
      </c>
      <c r="Z215" s="50">
        <v>60021</v>
      </c>
      <c r="AA215" s="50" t="s">
        <v>5932</v>
      </c>
      <c r="AB215" s="50">
        <v>5102</v>
      </c>
      <c r="AC215" s="50">
        <v>0</v>
      </c>
      <c r="AD215" s="49">
        <v>2001</v>
      </c>
    </row>
    <row r="216" spans="1:30" x14ac:dyDescent="0.2">
      <c r="A216" s="4">
        <v>1</v>
      </c>
      <c r="B216" s="5">
        <v>1</v>
      </c>
      <c r="C216" s="5">
        <v>1</v>
      </c>
      <c r="D216" s="5">
        <v>1</v>
      </c>
      <c r="E216" s="5">
        <v>1</v>
      </c>
      <c r="F216" s="5">
        <v>1</v>
      </c>
      <c r="G216" s="5">
        <v>1</v>
      </c>
      <c r="H216" s="5">
        <v>1</v>
      </c>
      <c r="I216" s="5">
        <v>1</v>
      </c>
      <c r="J216" s="5">
        <v>1</v>
      </c>
      <c r="M216" s="49"/>
      <c r="N216" s="154">
        <f t="shared" si="9"/>
        <v>500502</v>
      </c>
      <c r="O216" s="154">
        <v>5</v>
      </c>
      <c r="P216" s="154">
        <v>0</v>
      </c>
      <c r="Q216" s="154">
        <v>6</v>
      </c>
      <c r="R216" s="50">
        <f t="shared" si="8"/>
        <v>6</v>
      </c>
      <c r="S216" s="154" t="s">
        <v>5909</v>
      </c>
      <c r="T216" s="50">
        <v>500</v>
      </c>
      <c r="U216" s="50">
        <v>1</v>
      </c>
      <c r="V216" s="50">
        <v>2</v>
      </c>
      <c r="W216" s="50">
        <v>1</v>
      </c>
      <c r="X216" s="50">
        <f t="shared" si="10"/>
        <v>5017</v>
      </c>
      <c r="Y216" s="50">
        <v>0</v>
      </c>
      <c r="Z216" s="50">
        <v>0</v>
      </c>
      <c r="AA216" s="50">
        <v>0</v>
      </c>
      <c r="AB216" s="50">
        <v>1019</v>
      </c>
      <c r="AC216" s="50">
        <v>0</v>
      </c>
      <c r="AD216" s="49">
        <v>2001</v>
      </c>
    </row>
    <row r="217" spans="1:30" x14ac:dyDescent="0.2">
      <c r="A217" s="4">
        <v>1</v>
      </c>
      <c r="B217" s="5">
        <v>1</v>
      </c>
      <c r="C217" s="5">
        <v>1</v>
      </c>
      <c r="D217" s="5">
        <v>1</v>
      </c>
      <c r="E217" s="5">
        <v>1</v>
      </c>
      <c r="F217" s="5">
        <v>1</v>
      </c>
      <c r="G217" s="5">
        <v>1</v>
      </c>
      <c r="H217" s="5">
        <v>1</v>
      </c>
      <c r="I217" s="5">
        <v>1</v>
      </c>
      <c r="J217" s="5">
        <v>1</v>
      </c>
      <c r="M217" s="49"/>
      <c r="N217" s="154">
        <f t="shared" si="9"/>
        <v>500600</v>
      </c>
      <c r="O217" s="154">
        <v>5</v>
      </c>
      <c r="P217" s="154">
        <v>0</v>
      </c>
      <c r="Q217" s="154">
        <v>6</v>
      </c>
      <c r="R217" s="50">
        <f t="shared" si="8"/>
        <v>6</v>
      </c>
      <c r="S217" s="154" t="s">
        <v>5933</v>
      </c>
      <c r="T217" s="50" t="s">
        <v>5934</v>
      </c>
      <c r="U217" s="50">
        <v>1</v>
      </c>
      <c r="V217" s="50" t="s">
        <v>2748</v>
      </c>
      <c r="W217" s="50" t="s">
        <v>2659</v>
      </c>
      <c r="X217" s="50">
        <f t="shared" si="10"/>
        <v>5018</v>
      </c>
      <c r="Y217" s="50">
        <v>60024</v>
      </c>
      <c r="Z217" s="50">
        <v>60024</v>
      </c>
      <c r="AA217" s="50" t="s">
        <v>5935</v>
      </c>
      <c r="AB217" s="50">
        <v>5102</v>
      </c>
      <c r="AC217" s="50">
        <v>0</v>
      </c>
      <c r="AD217" s="49">
        <v>2001</v>
      </c>
    </row>
    <row r="218" spans="1:30" x14ac:dyDescent="0.2">
      <c r="A218" s="4">
        <v>1</v>
      </c>
      <c r="B218" s="5">
        <v>1</v>
      </c>
      <c r="C218" s="5">
        <v>1</v>
      </c>
      <c r="D218" s="5">
        <v>1</v>
      </c>
      <c r="E218" s="5">
        <v>1</v>
      </c>
      <c r="F218" s="5">
        <v>1</v>
      </c>
      <c r="G218" s="5">
        <v>1</v>
      </c>
      <c r="H218" s="5">
        <v>1</v>
      </c>
      <c r="I218" s="5">
        <v>1</v>
      </c>
      <c r="J218" s="5">
        <v>1</v>
      </c>
      <c r="M218" s="49"/>
      <c r="N218" s="154">
        <f t="shared" si="9"/>
        <v>500601</v>
      </c>
      <c r="O218" s="154">
        <v>5</v>
      </c>
      <c r="P218" s="154">
        <v>0</v>
      </c>
      <c r="Q218" s="154">
        <v>6</v>
      </c>
      <c r="R218" s="50">
        <f t="shared" si="8"/>
        <v>6</v>
      </c>
      <c r="S218" s="154" t="s">
        <v>5936</v>
      </c>
      <c r="T218" s="50" t="s">
        <v>5937</v>
      </c>
      <c r="U218" s="50">
        <v>1</v>
      </c>
      <c r="V218" s="50" t="s">
        <v>4385</v>
      </c>
      <c r="W218" s="50" t="s">
        <v>3491</v>
      </c>
      <c r="X218" s="50">
        <f t="shared" si="10"/>
        <v>5019</v>
      </c>
      <c r="Y218" s="50">
        <v>60024</v>
      </c>
      <c r="Z218" s="50">
        <v>60024</v>
      </c>
      <c r="AA218" s="50">
        <v>20660</v>
      </c>
      <c r="AB218" s="50">
        <v>5102</v>
      </c>
      <c r="AC218" s="50">
        <v>0</v>
      </c>
      <c r="AD218" s="49">
        <v>2001</v>
      </c>
    </row>
    <row r="219" spans="1:30" x14ac:dyDescent="0.2">
      <c r="A219" s="4">
        <v>1</v>
      </c>
      <c r="B219" s="5">
        <v>1</v>
      </c>
      <c r="C219" s="5">
        <v>1</v>
      </c>
      <c r="D219" s="5">
        <v>1</v>
      </c>
      <c r="E219" s="5">
        <v>1</v>
      </c>
      <c r="F219" s="5">
        <v>1</v>
      </c>
      <c r="G219" s="5">
        <v>1</v>
      </c>
      <c r="H219" s="5">
        <v>1</v>
      </c>
      <c r="I219" s="5">
        <v>1</v>
      </c>
      <c r="J219" s="5">
        <v>1</v>
      </c>
      <c r="M219" s="49"/>
      <c r="N219" s="154">
        <f t="shared" si="9"/>
        <v>500602</v>
      </c>
      <c r="O219" s="154">
        <v>5</v>
      </c>
      <c r="P219" s="154">
        <v>0</v>
      </c>
      <c r="Q219" s="154">
        <v>6</v>
      </c>
      <c r="R219" s="50">
        <f t="shared" si="8"/>
        <v>6</v>
      </c>
      <c r="S219" s="154" t="s">
        <v>5909</v>
      </c>
      <c r="T219" s="50">
        <v>500</v>
      </c>
      <c r="U219" s="50">
        <v>1</v>
      </c>
      <c r="V219" s="50">
        <v>2</v>
      </c>
      <c r="W219" s="50">
        <v>1</v>
      </c>
      <c r="X219" s="50">
        <f t="shared" si="10"/>
        <v>5020</v>
      </c>
      <c r="Y219" s="50">
        <v>0</v>
      </c>
      <c r="Z219" s="50">
        <v>0</v>
      </c>
      <c r="AA219" s="50">
        <v>0</v>
      </c>
      <c r="AB219" s="50">
        <v>1019</v>
      </c>
      <c r="AC219" s="50">
        <v>0</v>
      </c>
      <c r="AD219" s="49">
        <v>2001</v>
      </c>
    </row>
    <row r="220" spans="1:30" x14ac:dyDescent="0.2">
      <c r="A220" s="4">
        <v>1</v>
      </c>
      <c r="B220" s="5">
        <v>1</v>
      </c>
      <c r="C220" s="5">
        <v>1</v>
      </c>
      <c r="D220" s="5">
        <v>1</v>
      </c>
      <c r="E220" s="5">
        <v>1</v>
      </c>
      <c r="F220" s="5">
        <v>1</v>
      </c>
      <c r="G220" s="5">
        <v>1</v>
      </c>
      <c r="H220" s="5">
        <v>1</v>
      </c>
      <c r="I220" s="5">
        <v>1</v>
      </c>
      <c r="J220" s="5">
        <v>1</v>
      </c>
      <c r="M220" s="49"/>
      <c r="N220" s="154">
        <f t="shared" si="9"/>
        <v>500700</v>
      </c>
      <c r="O220" s="154">
        <v>5</v>
      </c>
      <c r="P220" s="154">
        <v>0</v>
      </c>
      <c r="Q220" s="154">
        <v>6</v>
      </c>
      <c r="R220" s="50">
        <f t="shared" si="8"/>
        <v>6</v>
      </c>
      <c r="S220" s="154" t="s">
        <v>5938</v>
      </c>
      <c r="T220" s="50" t="s">
        <v>5939</v>
      </c>
      <c r="U220" s="50">
        <v>1</v>
      </c>
      <c r="V220" s="50" t="s">
        <v>4383</v>
      </c>
      <c r="W220" s="50" t="s">
        <v>5912</v>
      </c>
      <c r="X220" s="50">
        <f t="shared" si="10"/>
        <v>5021</v>
      </c>
      <c r="Y220" s="50">
        <v>60031</v>
      </c>
      <c r="Z220" s="50">
        <v>60031</v>
      </c>
      <c r="AA220" s="50" t="s">
        <v>5940</v>
      </c>
      <c r="AB220" s="50">
        <v>5102</v>
      </c>
      <c r="AC220" s="50">
        <v>0</v>
      </c>
      <c r="AD220" s="49">
        <v>2001</v>
      </c>
    </row>
    <row r="221" spans="1:30" x14ac:dyDescent="0.2">
      <c r="A221" s="4">
        <v>1</v>
      </c>
      <c r="B221" s="5">
        <v>1</v>
      </c>
      <c r="C221" s="5">
        <v>1</v>
      </c>
      <c r="D221" s="5">
        <v>1</v>
      </c>
      <c r="E221" s="5">
        <v>1</v>
      </c>
      <c r="F221" s="5">
        <v>1</v>
      </c>
      <c r="G221" s="5">
        <v>1</v>
      </c>
      <c r="H221" s="5">
        <v>1</v>
      </c>
      <c r="I221" s="5">
        <v>1</v>
      </c>
      <c r="J221" s="5">
        <v>1</v>
      </c>
      <c r="M221" s="49"/>
      <c r="N221" s="154">
        <f t="shared" si="9"/>
        <v>500701</v>
      </c>
      <c r="O221" s="154">
        <v>5</v>
      </c>
      <c r="P221" s="154">
        <v>0</v>
      </c>
      <c r="Q221" s="154">
        <v>6</v>
      </c>
      <c r="R221" s="50">
        <f t="shared" si="8"/>
        <v>6</v>
      </c>
      <c r="S221" s="154" t="s">
        <v>5941</v>
      </c>
      <c r="T221" s="50" t="s">
        <v>5942</v>
      </c>
      <c r="U221" s="50">
        <v>1</v>
      </c>
      <c r="V221" s="50" t="s">
        <v>2748</v>
      </c>
      <c r="W221" s="50" t="s">
        <v>2659</v>
      </c>
      <c r="X221" s="50">
        <f t="shared" si="10"/>
        <v>5022</v>
      </c>
      <c r="Y221" s="50">
        <v>60031</v>
      </c>
      <c r="Z221" s="50">
        <v>60031</v>
      </c>
      <c r="AA221" s="50">
        <v>20410</v>
      </c>
      <c r="AB221" s="50">
        <v>5102</v>
      </c>
      <c r="AC221" s="50">
        <v>0</v>
      </c>
      <c r="AD221" s="49">
        <v>2001</v>
      </c>
    </row>
    <row r="222" spans="1:30" x14ac:dyDescent="0.2">
      <c r="A222" s="4">
        <v>1</v>
      </c>
      <c r="B222" s="5">
        <v>1</v>
      </c>
      <c r="C222" s="5">
        <v>1</v>
      </c>
      <c r="D222" s="5">
        <v>1</v>
      </c>
      <c r="E222" s="5">
        <v>1</v>
      </c>
      <c r="F222" s="5">
        <v>1</v>
      </c>
      <c r="G222" s="5">
        <v>1</v>
      </c>
      <c r="H222" s="5">
        <v>1</v>
      </c>
      <c r="I222" s="5">
        <v>1</v>
      </c>
      <c r="J222" s="5">
        <v>1</v>
      </c>
      <c r="M222" s="49"/>
      <c r="N222" s="154">
        <f t="shared" si="9"/>
        <v>500702</v>
      </c>
      <c r="O222" s="154">
        <v>5</v>
      </c>
      <c r="P222" s="154">
        <v>0</v>
      </c>
      <c r="Q222" s="154">
        <v>6</v>
      </c>
      <c r="R222" s="50">
        <f t="shared" si="8"/>
        <v>6</v>
      </c>
      <c r="S222" s="154" t="s">
        <v>5909</v>
      </c>
      <c r="T222" s="50">
        <v>500</v>
      </c>
      <c r="U222" s="50">
        <v>1</v>
      </c>
      <c r="V222" s="50">
        <v>2</v>
      </c>
      <c r="W222" s="50">
        <v>1</v>
      </c>
      <c r="X222" s="50">
        <f t="shared" si="10"/>
        <v>5023</v>
      </c>
      <c r="Y222" s="50">
        <v>0</v>
      </c>
      <c r="Z222" s="50">
        <v>0</v>
      </c>
      <c r="AA222" s="50">
        <v>0</v>
      </c>
      <c r="AB222" s="50">
        <v>1019</v>
      </c>
      <c r="AC222" s="50">
        <v>0</v>
      </c>
      <c r="AD222" s="49">
        <v>2001</v>
      </c>
    </row>
    <row r="223" spans="1:30" x14ac:dyDescent="0.2">
      <c r="A223" s="4">
        <v>1</v>
      </c>
      <c r="B223" s="5">
        <v>1</v>
      </c>
      <c r="C223" s="5">
        <v>1</v>
      </c>
      <c r="D223" s="5">
        <v>1</v>
      </c>
      <c r="E223" s="5">
        <v>1</v>
      </c>
      <c r="F223" s="5">
        <v>1</v>
      </c>
      <c r="G223" s="5">
        <v>1</v>
      </c>
      <c r="H223" s="5">
        <v>1</v>
      </c>
      <c r="I223" s="5">
        <v>1</v>
      </c>
      <c r="J223" s="5">
        <v>1</v>
      </c>
      <c r="M223" s="49"/>
      <c r="N223" s="154">
        <f t="shared" si="9"/>
        <v>500800</v>
      </c>
      <c r="O223" s="154">
        <v>5</v>
      </c>
      <c r="P223" s="154">
        <v>0</v>
      </c>
      <c r="Q223" s="154">
        <v>6</v>
      </c>
      <c r="R223" s="50">
        <f t="shared" si="8"/>
        <v>6</v>
      </c>
      <c r="S223" s="154" t="s">
        <v>5943</v>
      </c>
      <c r="T223" s="50" t="s">
        <v>5930</v>
      </c>
      <c r="U223" s="50">
        <v>1</v>
      </c>
      <c r="V223" s="50" t="s">
        <v>2748</v>
      </c>
      <c r="W223" s="50" t="s">
        <v>2659</v>
      </c>
      <c r="X223" s="50">
        <f t="shared" si="10"/>
        <v>5024</v>
      </c>
      <c r="Y223" s="50">
        <v>60034</v>
      </c>
      <c r="Z223" s="50">
        <v>60034</v>
      </c>
      <c r="AA223" s="50">
        <v>20420</v>
      </c>
      <c r="AB223" s="50">
        <v>5102</v>
      </c>
      <c r="AC223" s="50">
        <v>0</v>
      </c>
      <c r="AD223" s="49">
        <v>2001</v>
      </c>
    </row>
    <row r="224" spans="1:30" x14ac:dyDescent="0.2">
      <c r="A224" s="4">
        <v>1</v>
      </c>
      <c r="B224" s="5">
        <v>1</v>
      </c>
      <c r="C224" s="5">
        <v>1</v>
      </c>
      <c r="D224" s="5">
        <v>1</v>
      </c>
      <c r="E224" s="5">
        <v>1</v>
      </c>
      <c r="F224" s="5">
        <v>1</v>
      </c>
      <c r="G224" s="5">
        <v>1</v>
      </c>
      <c r="H224" s="5">
        <v>1</v>
      </c>
      <c r="I224" s="5">
        <v>1</v>
      </c>
      <c r="J224" s="5">
        <v>1</v>
      </c>
      <c r="M224" s="49"/>
      <c r="N224" s="154">
        <f t="shared" si="9"/>
        <v>500801</v>
      </c>
      <c r="O224" s="154">
        <v>5</v>
      </c>
      <c r="P224" s="154">
        <v>0</v>
      </c>
      <c r="Q224" s="154">
        <v>6</v>
      </c>
      <c r="R224" s="50">
        <f t="shared" si="8"/>
        <v>6</v>
      </c>
      <c r="S224" s="154" t="s">
        <v>5944</v>
      </c>
      <c r="T224" s="50">
        <v>72000</v>
      </c>
      <c r="U224" s="50">
        <v>1</v>
      </c>
      <c r="V224" s="50">
        <v>2</v>
      </c>
      <c r="W224" s="50">
        <v>1</v>
      </c>
      <c r="X224" s="50">
        <f t="shared" si="10"/>
        <v>5025</v>
      </c>
      <c r="Y224" s="50">
        <v>60034</v>
      </c>
      <c r="Z224" s="50">
        <v>60034</v>
      </c>
      <c r="AA224" s="50" t="s">
        <v>5945</v>
      </c>
      <c r="AB224" s="50">
        <v>5102</v>
      </c>
      <c r="AC224" s="50">
        <v>0</v>
      </c>
      <c r="AD224" s="49">
        <v>2001</v>
      </c>
    </row>
    <row r="225" spans="1:30" x14ac:dyDescent="0.2">
      <c r="A225" s="4">
        <v>1</v>
      </c>
      <c r="B225" s="5">
        <v>1</v>
      </c>
      <c r="C225" s="5">
        <v>1</v>
      </c>
      <c r="D225" s="5">
        <v>1</v>
      </c>
      <c r="E225" s="5">
        <v>1</v>
      </c>
      <c r="F225" s="5">
        <v>1</v>
      </c>
      <c r="G225" s="5">
        <v>1</v>
      </c>
      <c r="H225" s="5">
        <v>1</v>
      </c>
      <c r="I225" s="5">
        <v>1</v>
      </c>
      <c r="J225" s="5">
        <v>1</v>
      </c>
      <c r="M225" s="49"/>
      <c r="N225" s="154">
        <f t="shared" si="9"/>
        <v>500802</v>
      </c>
      <c r="O225" s="154">
        <v>5</v>
      </c>
      <c r="P225" s="154">
        <v>0</v>
      </c>
      <c r="Q225" s="154">
        <v>6</v>
      </c>
      <c r="R225" s="50">
        <f t="shared" si="8"/>
        <v>6</v>
      </c>
      <c r="S225" s="154" t="s">
        <v>5909</v>
      </c>
      <c r="T225" s="50">
        <v>500</v>
      </c>
      <c r="U225" s="50">
        <v>1</v>
      </c>
      <c r="V225" s="50">
        <v>0</v>
      </c>
      <c r="W225" s="50">
        <v>1</v>
      </c>
      <c r="X225" s="50">
        <f t="shared" ref="X225:X251" si="11">IF(O225&lt;&gt;O224,O225*1000,IF(IFERROR(Q225,0)&gt;IFERROR(Q224,0),X224,X224+1))</f>
        <v>5026</v>
      </c>
      <c r="Y225" s="50">
        <v>0</v>
      </c>
      <c r="Z225" s="50">
        <v>0</v>
      </c>
      <c r="AA225" s="50">
        <v>0</v>
      </c>
      <c r="AB225" s="50">
        <v>1019</v>
      </c>
      <c r="AC225" s="50">
        <v>0</v>
      </c>
      <c r="AD225" s="49">
        <v>2001</v>
      </c>
    </row>
    <row r="226" spans="1:30" x14ac:dyDescent="0.2">
      <c r="A226" s="4">
        <v>1</v>
      </c>
      <c r="B226" s="5">
        <v>1</v>
      </c>
      <c r="C226" s="5">
        <v>1</v>
      </c>
      <c r="D226" s="5">
        <v>1</v>
      </c>
      <c r="E226" s="5">
        <v>1</v>
      </c>
      <c r="F226" s="5">
        <v>1</v>
      </c>
      <c r="G226" s="5">
        <v>1</v>
      </c>
      <c r="H226" s="5">
        <v>1</v>
      </c>
      <c r="I226" s="5">
        <v>1</v>
      </c>
      <c r="J226" s="5">
        <v>1</v>
      </c>
      <c r="M226" s="49"/>
      <c r="N226" s="50">
        <f>O226*100000+COUNTIF($O$226:O226,O226)-1</f>
        <v>600000</v>
      </c>
      <c r="O226" s="50">
        <v>6</v>
      </c>
      <c r="P226" s="50">
        <v>0</v>
      </c>
      <c r="Q226" s="50">
        <v>6</v>
      </c>
      <c r="R226" s="50">
        <f t="shared" si="8"/>
        <v>6</v>
      </c>
      <c r="S226" s="50" t="s">
        <v>5946</v>
      </c>
      <c r="T226" s="50" t="s">
        <v>2932</v>
      </c>
      <c r="U226" s="50">
        <v>1</v>
      </c>
      <c r="V226" s="50">
        <v>0</v>
      </c>
      <c r="W226" s="50">
        <v>0</v>
      </c>
      <c r="X226" s="50">
        <f t="shared" si="11"/>
        <v>6000</v>
      </c>
      <c r="Y226" s="50">
        <v>0</v>
      </c>
      <c r="Z226" s="50">
        <v>0</v>
      </c>
      <c r="AA226" s="50">
        <v>0</v>
      </c>
      <c r="AB226" s="50">
        <v>2001</v>
      </c>
      <c r="AC226" s="49">
        <v>0</v>
      </c>
      <c r="AD226" s="49">
        <v>2001</v>
      </c>
    </row>
    <row r="227" spans="1:30" x14ac:dyDescent="0.2">
      <c r="A227" s="4">
        <v>1</v>
      </c>
      <c r="B227" s="5">
        <v>1</v>
      </c>
      <c r="C227" s="5">
        <v>1</v>
      </c>
      <c r="D227" s="5">
        <v>1</v>
      </c>
      <c r="E227" s="5">
        <v>1</v>
      </c>
      <c r="F227" s="5">
        <v>1</v>
      </c>
      <c r="G227" s="5">
        <v>1</v>
      </c>
      <c r="H227" s="5">
        <v>1</v>
      </c>
      <c r="I227" s="5">
        <v>1</v>
      </c>
      <c r="J227" s="5">
        <v>1</v>
      </c>
      <c r="M227" s="49"/>
      <c r="N227" s="50">
        <f>O227*100000+COUNTIF($O$226:O227,O227)-1</f>
        <v>600001</v>
      </c>
      <c r="O227" s="50">
        <v>6</v>
      </c>
      <c r="P227" s="50">
        <v>0</v>
      </c>
      <c r="Q227" s="50">
        <v>6</v>
      </c>
      <c r="R227" s="50">
        <f t="shared" si="8"/>
        <v>6</v>
      </c>
      <c r="S227" s="50" t="s">
        <v>5947</v>
      </c>
      <c r="T227" s="50" t="s">
        <v>2932</v>
      </c>
      <c r="U227" s="50">
        <v>1</v>
      </c>
      <c r="V227" s="50">
        <v>0</v>
      </c>
      <c r="W227" s="50">
        <v>0</v>
      </c>
      <c r="X227" s="50">
        <f t="shared" si="11"/>
        <v>6001</v>
      </c>
      <c r="Y227" s="50">
        <v>0</v>
      </c>
      <c r="Z227" s="50">
        <v>0</v>
      </c>
      <c r="AA227" s="50">
        <v>0</v>
      </c>
      <c r="AB227" s="50">
        <v>2021</v>
      </c>
      <c r="AC227" s="49">
        <v>0</v>
      </c>
      <c r="AD227" s="49">
        <v>2001</v>
      </c>
    </row>
    <row r="228" spans="1:30" x14ac:dyDescent="0.2">
      <c r="A228" s="4">
        <v>1</v>
      </c>
      <c r="B228" s="5">
        <v>1</v>
      </c>
      <c r="C228" s="5">
        <v>1</v>
      </c>
      <c r="D228" s="5">
        <v>1</v>
      </c>
      <c r="E228" s="5">
        <v>1</v>
      </c>
      <c r="F228" s="5">
        <v>1</v>
      </c>
      <c r="G228" s="5">
        <v>1</v>
      </c>
      <c r="H228" s="5">
        <v>1</v>
      </c>
      <c r="I228" s="5">
        <v>1</v>
      </c>
      <c r="J228" s="5">
        <v>1</v>
      </c>
      <c r="M228" s="49"/>
      <c r="N228" s="50">
        <f>O228*100000+COUNTIF($O$226:O228,O228)-1</f>
        <v>600002</v>
      </c>
      <c r="O228" s="50">
        <v>6</v>
      </c>
      <c r="P228" s="50">
        <v>0</v>
      </c>
      <c r="Q228" s="50">
        <v>6</v>
      </c>
      <c r="R228" s="50">
        <f t="shared" si="8"/>
        <v>6</v>
      </c>
      <c r="S228" s="50" t="s">
        <v>5948</v>
      </c>
      <c r="T228" s="50">
        <v>80000</v>
      </c>
      <c r="U228" s="50">
        <v>-1</v>
      </c>
      <c r="V228" s="50">
        <v>0</v>
      </c>
      <c r="W228" s="50">
        <v>0</v>
      </c>
      <c r="X228" s="50">
        <f t="shared" si="11"/>
        <v>6002</v>
      </c>
      <c r="Y228" s="50">
        <v>0</v>
      </c>
      <c r="Z228" s="50">
        <v>0</v>
      </c>
      <c r="AA228" s="50">
        <v>0</v>
      </c>
      <c r="AB228" s="50">
        <v>5106</v>
      </c>
      <c r="AC228" s="49">
        <v>0</v>
      </c>
      <c r="AD228" s="49">
        <v>2001</v>
      </c>
    </row>
    <row r="229" spans="1:30" x14ac:dyDescent="0.2">
      <c r="A229" s="4">
        <v>1</v>
      </c>
      <c r="B229" s="5">
        <v>1</v>
      </c>
      <c r="C229" s="5">
        <v>1</v>
      </c>
      <c r="D229" s="5">
        <v>1</v>
      </c>
      <c r="E229" s="5">
        <v>1</v>
      </c>
      <c r="F229" s="5">
        <v>1</v>
      </c>
      <c r="G229" s="5">
        <v>1</v>
      </c>
      <c r="H229" s="5">
        <v>1</v>
      </c>
      <c r="I229" s="5">
        <v>1</v>
      </c>
      <c r="J229" s="5">
        <v>1</v>
      </c>
      <c r="M229" s="49"/>
      <c r="N229" s="50">
        <f>O229*100000+COUNTIF($O$226:O229,O229)-1</f>
        <v>600003</v>
      </c>
      <c r="O229" s="50">
        <v>6</v>
      </c>
      <c r="P229" s="50">
        <v>0</v>
      </c>
      <c r="Q229" s="50">
        <v>6</v>
      </c>
      <c r="R229" s="50">
        <f t="shared" si="8"/>
        <v>6</v>
      </c>
      <c r="S229" s="50" t="s">
        <v>5949</v>
      </c>
      <c r="T229" s="50">
        <v>80001</v>
      </c>
      <c r="U229" s="50">
        <v>-1</v>
      </c>
      <c r="V229" s="50">
        <v>0</v>
      </c>
      <c r="W229" s="50">
        <v>0</v>
      </c>
      <c r="X229" s="50">
        <f t="shared" si="11"/>
        <v>6003</v>
      </c>
      <c r="Y229" s="50">
        <v>0</v>
      </c>
      <c r="Z229" s="50">
        <v>0</v>
      </c>
      <c r="AA229" s="50">
        <v>0</v>
      </c>
      <c r="AB229" s="50">
        <v>5106</v>
      </c>
      <c r="AC229" s="49">
        <v>0</v>
      </c>
      <c r="AD229" s="49">
        <v>2001</v>
      </c>
    </row>
    <row r="230" spans="1:30" x14ac:dyDescent="0.2">
      <c r="A230" s="4">
        <v>1</v>
      </c>
      <c r="B230" s="5">
        <v>1</v>
      </c>
      <c r="C230" s="5">
        <v>1</v>
      </c>
      <c r="D230" s="5">
        <v>1</v>
      </c>
      <c r="E230" s="5">
        <v>1</v>
      </c>
      <c r="F230" s="5">
        <v>1</v>
      </c>
      <c r="G230" s="5">
        <v>1</v>
      </c>
      <c r="H230" s="5">
        <v>1</v>
      </c>
      <c r="I230" s="5">
        <v>1</v>
      </c>
      <c r="J230" s="5">
        <v>1</v>
      </c>
      <c r="M230" s="49"/>
      <c r="N230" s="50">
        <f>O230*100000+COUNTIF($O$226:O230,O230)-1</f>
        <v>600004</v>
      </c>
      <c r="O230" s="50">
        <v>6</v>
      </c>
      <c r="P230" s="50">
        <v>0</v>
      </c>
      <c r="Q230" s="50">
        <v>6</v>
      </c>
      <c r="R230" s="50">
        <f t="shared" si="8"/>
        <v>6</v>
      </c>
      <c r="S230" s="50" t="s">
        <v>5950</v>
      </c>
      <c r="T230" s="50">
        <v>80002</v>
      </c>
      <c r="U230" s="50">
        <v>-1</v>
      </c>
      <c r="V230" s="50">
        <v>0</v>
      </c>
      <c r="W230" s="50">
        <v>0</v>
      </c>
      <c r="X230" s="50">
        <f t="shared" si="11"/>
        <v>6004</v>
      </c>
      <c r="Y230" s="50">
        <v>0</v>
      </c>
      <c r="Z230" s="50">
        <v>0</v>
      </c>
      <c r="AA230" s="50">
        <v>0</v>
      </c>
      <c r="AB230" s="50">
        <v>5106</v>
      </c>
      <c r="AC230" s="49">
        <v>0</v>
      </c>
      <c r="AD230" s="49">
        <v>2001</v>
      </c>
    </row>
    <row r="231" spans="1:30" x14ac:dyDescent="0.2">
      <c r="A231" s="4">
        <v>1</v>
      </c>
      <c r="B231" s="5">
        <v>1</v>
      </c>
      <c r="C231" s="5">
        <v>1</v>
      </c>
      <c r="D231" s="5">
        <v>1</v>
      </c>
      <c r="E231" s="5">
        <v>1</v>
      </c>
      <c r="F231" s="5">
        <v>1</v>
      </c>
      <c r="G231" s="5">
        <v>1</v>
      </c>
      <c r="H231" s="5">
        <v>1</v>
      </c>
      <c r="I231" s="5">
        <v>1</v>
      </c>
      <c r="J231" s="5">
        <v>1</v>
      </c>
      <c r="M231" s="49"/>
      <c r="N231" s="50">
        <f>O231*100000+COUNTIF($O$226:O231,O231)-1</f>
        <v>600005</v>
      </c>
      <c r="O231" s="50">
        <v>6</v>
      </c>
      <c r="P231" s="50">
        <v>0</v>
      </c>
      <c r="Q231" s="50">
        <v>6</v>
      </c>
      <c r="R231" s="50">
        <f t="shared" si="8"/>
        <v>6</v>
      </c>
      <c r="S231" s="50" t="s">
        <v>5951</v>
      </c>
      <c r="T231" s="50">
        <v>80003</v>
      </c>
      <c r="U231" s="50">
        <v>-1</v>
      </c>
      <c r="V231" s="50">
        <v>0</v>
      </c>
      <c r="W231" s="50">
        <v>0</v>
      </c>
      <c r="X231" s="50">
        <f t="shared" si="11"/>
        <v>6005</v>
      </c>
      <c r="Y231" s="50">
        <v>0</v>
      </c>
      <c r="Z231" s="50">
        <v>0</v>
      </c>
      <c r="AA231" s="50">
        <v>0</v>
      </c>
      <c r="AB231" s="50">
        <v>5106</v>
      </c>
      <c r="AC231" s="49">
        <v>0</v>
      </c>
      <c r="AD231" s="49">
        <v>2001</v>
      </c>
    </row>
    <row r="232" spans="1:30" x14ac:dyDescent="0.2">
      <c r="A232" s="4">
        <v>1</v>
      </c>
      <c r="B232" s="5">
        <v>1</v>
      </c>
      <c r="C232" s="5">
        <v>1</v>
      </c>
      <c r="D232" s="5">
        <v>1</v>
      </c>
      <c r="E232" s="5">
        <v>1</v>
      </c>
      <c r="F232" s="5">
        <v>1</v>
      </c>
      <c r="G232" s="5">
        <v>1</v>
      </c>
      <c r="H232" s="5">
        <v>1</v>
      </c>
      <c r="I232" s="5">
        <v>1</v>
      </c>
      <c r="J232" s="5">
        <v>1</v>
      </c>
      <c r="M232" s="49"/>
      <c r="N232" s="50">
        <f>O232*100000+COUNTIF($O$226:O232,O232)-1</f>
        <v>600006</v>
      </c>
      <c r="O232" s="50">
        <v>6</v>
      </c>
      <c r="P232" s="50">
        <v>0</v>
      </c>
      <c r="Q232" s="50">
        <v>6</v>
      </c>
      <c r="R232" s="50">
        <f t="shared" si="8"/>
        <v>6</v>
      </c>
      <c r="S232" s="50" t="s">
        <v>5952</v>
      </c>
      <c r="T232" s="50">
        <v>80004</v>
      </c>
      <c r="U232" s="50">
        <v>-1</v>
      </c>
      <c r="V232" s="50">
        <v>0</v>
      </c>
      <c r="W232" s="50">
        <v>0</v>
      </c>
      <c r="X232" s="50">
        <f t="shared" si="11"/>
        <v>6006</v>
      </c>
      <c r="Y232" s="50">
        <v>0</v>
      </c>
      <c r="Z232" s="50">
        <v>0</v>
      </c>
      <c r="AA232" s="50">
        <v>0</v>
      </c>
      <c r="AB232" s="50">
        <v>5106</v>
      </c>
      <c r="AC232" s="49">
        <v>0</v>
      </c>
      <c r="AD232" s="49">
        <v>2001</v>
      </c>
    </row>
    <row r="233" spans="1:30" x14ac:dyDescent="0.2">
      <c r="A233" s="4">
        <v>1</v>
      </c>
      <c r="B233" s="5">
        <v>1</v>
      </c>
      <c r="C233" s="5">
        <v>1</v>
      </c>
      <c r="D233" s="5">
        <v>1</v>
      </c>
      <c r="E233" s="5">
        <v>1</v>
      </c>
      <c r="F233" s="5">
        <v>1</v>
      </c>
      <c r="G233" s="5">
        <v>1</v>
      </c>
      <c r="H233" s="5">
        <v>1</v>
      </c>
      <c r="I233" s="5">
        <v>1</v>
      </c>
      <c r="J233" s="5">
        <v>1</v>
      </c>
      <c r="M233" s="49"/>
      <c r="N233" s="50">
        <f>O233*100000+COUNTIF($O$226:O233,O233)-1</f>
        <v>600007</v>
      </c>
      <c r="O233" s="50">
        <v>6</v>
      </c>
      <c r="P233" s="50">
        <v>0</v>
      </c>
      <c r="Q233" s="50">
        <v>6</v>
      </c>
      <c r="R233" s="50">
        <f t="shared" si="8"/>
        <v>6</v>
      </c>
      <c r="S233" s="50" t="s">
        <v>5953</v>
      </c>
      <c r="T233" s="50">
        <v>80005</v>
      </c>
      <c r="U233" s="50">
        <v>-1</v>
      </c>
      <c r="V233" s="50">
        <v>0</v>
      </c>
      <c r="W233" s="50">
        <v>0</v>
      </c>
      <c r="X233" s="50">
        <f t="shared" si="11"/>
        <v>6007</v>
      </c>
      <c r="Y233" s="50">
        <v>0</v>
      </c>
      <c r="Z233" s="50">
        <v>0</v>
      </c>
      <c r="AA233" s="50">
        <v>0</v>
      </c>
      <c r="AB233" s="50">
        <v>5106</v>
      </c>
      <c r="AC233" s="49">
        <v>0</v>
      </c>
      <c r="AD233" s="49">
        <v>2001</v>
      </c>
    </row>
    <row r="234" spans="1:30" x14ac:dyDescent="0.2">
      <c r="A234" s="4">
        <v>1</v>
      </c>
      <c r="B234" s="5">
        <v>1</v>
      </c>
      <c r="C234" s="5">
        <v>1</v>
      </c>
      <c r="D234" s="5">
        <v>1</v>
      </c>
      <c r="E234" s="5">
        <v>1</v>
      </c>
      <c r="F234" s="5">
        <v>1</v>
      </c>
      <c r="G234" s="5">
        <v>1</v>
      </c>
      <c r="H234" s="5">
        <v>1</v>
      </c>
      <c r="I234" s="5">
        <v>1</v>
      </c>
      <c r="J234" s="5">
        <v>1</v>
      </c>
      <c r="N234" s="50">
        <f>O234*100000+COUNTIF($O$234:O234,O234)-1</f>
        <v>800000</v>
      </c>
      <c r="O234" s="50">
        <v>8</v>
      </c>
      <c r="P234" s="50">
        <v>0</v>
      </c>
      <c r="Q234" s="50">
        <v>4</v>
      </c>
      <c r="R234" s="50">
        <f t="shared" ref="R234:R251" si="12">Q234</f>
        <v>4</v>
      </c>
      <c r="S234" s="50" t="s">
        <v>5954</v>
      </c>
      <c r="T234" s="49">
        <v>20</v>
      </c>
      <c r="U234" s="50">
        <v>10</v>
      </c>
      <c r="V234" s="50">
        <v>2</v>
      </c>
      <c r="W234" s="50">
        <v>1</v>
      </c>
      <c r="X234" s="50">
        <f t="shared" si="11"/>
        <v>8000</v>
      </c>
      <c r="Y234" s="50">
        <v>0</v>
      </c>
      <c r="Z234" s="50">
        <v>0</v>
      </c>
      <c r="AA234" s="50">
        <v>0</v>
      </c>
      <c r="AB234" s="50">
        <v>2002</v>
      </c>
      <c r="AC234" s="49">
        <v>0</v>
      </c>
      <c r="AD234" s="49">
        <v>2001</v>
      </c>
    </row>
    <row r="235" spans="1:30" x14ac:dyDescent="0.2">
      <c r="A235" s="4">
        <v>1</v>
      </c>
      <c r="B235" s="5">
        <v>1</v>
      </c>
      <c r="C235" s="5">
        <v>1</v>
      </c>
      <c r="D235" s="5">
        <v>1</v>
      </c>
      <c r="E235" s="5">
        <v>1</v>
      </c>
      <c r="F235" s="5">
        <v>1</v>
      </c>
      <c r="G235" s="5">
        <v>1</v>
      </c>
      <c r="H235" s="5">
        <v>1</v>
      </c>
      <c r="I235" s="5">
        <v>1</v>
      </c>
      <c r="J235" s="5">
        <v>1</v>
      </c>
      <c r="N235" s="50">
        <f>O235*100000+COUNTIF($O$234:O235,O235)-1</f>
        <v>800001</v>
      </c>
      <c r="O235" s="50">
        <v>8</v>
      </c>
      <c r="P235" s="50">
        <v>0</v>
      </c>
      <c r="Q235" s="50">
        <v>4</v>
      </c>
      <c r="R235" s="50">
        <f t="shared" si="12"/>
        <v>4</v>
      </c>
      <c r="S235" s="50" t="s">
        <v>5955</v>
      </c>
      <c r="T235" s="49">
        <v>20</v>
      </c>
      <c r="U235" s="50">
        <v>10</v>
      </c>
      <c r="V235" s="50">
        <v>2</v>
      </c>
      <c r="W235" s="50">
        <v>1</v>
      </c>
      <c r="X235" s="50">
        <f t="shared" si="11"/>
        <v>8001</v>
      </c>
      <c r="Y235" s="50">
        <v>0</v>
      </c>
      <c r="Z235" s="50">
        <v>0</v>
      </c>
      <c r="AA235" s="50">
        <v>0</v>
      </c>
      <c r="AB235" s="50">
        <v>2001</v>
      </c>
      <c r="AC235" s="49">
        <v>0</v>
      </c>
      <c r="AD235" s="49">
        <v>2001</v>
      </c>
    </row>
    <row r="236" spans="1:30" x14ac:dyDescent="0.2">
      <c r="A236" s="4">
        <v>1</v>
      </c>
      <c r="B236" s="5">
        <v>1</v>
      </c>
      <c r="C236" s="5">
        <v>1</v>
      </c>
      <c r="D236" s="5">
        <v>1</v>
      </c>
      <c r="E236" s="5">
        <v>1</v>
      </c>
      <c r="F236" s="5">
        <v>1</v>
      </c>
      <c r="G236" s="5">
        <v>1</v>
      </c>
      <c r="H236" s="5">
        <v>1</v>
      </c>
      <c r="I236" s="5">
        <v>1</v>
      </c>
      <c r="J236" s="5">
        <v>1</v>
      </c>
      <c r="N236" s="50">
        <f>O236*100000+COUNTIF($O$234:O236,O236)-1</f>
        <v>800002</v>
      </c>
      <c r="O236" s="50">
        <v>8</v>
      </c>
      <c r="P236" s="50">
        <v>0</v>
      </c>
      <c r="Q236" s="50">
        <v>4</v>
      </c>
      <c r="R236" s="50">
        <f t="shared" si="12"/>
        <v>4</v>
      </c>
      <c r="S236" s="50" t="s">
        <v>5954</v>
      </c>
      <c r="T236" s="49">
        <v>30</v>
      </c>
      <c r="U236" s="50">
        <v>10</v>
      </c>
      <c r="V236" s="50">
        <v>2</v>
      </c>
      <c r="W236" s="50">
        <v>1</v>
      </c>
      <c r="X236" s="50">
        <f t="shared" si="11"/>
        <v>8002</v>
      </c>
      <c r="Y236" s="50">
        <v>0</v>
      </c>
      <c r="Z236" s="50">
        <v>0</v>
      </c>
      <c r="AA236" s="50">
        <v>0</v>
      </c>
      <c r="AB236" s="50">
        <v>2002</v>
      </c>
      <c r="AC236" s="49">
        <v>0</v>
      </c>
      <c r="AD236" s="49">
        <v>2001</v>
      </c>
    </row>
    <row r="237" spans="1:30" x14ac:dyDescent="0.2">
      <c r="A237" s="4">
        <v>1</v>
      </c>
      <c r="B237" s="5">
        <v>1</v>
      </c>
      <c r="C237" s="5">
        <v>1</v>
      </c>
      <c r="D237" s="5">
        <v>1</v>
      </c>
      <c r="E237" s="5">
        <v>1</v>
      </c>
      <c r="F237" s="5">
        <v>1</v>
      </c>
      <c r="G237" s="5">
        <v>1</v>
      </c>
      <c r="H237" s="5">
        <v>1</v>
      </c>
      <c r="I237" s="5">
        <v>1</v>
      </c>
      <c r="J237" s="5">
        <v>1</v>
      </c>
      <c r="N237" s="50">
        <f>O237*100000+COUNTIF($O$234:O237,O237)-1</f>
        <v>800003</v>
      </c>
      <c r="O237" s="50">
        <v>8</v>
      </c>
      <c r="P237" s="50">
        <v>0</v>
      </c>
      <c r="Q237" s="50">
        <v>4</v>
      </c>
      <c r="R237" s="50">
        <f t="shared" si="12"/>
        <v>4</v>
      </c>
      <c r="S237" s="50" t="s">
        <v>5955</v>
      </c>
      <c r="T237" s="49">
        <v>30</v>
      </c>
      <c r="U237" s="50">
        <v>10</v>
      </c>
      <c r="V237" s="50">
        <v>2</v>
      </c>
      <c r="W237" s="50">
        <v>1</v>
      </c>
      <c r="X237" s="50">
        <f t="shared" si="11"/>
        <v>8003</v>
      </c>
      <c r="Y237" s="50">
        <v>0</v>
      </c>
      <c r="Z237" s="50">
        <v>0</v>
      </c>
      <c r="AA237" s="50">
        <v>0</v>
      </c>
      <c r="AB237" s="50">
        <v>2001</v>
      </c>
      <c r="AC237" s="49">
        <v>0</v>
      </c>
      <c r="AD237" s="49">
        <v>2001</v>
      </c>
    </row>
    <row r="238" spans="1:30" x14ac:dyDescent="0.2">
      <c r="A238" s="4">
        <v>1</v>
      </c>
      <c r="B238" s="5">
        <v>1</v>
      </c>
      <c r="C238" s="5">
        <v>1</v>
      </c>
      <c r="D238" s="5">
        <v>1</v>
      </c>
      <c r="E238" s="5">
        <v>1</v>
      </c>
      <c r="F238" s="5">
        <v>1</v>
      </c>
      <c r="G238" s="5">
        <v>1</v>
      </c>
      <c r="H238" s="5">
        <v>1</v>
      </c>
      <c r="I238" s="5">
        <v>1</v>
      </c>
      <c r="J238" s="5">
        <v>1</v>
      </c>
      <c r="N238" s="50">
        <f>O238*100000+COUNTIF($O$234:O238,O238)-1</f>
        <v>800004</v>
      </c>
      <c r="O238" s="50">
        <v>8</v>
      </c>
      <c r="P238" s="50">
        <v>0</v>
      </c>
      <c r="Q238" s="50">
        <v>4</v>
      </c>
      <c r="R238" s="50">
        <f t="shared" si="12"/>
        <v>4</v>
      </c>
      <c r="S238" s="50" t="s">
        <v>5954</v>
      </c>
      <c r="T238" s="49">
        <v>30</v>
      </c>
      <c r="U238" s="50">
        <v>10</v>
      </c>
      <c r="V238" s="50">
        <v>2</v>
      </c>
      <c r="W238" s="50">
        <v>1</v>
      </c>
      <c r="X238" s="50">
        <f t="shared" si="11"/>
        <v>8004</v>
      </c>
      <c r="Y238" s="50">
        <v>0</v>
      </c>
      <c r="Z238" s="50">
        <v>0</v>
      </c>
      <c r="AA238" s="50">
        <v>0</v>
      </c>
      <c r="AB238" s="50">
        <v>2002</v>
      </c>
      <c r="AC238" s="49">
        <v>0</v>
      </c>
      <c r="AD238" s="49">
        <v>2001</v>
      </c>
    </row>
    <row r="239" spans="1:30" x14ac:dyDescent="0.2">
      <c r="A239" s="4">
        <v>1</v>
      </c>
      <c r="B239" s="5">
        <v>1</v>
      </c>
      <c r="C239" s="5">
        <v>1</v>
      </c>
      <c r="D239" s="5">
        <v>1</v>
      </c>
      <c r="E239" s="5">
        <v>1</v>
      </c>
      <c r="F239" s="5">
        <v>1</v>
      </c>
      <c r="G239" s="5">
        <v>1</v>
      </c>
      <c r="H239" s="5">
        <v>1</v>
      </c>
      <c r="I239" s="5">
        <v>1</v>
      </c>
      <c r="J239" s="5">
        <v>1</v>
      </c>
      <c r="N239" s="50">
        <f>O239*100000+COUNTIF($O$234:O239,O239)-1</f>
        <v>800005</v>
      </c>
      <c r="O239" s="50">
        <v>8</v>
      </c>
      <c r="P239" s="50">
        <v>0</v>
      </c>
      <c r="Q239" s="50">
        <v>4</v>
      </c>
      <c r="R239" s="50">
        <f t="shared" si="12"/>
        <v>4</v>
      </c>
      <c r="S239" s="50" t="s">
        <v>5955</v>
      </c>
      <c r="T239" s="49">
        <v>30</v>
      </c>
      <c r="U239" s="50">
        <v>10</v>
      </c>
      <c r="V239" s="50">
        <v>2</v>
      </c>
      <c r="W239" s="50">
        <v>1</v>
      </c>
      <c r="X239" s="50">
        <f t="shared" si="11"/>
        <v>8005</v>
      </c>
      <c r="Y239" s="50">
        <v>0</v>
      </c>
      <c r="Z239" s="50">
        <v>0</v>
      </c>
      <c r="AA239" s="50">
        <v>0</v>
      </c>
      <c r="AB239" s="50">
        <v>2001</v>
      </c>
      <c r="AC239" s="49">
        <v>0</v>
      </c>
      <c r="AD239" s="49">
        <v>2001</v>
      </c>
    </row>
    <row r="240" spans="1:30" x14ac:dyDescent="0.2">
      <c r="A240" s="4">
        <v>1</v>
      </c>
      <c r="B240" s="5">
        <v>1</v>
      </c>
      <c r="C240" s="5">
        <v>1</v>
      </c>
      <c r="D240" s="5">
        <v>1</v>
      </c>
      <c r="E240" s="5">
        <v>1</v>
      </c>
      <c r="F240" s="5">
        <v>1</v>
      </c>
      <c r="G240" s="5">
        <v>1</v>
      </c>
      <c r="H240" s="5">
        <v>1</v>
      </c>
      <c r="I240" s="5">
        <v>1</v>
      </c>
      <c r="J240" s="5">
        <v>1</v>
      </c>
      <c r="N240" s="50">
        <f>O240*100000+COUNTIF($O$234:O240,O240)-1</f>
        <v>800006</v>
      </c>
      <c r="O240" s="50">
        <v>8</v>
      </c>
      <c r="P240" s="50">
        <v>0</v>
      </c>
      <c r="Q240" s="50">
        <v>4</v>
      </c>
      <c r="R240" s="50">
        <f t="shared" si="12"/>
        <v>4</v>
      </c>
      <c r="S240" s="50" t="s">
        <v>5954</v>
      </c>
      <c r="T240" s="49">
        <v>30</v>
      </c>
      <c r="U240" s="50">
        <v>10</v>
      </c>
      <c r="V240" s="50">
        <v>2</v>
      </c>
      <c r="W240" s="50">
        <v>1</v>
      </c>
      <c r="X240" s="50">
        <f t="shared" si="11"/>
        <v>8006</v>
      </c>
      <c r="Y240" s="50">
        <v>0</v>
      </c>
      <c r="Z240" s="50">
        <v>0</v>
      </c>
      <c r="AA240" s="50">
        <v>0</v>
      </c>
      <c r="AB240" s="50">
        <v>2002</v>
      </c>
      <c r="AC240" s="49">
        <v>0</v>
      </c>
      <c r="AD240" s="49">
        <v>2001</v>
      </c>
    </row>
    <row r="241" spans="1:30" x14ac:dyDescent="0.2">
      <c r="A241" s="4">
        <v>1</v>
      </c>
      <c r="B241" s="5">
        <v>1</v>
      </c>
      <c r="C241" s="5">
        <v>1</v>
      </c>
      <c r="D241" s="5">
        <v>1</v>
      </c>
      <c r="E241" s="5">
        <v>1</v>
      </c>
      <c r="F241" s="5">
        <v>1</v>
      </c>
      <c r="G241" s="5">
        <v>1</v>
      </c>
      <c r="H241" s="5">
        <v>1</v>
      </c>
      <c r="I241" s="5">
        <v>1</v>
      </c>
      <c r="J241" s="5">
        <v>1</v>
      </c>
      <c r="N241" s="50">
        <f>O241*100000+COUNTIF($O$234:O241,O241)-1</f>
        <v>800007</v>
      </c>
      <c r="O241" s="50">
        <v>8</v>
      </c>
      <c r="P241" s="50">
        <v>0</v>
      </c>
      <c r="Q241" s="50">
        <v>4</v>
      </c>
      <c r="R241" s="50">
        <f t="shared" si="12"/>
        <v>4</v>
      </c>
      <c r="S241" s="50" t="s">
        <v>5955</v>
      </c>
      <c r="T241" s="49">
        <v>30</v>
      </c>
      <c r="U241" s="50">
        <v>10</v>
      </c>
      <c r="V241" s="50">
        <v>2</v>
      </c>
      <c r="W241" s="50">
        <v>1</v>
      </c>
      <c r="X241" s="50">
        <f t="shared" si="11"/>
        <v>8007</v>
      </c>
      <c r="Y241" s="50">
        <v>0</v>
      </c>
      <c r="Z241" s="50">
        <v>0</v>
      </c>
      <c r="AA241" s="50">
        <v>0</v>
      </c>
      <c r="AB241" s="50">
        <v>2001</v>
      </c>
      <c r="AC241" s="49">
        <v>0</v>
      </c>
      <c r="AD241" s="49">
        <v>2001</v>
      </c>
    </row>
    <row r="242" spans="1:30" x14ac:dyDescent="0.2">
      <c r="A242" s="4">
        <v>1</v>
      </c>
      <c r="B242" s="5">
        <v>1</v>
      </c>
      <c r="C242" s="5">
        <v>1</v>
      </c>
      <c r="D242" s="5">
        <v>1</v>
      </c>
      <c r="E242" s="5">
        <v>1</v>
      </c>
      <c r="F242" s="5">
        <v>1</v>
      </c>
      <c r="G242" s="5">
        <v>1</v>
      </c>
      <c r="H242" s="5">
        <v>1</v>
      </c>
      <c r="I242" s="5">
        <v>1</v>
      </c>
      <c r="J242" s="5">
        <v>1</v>
      </c>
      <c r="N242" s="50">
        <f>O242*100000+COUNTIF($O$234:O242,O242)-1</f>
        <v>800008</v>
      </c>
      <c r="O242" s="50">
        <v>8</v>
      </c>
      <c r="P242" s="50">
        <v>0</v>
      </c>
      <c r="Q242" s="50">
        <v>4</v>
      </c>
      <c r="R242" s="50">
        <f t="shared" si="12"/>
        <v>4</v>
      </c>
      <c r="S242" s="50" t="s">
        <v>5954</v>
      </c>
      <c r="T242" s="49">
        <v>30</v>
      </c>
      <c r="U242" s="50">
        <v>10</v>
      </c>
      <c r="V242" s="50">
        <v>2</v>
      </c>
      <c r="W242" s="50">
        <v>1</v>
      </c>
      <c r="X242" s="50">
        <f t="shared" si="11"/>
        <v>8008</v>
      </c>
      <c r="Y242" s="50">
        <v>0</v>
      </c>
      <c r="Z242" s="50">
        <v>0</v>
      </c>
      <c r="AA242" s="50">
        <v>0</v>
      </c>
      <c r="AB242" s="50">
        <v>2002</v>
      </c>
      <c r="AC242" s="49">
        <v>0</v>
      </c>
      <c r="AD242" s="49">
        <v>2001</v>
      </c>
    </row>
    <row r="243" spans="1:30" x14ac:dyDescent="0.2">
      <c r="A243" s="4">
        <v>1</v>
      </c>
      <c r="B243" s="5">
        <v>1</v>
      </c>
      <c r="C243" s="5">
        <v>1</v>
      </c>
      <c r="D243" s="5">
        <v>1</v>
      </c>
      <c r="E243" s="5">
        <v>1</v>
      </c>
      <c r="F243" s="5">
        <v>1</v>
      </c>
      <c r="G243" s="5">
        <v>1</v>
      </c>
      <c r="H243" s="5">
        <v>1</v>
      </c>
      <c r="I243" s="5">
        <v>1</v>
      </c>
      <c r="J243" s="5">
        <v>1</v>
      </c>
      <c r="N243" s="50">
        <f>O243*100000+COUNTIF($O$234:O243,O243)-1</f>
        <v>800009</v>
      </c>
      <c r="O243" s="50">
        <v>8</v>
      </c>
      <c r="P243" s="50">
        <v>0</v>
      </c>
      <c r="Q243" s="50">
        <v>4</v>
      </c>
      <c r="R243" s="50">
        <f t="shared" si="12"/>
        <v>4</v>
      </c>
      <c r="S243" s="50" t="s">
        <v>5955</v>
      </c>
      <c r="T243" s="49">
        <v>30</v>
      </c>
      <c r="U243" s="50">
        <v>10</v>
      </c>
      <c r="V243" s="50">
        <v>2</v>
      </c>
      <c r="W243" s="50">
        <v>1</v>
      </c>
      <c r="X243" s="50">
        <f t="shared" si="11"/>
        <v>8009</v>
      </c>
      <c r="Y243" s="50">
        <v>0</v>
      </c>
      <c r="Z243" s="50">
        <v>0</v>
      </c>
      <c r="AA243" s="50">
        <v>0</v>
      </c>
      <c r="AB243" s="50">
        <v>2001</v>
      </c>
      <c r="AC243" s="49">
        <v>0</v>
      </c>
      <c r="AD243" s="49">
        <v>2001</v>
      </c>
    </row>
    <row r="244" spans="1:30" x14ac:dyDescent="0.2">
      <c r="A244" s="4">
        <v>1</v>
      </c>
      <c r="B244" s="5">
        <v>1</v>
      </c>
      <c r="C244" s="5">
        <v>1</v>
      </c>
      <c r="D244" s="5">
        <v>1</v>
      </c>
      <c r="E244" s="5">
        <v>1</v>
      </c>
      <c r="F244" s="5">
        <v>1</v>
      </c>
      <c r="G244" s="5">
        <v>1</v>
      </c>
      <c r="H244" s="5">
        <v>1</v>
      </c>
      <c r="I244" s="5">
        <v>1</v>
      </c>
      <c r="J244" s="5">
        <v>1</v>
      </c>
      <c r="N244" s="50">
        <f>O244*100000+COUNTIF($O$234:O244,O244)-1</f>
        <v>800010</v>
      </c>
      <c r="O244" s="50">
        <v>8</v>
      </c>
      <c r="P244" s="50">
        <v>0</v>
      </c>
      <c r="Q244" s="50">
        <v>4</v>
      </c>
      <c r="R244" s="50">
        <f t="shared" si="12"/>
        <v>4</v>
      </c>
      <c r="S244" s="50" t="s">
        <v>5956</v>
      </c>
      <c r="T244" s="49" t="s">
        <v>5957</v>
      </c>
      <c r="U244" s="50">
        <v>10</v>
      </c>
      <c r="V244" s="50">
        <v>2</v>
      </c>
      <c r="W244" s="50">
        <v>1</v>
      </c>
      <c r="X244" s="50">
        <f t="shared" si="11"/>
        <v>8010</v>
      </c>
      <c r="Y244" s="50">
        <v>0</v>
      </c>
      <c r="Z244" s="50">
        <v>0</v>
      </c>
      <c r="AA244" s="50">
        <v>0</v>
      </c>
      <c r="AB244" s="50">
        <v>1013</v>
      </c>
      <c r="AC244" s="49">
        <v>0</v>
      </c>
      <c r="AD244" s="49">
        <v>2001</v>
      </c>
    </row>
    <row r="245" spans="1:30" x14ac:dyDescent="0.2">
      <c r="A245" s="4">
        <v>1</v>
      </c>
      <c r="B245" s="5">
        <v>1</v>
      </c>
      <c r="C245" s="5">
        <v>1</v>
      </c>
      <c r="D245" s="5">
        <v>1</v>
      </c>
      <c r="E245" s="5">
        <v>1</v>
      </c>
      <c r="F245" s="5">
        <v>1</v>
      </c>
      <c r="G245" s="5">
        <v>1</v>
      </c>
      <c r="H245" s="5">
        <v>1</v>
      </c>
      <c r="I245" s="5">
        <v>1</v>
      </c>
      <c r="J245" s="5">
        <v>1</v>
      </c>
      <c r="N245" s="50">
        <f>O245*100000+COUNTIF($O$234:O245,O245)-1</f>
        <v>800011</v>
      </c>
      <c r="O245" s="50">
        <v>8</v>
      </c>
      <c r="P245" s="50">
        <v>0</v>
      </c>
      <c r="Q245" s="50">
        <v>4</v>
      </c>
      <c r="R245" s="50">
        <f t="shared" si="12"/>
        <v>4</v>
      </c>
      <c r="S245" s="50" t="s">
        <v>5958</v>
      </c>
      <c r="T245" s="49" t="s">
        <v>5957</v>
      </c>
      <c r="U245" s="50">
        <v>10</v>
      </c>
      <c r="V245" s="50">
        <v>2</v>
      </c>
      <c r="W245" s="50">
        <v>1</v>
      </c>
      <c r="X245" s="50">
        <f t="shared" si="11"/>
        <v>8011</v>
      </c>
      <c r="Y245" s="50">
        <v>0</v>
      </c>
      <c r="Z245" s="50">
        <v>0</v>
      </c>
      <c r="AA245" s="50">
        <v>0</v>
      </c>
      <c r="AB245" s="50">
        <v>1014</v>
      </c>
      <c r="AC245" s="49">
        <v>0</v>
      </c>
      <c r="AD245" s="49">
        <v>2001</v>
      </c>
    </row>
    <row r="246" spans="1:30" x14ac:dyDescent="0.2">
      <c r="A246" s="4">
        <v>1</v>
      </c>
      <c r="B246" s="5">
        <v>1</v>
      </c>
      <c r="C246" s="5">
        <v>1</v>
      </c>
      <c r="D246" s="5">
        <v>1</v>
      </c>
      <c r="E246" s="5">
        <v>1</v>
      </c>
      <c r="F246" s="5">
        <v>1</v>
      </c>
      <c r="G246" s="5">
        <v>1</v>
      </c>
      <c r="H246" s="5">
        <v>1</v>
      </c>
      <c r="I246" s="5">
        <v>1</v>
      </c>
      <c r="J246" s="5">
        <v>1</v>
      </c>
      <c r="N246" s="50">
        <f>O246*100000+COUNTIF($O$234:O246,O246)-1</f>
        <v>800012</v>
      </c>
      <c r="O246" s="50">
        <v>8</v>
      </c>
      <c r="P246" s="50">
        <v>0</v>
      </c>
      <c r="Q246" s="50">
        <v>4</v>
      </c>
      <c r="R246" s="50">
        <f t="shared" si="12"/>
        <v>4</v>
      </c>
      <c r="S246" s="50" t="s">
        <v>5959</v>
      </c>
      <c r="T246" s="49" t="s">
        <v>5957</v>
      </c>
      <c r="U246" s="50">
        <v>10</v>
      </c>
      <c r="V246" s="50">
        <v>2</v>
      </c>
      <c r="W246" s="50">
        <v>1</v>
      </c>
      <c r="X246" s="50">
        <f t="shared" si="11"/>
        <v>8012</v>
      </c>
      <c r="Y246" s="50">
        <v>0</v>
      </c>
      <c r="Z246" s="50">
        <v>0</v>
      </c>
      <c r="AA246" s="50">
        <v>0</v>
      </c>
      <c r="AB246" s="50">
        <v>1015</v>
      </c>
      <c r="AC246" s="49">
        <v>0</v>
      </c>
      <c r="AD246" s="49">
        <v>2001</v>
      </c>
    </row>
    <row r="247" spans="1:30" x14ac:dyDescent="0.2">
      <c r="A247" s="4">
        <v>1</v>
      </c>
      <c r="B247" s="5">
        <v>1</v>
      </c>
      <c r="C247" s="5">
        <v>1</v>
      </c>
      <c r="D247" s="5">
        <v>1</v>
      </c>
      <c r="E247" s="5">
        <v>1</v>
      </c>
      <c r="F247" s="5">
        <v>1</v>
      </c>
      <c r="G247" s="5">
        <v>1</v>
      </c>
      <c r="H247" s="5">
        <v>1</v>
      </c>
      <c r="I247" s="5">
        <v>1</v>
      </c>
      <c r="J247" s="5">
        <v>1</v>
      </c>
      <c r="N247" s="50">
        <f>O247*100000+COUNTIF($O$234:O247,O247)-1</f>
        <v>800013</v>
      </c>
      <c r="O247" s="50">
        <v>8</v>
      </c>
      <c r="P247" s="50">
        <v>0</v>
      </c>
      <c r="Q247" s="50">
        <v>4</v>
      </c>
      <c r="R247" s="50">
        <f t="shared" si="12"/>
        <v>4</v>
      </c>
      <c r="S247" s="50" t="s">
        <v>5960</v>
      </c>
      <c r="T247" s="49" t="s">
        <v>5957</v>
      </c>
      <c r="U247" s="50">
        <v>10</v>
      </c>
      <c r="V247" s="50">
        <v>2</v>
      </c>
      <c r="W247" s="50">
        <v>1</v>
      </c>
      <c r="X247" s="50">
        <f t="shared" si="11"/>
        <v>8013</v>
      </c>
      <c r="Y247" s="50">
        <v>0</v>
      </c>
      <c r="Z247" s="50">
        <v>0</v>
      </c>
      <c r="AA247" s="50">
        <v>0</v>
      </c>
      <c r="AB247" s="50">
        <v>1016</v>
      </c>
      <c r="AC247" s="49">
        <v>0</v>
      </c>
      <c r="AD247" s="49">
        <v>2001</v>
      </c>
    </row>
    <row r="248" spans="1:30" x14ac:dyDescent="0.2">
      <c r="A248" s="4">
        <v>1</v>
      </c>
      <c r="B248" s="5">
        <v>1</v>
      </c>
      <c r="C248" s="5">
        <v>1</v>
      </c>
      <c r="D248" s="5">
        <v>1</v>
      </c>
      <c r="E248" s="5">
        <v>1</v>
      </c>
      <c r="F248" s="5">
        <v>1</v>
      </c>
      <c r="G248" s="5">
        <v>1</v>
      </c>
      <c r="H248" s="5">
        <v>1</v>
      </c>
      <c r="I248" s="5">
        <v>1</v>
      </c>
      <c r="J248" s="5">
        <v>1</v>
      </c>
      <c r="N248" s="50">
        <f>O248*100000+COUNTIF($O$234:O248,O248)-1</f>
        <v>800014</v>
      </c>
      <c r="O248" s="50">
        <v>8</v>
      </c>
      <c r="P248" s="50">
        <v>0</v>
      </c>
      <c r="Q248" s="50">
        <v>4</v>
      </c>
      <c r="R248" s="50">
        <f t="shared" si="12"/>
        <v>4</v>
      </c>
      <c r="S248" s="50" t="s">
        <v>5961</v>
      </c>
      <c r="T248" s="49" t="s">
        <v>5957</v>
      </c>
      <c r="U248" s="50">
        <v>10</v>
      </c>
      <c r="V248" s="50">
        <v>2</v>
      </c>
      <c r="W248" s="50">
        <v>1</v>
      </c>
      <c r="X248" s="50">
        <f t="shared" si="11"/>
        <v>8014</v>
      </c>
      <c r="Y248" s="50">
        <v>0</v>
      </c>
      <c r="Z248" s="50">
        <v>0</v>
      </c>
      <c r="AA248" s="50">
        <v>0</v>
      </c>
      <c r="AB248" s="50">
        <v>1017</v>
      </c>
      <c r="AC248" s="49">
        <v>0</v>
      </c>
      <c r="AD248" s="49">
        <v>2001</v>
      </c>
    </row>
    <row r="249" spans="1:30" x14ac:dyDescent="0.2">
      <c r="A249" s="4">
        <v>1</v>
      </c>
      <c r="B249" s="5">
        <v>1</v>
      </c>
      <c r="C249" s="5">
        <v>1</v>
      </c>
      <c r="D249" s="5">
        <v>1</v>
      </c>
      <c r="E249" s="5">
        <v>1</v>
      </c>
      <c r="F249" s="5">
        <v>1</v>
      </c>
      <c r="G249" s="5">
        <v>1</v>
      </c>
      <c r="H249" s="5">
        <v>1</v>
      </c>
      <c r="I249" s="5">
        <v>1</v>
      </c>
      <c r="J249" s="5">
        <v>1</v>
      </c>
      <c r="N249" s="50">
        <f>O249*100000+COUNTIF($O$234:O249,O249)-1</f>
        <v>800015</v>
      </c>
      <c r="O249" s="50">
        <v>8</v>
      </c>
      <c r="P249" s="50">
        <v>0</v>
      </c>
      <c r="Q249" s="50">
        <v>4</v>
      </c>
      <c r="R249" s="50">
        <f t="shared" si="12"/>
        <v>4</v>
      </c>
      <c r="S249" s="50" t="s">
        <v>5962</v>
      </c>
      <c r="T249" s="49" t="s">
        <v>5963</v>
      </c>
      <c r="U249" s="50">
        <v>10</v>
      </c>
      <c r="V249" s="50">
        <v>2</v>
      </c>
      <c r="W249" s="50">
        <v>1</v>
      </c>
      <c r="X249" s="50">
        <f t="shared" si="11"/>
        <v>8015</v>
      </c>
      <c r="Y249" s="50">
        <v>0</v>
      </c>
      <c r="Z249" s="50">
        <v>0</v>
      </c>
      <c r="AA249" s="50">
        <v>0</v>
      </c>
      <c r="AB249" s="50">
        <v>1009</v>
      </c>
      <c r="AC249" s="49">
        <v>0</v>
      </c>
      <c r="AD249" s="49">
        <v>2001</v>
      </c>
    </row>
    <row r="250" spans="1:30" x14ac:dyDescent="0.2">
      <c r="A250" s="4">
        <v>1</v>
      </c>
      <c r="B250" s="5">
        <v>1</v>
      </c>
      <c r="C250" s="5">
        <v>1</v>
      </c>
      <c r="D250" s="5">
        <v>1</v>
      </c>
      <c r="E250" s="5">
        <v>1</v>
      </c>
      <c r="F250" s="5">
        <v>1</v>
      </c>
      <c r="G250" s="5">
        <v>1</v>
      </c>
      <c r="H250" s="5">
        <v>1</v>
      </c>
      <c r="I250" s="5">
        <v>1</v>
      </c>
      <c r="J250" s="5">
        <v>1</v>
      </c>
      <c r="N250" s="50">
        <f>O250*100000+COUNTIF($O$234:O250,O250)-1</f>
        <v>800016</v>
      </c>
      <c r="O250" s="50">
        <v>8</v>
      </c>
      <c r="P250" s="50">
        <v>0</v>
      </c>
      <c r="Q250" s="50">
        <v>4</v>
      </c>
      <c r="R250" s="50">
        <f t="shared" si="12"/>
        <v>4</v>
      </c>
      <c r="S250" s="50" t="s">
        <v>5964</v>
      </c>
      <c r="T250" s="49" t="s">
        <v>5965</v>
      </c>
      <c r="U250" s="50">
        <v>10</v>
      </c>
      <c r="V250" s="50">
        <v>2</v>
      </c>
      <c r="W250" s="50">
        <v>1</v>
      </c>
      <c r="X250" s="50">
        <f t="shared" si="11"/>
        <v>8016</v>
      </c>
      <c r="Y250" s="50">
        <v>0</v>
      </c>
      <c r="Z250" s="50">
        <v>0</v>
      </c>
      <c r="AA250" s="50">
        <v>0</v>
      </c>
      <c r="AB250" s="50">
        <v>1018</v>
      </c>
      <c r="AC250" s="49">
        <v>0</v>
      </c>
      <c r="AD250" s="49">
        <v>2001</v>
      </c>
    </row>
    <row r="251" spans="1:30" x14ac:dyDescent="0.2">
      <c r="A251" s="4">
        <v>1</v>
      </c>
      <c r="B251" s="5">
        <v>1</v>
      </c>
      <c r="C251" s="5">
        <v>1</v>
      </c>
      <c r="D251" s="5">
        <v>1</v>
      </c>
      <c r="E251" s="5">
        <v>1</v>
      </c>
      <c r="F251" s="5">
        <v>1</v>
      </c>
      <c r="G251" s="5">
        <v>1</v>
      </c>
      <c r="H251" s="5">
        <v>1</v>
      </c>
      <c r="I251" s="5">
        <v>1</v>
      </c>
      <c r="J251" s="5">
        <v>1</v>
      </c>
      <c r="N251" s="50">
        <f>O251*100000+COUNTIF($O$234:O251,O251)-1</f>
        <v>800017</v>
      </c>
      <c r="O251" s="50">
        <v>8</v>
      </c>
      <c r="P251" s="50">
        <v>0</v>
      </c>
      <c r="Q251" s="50">
        <v>4</v>
      </c>
      <c r="R251" s="50">
        <f t="shared" si="12"/>
        <v>4</v>
      </c>
      <c r="S251" s="50" t="s">
        <v>5966</v>
      </c>
      <c r="T251" s="49" t="s">
        <v>5965</v>
      </c>
      <c r="U251" s="50">
        <v>10</v>
      </c>
      <c r="V251" s="50">
        <v>2</v>
      </c>
      <c r="W251" s="50">
        <v>1</v>
      </c>
      <c r="X251" s="50">
        <f t="shared" si="11"/>
        <v>8017</v>
      </c>
      <c r="Y251" s="50">
        <v>0</v>
      </c>
      <c r="Z251" s="50">
        <v>0</v>
      </c>
      <c r="AA251" s="50">
        <v>0</v>
      </c>
      <c r="AB251" s="50">
        <v>1010</v>
      </c>
      <c r="AC251" s="49">
        <v>0</v>
      </c>
      <c r="AD251" s="49">
        <v>2001</v>
      </c>
    </row>
    <row r="252" spans="1:30" x14ac:dyDescent="0.2">
      <c r="S252"/>
      <c r="X252" s="50"/>
    </row>
    <row r="253" spans="1:30" x14ac:dyDescent="0.2">
      <c r="S253"/>
      <c r="X253" s="50"/>
    </row>
    <row r="254" spans="1:30" x14ac:dyDescent="0.2">
      <c r="S254"/>
      <c r="X254" s="50"/>
    </row>
    <row r="255" spans="1:30" x14ac:dyDescent="0.2">
      <c r="S255"/>
      <c r="X255" s="50"/>
    </row>
    <row r="256" spans="1:30" x14ac:dyDescent="0.2">
      <c r="S256"/>
      <c r="X256" s="50"/>
    </row>
    <row r="257" spans="19:24" x14ac:dyDescent="0.2">
      <c r="S257"/>
      <c r="X257" s="50"/>
    </row>
    <row r="258" spans="19:24" x14ac:dyDescent="0.2">
      <c r="S258"/>
      <c r="X258" s="50"/>
    </row>
    <row r="259" spans="19:24" x14ac:dyDescent="0.2">
      <c r="S259"/>
      <c r="X259" s="50"/>
    </row>
    <row r="260" spans="19:24" x14ac:dyDescent="0.2">
      <c r="S260"/>
      <c r="X260" s="50"/>
    </row>
    <row r="261" spans="19:24" x14ac:dyDescent="0.2">
      <c r="X261" s="50"/>
    </row>
    <row r="262" spans="19:24" x14ac:dyDescent="0.2">
      <c r="X262" s="50"/>
    </row>
    <row r="263" spans="19:24" x14ac:dyDescent="0.2">
      <c r="X263" s="50"/>
    </row>
    <row r="264" spans="19:24" x14ac:dyDescent="0.2">
      <c r="X264" s="50"/>
    </row>
    <row r="265" spans="19:24" x14ac:dyDescent="0.2">
      <c r="X265" s="50"/>
    </row>
    <row r="266" spans="19:24" x14ac:dyDescent="0.2">
      <c r="X266" s="50"/>
    </row>
    <row r="267" spans="19:24" x14ac:dyDescent="0.2">
      <c r="X267" s="50"/>
    </row>
    <row r="268" spans="19:24" x14ac:dyDescent="0.2">
      <c r="X268" s="50"/>
    </row>
    <row r="269" spans="19:24" x14ac:dyDescent="0.2">
      <c r="X269" s="50"/>
    </row>
    <row r="270" spans="19:24" x14ac:dyDescent="0.2">
      <c r="X270" s="50"/>
    </row>
    <row r="271" spans="19:24" x14ac:dyDescent="0.2">
      <c r="X271" s="50"/>
    </row>
    <row r="272" spans="19:24" x14ac:dyDescent="0.2">
      <c r="X272" s="50"/>
    </row>
    <row r="273" spans="24:24" x14ac:dyDescent="0.2">
      <c r="X273" s="50"/>
    </row>
    <row r="274" spans="24:24" x14ac:dyDescent="0.2">
      <c r="X274" s="50"/>
    </row>
    <row r="275" spans="24:24" x14ac:dyDescent="0.2">
      <c r="X275" s="50"/>
    </row>
    <row r="276" spans="24:24" x14ac:dyDescent="0.2">
      <c r="X276" s="50"/>
    </row>
    <row r="277" spans="24:24" x14ac:dyDescent="0.2">
      <c r="X277" s="50"/>
    </row>
    <row r="278" spans="24:24" x14ac:dyDescent="0.2">
      <c r="X278" s="50"/>
    </row>
    <row r="279" spans="24:24" x14ac:dyDescent="0.2">
      <c r="X279" s="50"/>
    </row>
    <row r="280" spans="24:24" x14ac:dyDescent="0.2">
      <c r="X280" s="50"/>
    </row>
    <row r="281" spans="24:24" x14ac:dyDescent="0.2">
      <c r="X281" s="50"/>
    </row>
    <row r="282" spans="24:24" x14ac:dyDescent="0.2">
      <c r="X282" s="50"/>
    </row>
    <row r="283" spans="24:24" x14ac:dyDescent="0.2">
      <c r="X283" s="50"/>
    </row>
    <row r="284" spans="24:24" x14ac:dyDescent="0.2">
      <c r="X284" s="50"/>
    </row>
    <row r="285" spans="24:24" x14ac:dyDescent="0.2">
      <c r="X285" s="50"/>
    </row>
    <row r="286" spans="24:24" x14ac:dyDescent="0.2">
      <c r="X286" s="50"/>
    </row>
    <row r="287" spans="24:24" x14ac:dyDescent="0.2">
      <c r="X287" s="50"/>
    </row>
    <row r="288" spans="24:24" x14ac:dyDescent="0.2">
      <c r="X288" s="50"/>
    </row>
    <row r="289" spans="24:24" x14ac:dyDescent="0.2">
      <c r="X289" s="50"/>
    </row>
    <row r="290" spans="24:24" x14ac:dyDescent="0.2">
      <c r="X290" s="50"/>
    </row>
    <row r="291" spans="24:24" x14ac:dyDescent="0.2">
      <c r="X291" s="50"/>
    </row>
    <row r="292" spans="24:24" x14ac:dyDescent="0.2">
      <c r="X292" s="50"/>
    </row>
    <row r="293" spans="24:24" x14ac:dyDescent="0.2">
      <c r="X293" s="50"/>
    </row>
    <row r="294" spans="24:24" x14ac:dyDescent="0.2">
      <c r="X294" s="50"/>
    </row>
    <row r="295" spans="24:24" x14ac:dyDescent="0.2">
      <c r="X295" s="50"/>
    </row>
    <row r="296" spans="24:24" x14ac:dyDescent="0.2">
      <c r="X296" s="50"/>
    </row>
    <row r="297" spans="24:24" x14ac:dyDescent="0.2">
      <c r="X297" s="50"/>
    </row>
    <row r="298" spans="24:24" x14ac:dyDescent="0.2">
      <c r="X298" s="50"/>
    </row>
    <row r="299" spans="24:24" x14ac:dyDescent="0.2">
      <c r="X299" s="50"/>
    </row>
    <row r="300" spans="24:24" x14ac:dyDescent="0.2">
      <c r="X300" s="50"/>
    </row>
    <row r="301" spans="24:24" x14ac:dyDescent="0.2">
      <c r="X301" s="50"/>
    </row>
    <row r="302" spans="24:24" x14ac:dyDescent="0.2">
      <c r="X302" s="50"/>
    </row>
    <row r="303" spans="24:24" x14ac:dyDescent="0.2">
      <c r="X303" s="50"/>
    </row>
    <row r="304" spans="24:24" x14ac:dyDescent="0.2">
      <c r="X304" s="50"/>
    </row>
    <row r="305" spans="24:24" x14ac:dyDescent="0.2">
      <c r="X305" s="50"/>
    </row>
    <row r="306" spans="24:24" x14ac:dyDescent="0.2">
      <c r="X306" s="50"/>
    </row>
    <row r="307" spans="24:24" x14ac:dyDescent="0.2">
      <c r="X307" s="50"/>
    </row>
    <row r="308" spans="24:24" x14ac:dyDescent="0.2">
      <c r="X308" s="50"/>
    </row>
    <row r="309" spans="24:24" x14ac:dyDescent="0.2">
      <c r="X309" s="50"/>
    </row>
    <row r="310" spans="24:24" x14ac:dyDescent="0.2">
      <c r="X310" s="50"/>
    </row>
    <row r="311" spans="24:24" x14ac:dyDescent="0.2">
      <c r="X311" s="50"/>
    </row>
    <row r="312" spans="24:24" x14ac:dyDescent="0.2">
      <c r="X312" s="50"/>
    </row>
    <row r="313" spans="24:24" x14ac:dyDescent="0.2">
      <c r="X313" s="50"/>
    </row>
    <row r="314" spans="24:24" x14ac:dyDescent="0.2">
      <c r="X314" s="50"/>
    </row>
    <row r="315" spans="24:24" x14ac:dyDescent="0.2">
      <c r="X315" s="50"/>
    </row>
    <row r="316" spans="24:24" x14ac:dyDescent="0.2">
      <c r="X316" s="50"/>
    </row>
    <row r="317" spans="24:24" x14ac:dyDescent="0.2">
      <c r="X317" s="50"/>
    </row>
    <row r="318" spans="24:24" x14ac:dyDescent="0.2">
      <c r="X318" s="50"/>
    </row>
    <row r="319" spans="24:24" x14ac:dyDescent="0.2">
      <c r="X319" s="50"/>
    </row>
    <row r="320" spans="24:24" x14ac:dyDescent="0.2">
      <c r="X320" s="50"/>
    </row>
    <row r="321" spans="24:24" x14ac:dyDescent="0.2">
      <c r="X321" s="50"/>
    </row>
    <row r="322" spans="24:24" x14ac:dyDescent="0.2">
      <c r="X322" s="50"/>
    </row>
    <row r="323" spans="24:24" x14ac:dyDescent="0.2">
      <c r="X323" s="50"/>
    </row>
    <row r="324" spans="24:24" x14ac:dyDescent="0.2">
      <c r="X324" s="50"/>
    </row>
    <row r="325" spans="24:24" x14ac:dyDescent="0.2">
      <c r="X325" s="50"/>
    </row>
    <row r="326" spans="24:24" x14ac:dyDescent="0.2">
      <c r="X326" s="50"/>
    </row>
    <row r="327" spans="24:24" x14ac:dyDescent="0.2">
      <c r="X327" s="50"/>
    </row>
    <row r="328" spans="24:24" x14ac:dyDescent="0.2">
      <c r="X328" s="50"/>
    </row>
    <row r="329" spans="24:24" x14ac:dyDescent="0.2">
      <c r="X329" s="50"/>
    </row>
    <row r="330" spans="24:24" x14ac:dyDescent="0.2">
      <c r="X330" s="50"/>
    </row>
    <row r="331" spans="24:24" x14ac:dyDescent="0.2">
      <c r="X331" s="50"/>
    </row>
    <row r="332" spans="24:24" x14ac:dyDescent="0.2">
      <c r="X332" s="50"/>
    </row>
    <row r="333" spans="24:24" x14ac:dyDescent="0.2">
      <c r="X333" s="50"/>
    </row>
    <row r="334" spans="24:24" x14ac:dyDescent="0.2">
      <c r="X334" s="50"/>
    </row>
    <row r="335" spans="24:24" x14ac:dyDescent="0.2">
      <c r="X335" s="50"/>
    </row>
    <row r="336" spans="24:24" x14ac:dyDescent="0.2">
      <c r="X336" s="50"/>
    </row>
    <row r="337" spans="24:24" x14ac:dyDescent="0.2">
      <c r="X337" s="50"/>
    </row>
    <row r="338" spans="24:24" x14ac:dyDescent="0.2">
      <c r="X338" s="50"/>
    </row>
    <row r="339" spans="24:24" x14ac:dyDescent="0.2">
      <c r="X339" s="50"/>
    </row>
    <row r="340" spans="24:24" x14ac:dyDescent="0.2">
      <c r="X340" s="50"/>
    </row>
    <row r="341" spans="24:24" x14ac:dyDescent="0.2">
      <c r="X341" s="50"/>
    </row>
    <row r="342" spans="24:24" x14ac:dyDescent="0.2">
      <c r="X342" s="50"/>
    </row>
    <row r="343" spans="24:24" x14ac:dyDescent="0.2">
      <c r="X343" s="50"/>
    </row>
    <row r="344" spans="24:24" x14ac:dyDescent="0.2">
      <c r="X344" s="50"/>
    </row>
    <row r="345" spans="24:24" x14ac:dyDescent="0.2">
      <c r="X345" s="50"/>
    </row>
    <row r="346" spans="24:24" x14ac:dyDescent="0.2">
      <c r="X346" s="50"/>
    </row>
    <row r="347" spans="24:24" x14ac:dyDescent="0.2">
      <c r="X347" s="50"/>
    </row>
    <row r="348" spans="24:24" x14ac:dyDescent="0.2">
      <c r="X348" s="50"/>
    </row>
    <row r="349" spans="24:24" x14ac:dyDescent="0.2">
      <c r="X349" s="50"/>
    </row>
    <row r="350" spans="24:24" x14ac:dyDescent="0.2">
      <c r="X350" s="50"/>
    </row>
    <row r="351" spans="24:24" x14ac:dyDescent="0.2">
      <c r="X351" s="50"/>
    </row>
    <row r="352" spans="24:24" x14ac:dyDescent="0.2">
      <c r="X352" s="50"/>
    </row>
    <row r="353" spans="24:24" x14ac:dyDescent="0.2">
      <c r="X353" s="50"/>
    </row>
    <row r="354" spans="24:24" x14ac:dyDescent="0.2">
      <c r="X354" s="50"/>
    </row>
    <row r="355" spans="24:24" x14ac:dyDescent="0.2">
      <c r="X355" s="50"/>
    </row>
    <row r="356" spans="24:24" x14ac:dyDescent="0.2">
      <c r="X356" s="50"/>
    </row>
    <row r="357" spans="24:24" x14ac:dyDescent="0.2">
      <c r="X357" s="50"/>
    </row>
    <row r="358" spans="24:24" x14ac:dyDescent="0.2">
      <c r="X358" s="50"/>
    </row>
    <row r="359" spans="24:24" x14ac:dyDescent="0.2">
      <c r="X359" s="50"/>
    </row>
    <row r="360" spans="24:24" x14ac:dyDescent="0.2">
      <c r="X360" s="50"/>
    </row>
    <row r="361" spans="24:24" x14ac:dyDescent="0.2">
      <c r="X361" s="50"/>
    </row>
    <row r="362" spans="24:24" x14ac:dyDescent="0.2">
      <c r="X362" s="50"/>
    </row>
    <row r="363" spans="24:24" x14ac:dyDescent="0.2">
      <c r="X363" s="50"/>
    </row>
    <row r="364" spans="24:24" x14ac:dyDescent="0.2">
      <c r="X364" s="50"/>
    </row>
    <row r="365" spans="24:24" x14ac:dyDescent="0.2">
      <c r="X365" s="50"/>
    </row>
    <row r="366" spans="24:24" x14ac:dyDescent="0.2">
      <c r="X366" s="50"/>
    </row>
    <row r="367" spans="24:24" x14ac:dyDescent="0.2">
      <c r="X367" s="50"/>
    </row>
    <row r="368" spans="24:24" x14ac:dyDescent="0.2">
      <c r="X368" s="50"/>
    </row>
    <row r="369" spans="24:24" x14ac:dyDescent="0.2">
      <c r="X369" s="50"/>
    </row>
    <row r="370" spans="24:24" x14ac:dyDescent="0.2">
      <c r="X370" s="50"/>
    </row>
    <row r="371" spans="24:24" x14ac:dyDescent="0.2">
      <c r="X371" s="50"/>
    </row>
    <row r="372" spans="24:24" x14ac:dyDescent="0.2">
      <c r="X372" s="50"/>
    </row>
    <row r="373" spans="24:24" x14ac:dyDescent="0.2">
      <c r="X373" s="50"/>
    </row>
    <row r="374" spans="24:24" x14ac:dyDescent="0.2">
      <c r="X374" s="50"/>
    </row>
    <row r="375" spans="24:24" x14ac:dyDescent="0.2">
      <c r="X375" s="50"/>
    </row>
    <row r="376" spans="24:24" x14ac:dyDescent="0.2">
      <c r="X376" s="50"/>
    </row>
    <row r="377" spans="24:24" x14ac:dyDescent="0.2">
      <c r="X377" s="50"/>
    </row>
    <row r="378" spans="24:24" x14ac:dyDescent="0.2">
      <c r="X378" s="50"/>
    </row>
    <row r="379" spans="24:24" x14ac:dyDescent="0.2">
      <c r="X379" s="50"/>
    </row>
    <row r="380" spans="24:24" x14ac:dyDescent="0.2">
      <c r="X380" s="50"/>
    </row>
    <row r="381" spans="24:24" x14ac:dyDescent="0.2">
      <c r="X381" s="50"/>
    </row>
    <row r="382" spans="24:24" x14ac:dyDescent="0.2">
      <c r="X382" s="50"/>
    </row>
    <row r="383" spans="24:24" x14ac:dyDescent="0.2">
      <c r="X383" s="50"/>
    </row>
    <row r="384" spans="24:24" x14ac:dyDescent="0.2">
      <c r="X384" s="50"/>
    </row>
    <row r="385" spans="24:24" x14ac:dyDescent="0.2">
      <c r="X385" s="50"/>
    </row>
    <row r="386" spans="24:24" x14ac:dyDescent="0.2">
      <c r="X386" s="50"/>
    </row>
    <row r="387" spans="24:24" x14ac:dyDescent="0.2">
      <c r="X387" s="50"/>
    </row>
    <row r="388" spans="24:24" x14ac:dyDescent="0.2">
      <c r="X388" s="50"/>
    </row>
    <row r="389" spans="24:24" x14ac:dyDescent="0.2">
      <c r="X389" s="50"/>
    </row>
    <row r="390" spans="24:24" x14ac:dyDescent="0.2">
      <c r="X390" s="50"/>
    </row>
    <row r="391" spans="24:24" x14ac:dyDescent="0.2">
      <c r="X391" s="50"/>
    </row>
    <row r="392" spans="24:24" x14ac:dyDescent="0.2">
      <c r="X392" s="50"/>
    </row>
    <row r="393" spans="24:24" x14ac:dyDescent="0.2">
      <c r="X393" s="50"/>
    </row>
    <row r="394" spans="24:24" x14ac:dyDescent="0.2">
      <c r="X394" s="50"/>
    </row>
    <row r="395" spans="24:24" x14ac:dyDescent="0.2">
      <c r="X395" s="50"/>
    </row>
    <row r="396" spans="24:24" x14ac:dyDescent="0.2">
      <c r="X396" s="50"/>
    </row>
    <row r="397" spans="24:24" x14ac:dyDescent="0.2">
      <c r="X397" s="50"/>
    </row>
    <row r="398" spans="24:24" x14ac:dyDescent="0.2">
      <c r="X398" s="50"/>
    </row>
    <row r="399" spans="24:24" x14ac:dyDescent="0.2">
      <c r="X399" s="50"/>
    </row>
    <row r="400" spans="24:24" x14ac:dyDescent="0.2">
      <c r="X400" s="50"/>
    </row>
    <row r="401" spans="24:24" x14ac:dyDescent="0.2">
      <c r="X401" s="50"/>
    </row>
    <row r="402" spans="24:24" x14ac:dyDescent="0.2">
      <c r="X402" s="50"/>
    </row>
    <row r="403" spans="24:24" x14ac:dyDescent="0.2">
      <c r="X403" s="50"/>
    </row>
    <row r="404" spans="24:24" x14ac:dyDescent="0.2">
      <c r="X404" s="50"/>
    </row>
    <row r="405" spans="24:24" x14ac:dyDescent="0.2">
      <c r="X405" s="50"/>
    </row>
    <row r="406" spans="24:24" x14ac:dyDescent="0.2">
      <c r="X406" s="50"/>
    </row>
    <row r="407" spans="24:24" x14ac:dyDescent="0.2">
      <c r="X407" s="50"/>
    </row>
    <row r="408" spans="24:24" x14ac:dyDescent="0.2">
      <c r="X408" s="50"/>
    </row>
    <row r="409" spans="24:24" x14ac:dyDescent="0.2">
      <c r="X409" s="50"/>
    </row>
    <row r="410" spans="24:24" x14ac:dyDescent="0.2">
      <c r="X410" s="50"/>
    </row>
    <row r="411" spans="24:24" x14ac:dyDescent="0.2">
      <c r="X411" s="50"/>
    </row>
    <row r="412" spans="24:24" x14ac:dyDescent="0.2">
      <c r="X412" s="50"/>
    </row>
    <row r="413" spans="24:24" x14ac:dyDescent="0.2">
      <c r="X413" s="50"/>
    </row>
    <row r="414" spans="24:24" x14ac:dyDescent="0.2">
      <c r="X414" s="50"/>
    </row>
    <row r="415" spans="24:24" x14ac:dyDescent="0.2">
      <c r="X415" s="50"/>
    </row>
    <row r="416" spans="24:24" x14ac:dyDescent="0.2">
      <c r="X416" s="50"/>
    </row>
    <row r="417" spans="24:24" x14ac:dyDescent="0.2">
      <c r="X417" s="50"/>
    </row>
    <row r="418" spans="24:24" x14ac:dyDescent="0.2">
      <c r="X418" s="50"/>
    </row>
    <row r="419" spans="24:24" x14ac:dyDescent="0.2">
      <c r="X419" s="50"/>
    </row>
    <row r="420" spans="24:24" x14ac:dyDescent="0.2">
      <c r="X420" s="50"/>
    </row>
    <row r="421" spans="24:24" x14ac:dyDescent="0.2">
      <c r="X421" s="50"/>
    </row>
    <row r="422" spans="24:24" x14ac:dyDescent="0.2">
      <c r="X422" s="50"/>
    </row>
    <row r="423" spans="24:24" x14ac:dyDescent="0.2">
      <c r="X423" s="50"/>
    </row>
    <row r="424" spans="24:24" x14ac:dyDescent="0.2">
      <c r="X424" s="50"/>
    </row>
    <row r="425" spans="24:24" x14ac:dyDescent="0.2">
      <c r="X425" s="50"/>
    </row>
    <row r="426" spans="24:24" x14ac:dyDescent="0.2">
      <c r="X426" s="50"/>
    </row>
    <row r="427" spans="24:24" x14ac:dyDescent="0.2">
      <c r="X427" s="50"/>
    </row>
    <row r="428" spans="24:24" x14ac:dyDescent="0.2">
      <c r="X428" s="50"/>
    </row>
    <row r="429" spans="24:24" x14ac:dyDescent="0.2">
      <c r="X429" s="50"/>
    </row>
    <row r="430" spans="24:24" x14ac:dyDescent="0.2">
      <c r="X430" s="50"/>
    </row>
    <row r="431" spans="24:24" x14ac:dyDescent="0.2">
      <c r="X431" s="50"/>
    </row>
    <row r="432" spans="24:24" x14ac:dyDescent="0.2">
      <c r="X432" s="50"/>
    </row>
    <row r="433" spans="24:24" x14ac:dyDescent="0.2">
      <c r="X433" s="50"/>
    </row>
    <row r="434" spans="24:24" x14ac:dyDescent="0.2">
      <c r="X434" s="50"/>
    </row>
    <row r="435" spans="24:24" x14ac:dyDescent="0.2">
      <c r="X435" s="50"/>
    </row>
    <row r="436" spans="24:24" x14ac:dyDescent="0.2">
      <c r="X436" s="50"/>
    </row>
    <row r="437" spans="24:24" x14ac:dyDescent="0.2">
      <c r="X437" s="50"/>
    </row>
    <row r="438" spans="24:24" x14ac:dyDescent="0.2">
      <c r="X438" s="50"/>
    </row>
    <row r="439" spans="24:24" x14ac:dyDescent="0.2">
      <c r="X439" s="50"/>
    </row>
    <row r="440" spans="24:24" x14ac:dyDescent="0.2">
      <c r="X440" s="50"/>
    </row>
    <row r="441" spans="24:24" x14ac:dyDescent="0.2">
      <c r="X441" s="50"/>
    </row>
    <row r="442" spans="24:24" x14ac:dyDescent="0.2">
      <c r="X442" s="50"/>
    </row>
    <row r="443" spans="24:24" x14ac:dyDescent="0.2">
      <c r="X443" s="50"/>
    </row>
    <row r="444" spans="24:24" x14ac:dyDescent="0.2">
      <c r="X444" s="50"/>
    </row>
    <row r="445" spans="24:24" x14ac:dyDescent="0.2">
      <c r="X445" s="50"/>
    </row>
    <row r="446" spans="24:24" x14ac:dyDescent="0.2">
      <c r="X446" s="50"/>
    </row>
    <row r="447" spans="24:24" x14ac:dyDescent="0.2">
      <c r="X447" s="50"/>
    </row>
    <row r="448" spans="24:24" x14ac:dyDescent="0.2">
      <c r="X448" s="50"/>
    </row>
    <row r="449" spans="24:24" x14ac:dyDescent="0.2">
      <c r="X449" s="50"/>
    </row>
    <row r="450" spans="24:24" x14ac:dyDescent="0.2">
      <c r="X450" s="50"/>
    </row>
    <row r="451" spans="24:24" x14ac:dyDescent="0.2">
      <c r="X451" s="50"/>
    </row>
    <row r="452" spans="24:24" x14ac:dyDescent="0.2">
      <c r="X452" s="50"/>
    </row>
    <row r="453" spans="24:24" x14ac:dyDescent="0.2">
      <c r="X453" s="50"/>
    </row>
    <row r="454" spans="24:24" x14ac:dyDescent="0.2">
      <c r="X454" s="50"/>
    </row>
    <row r="455" spans="24:24" x14ac:dyDescent="0.2">
      <c r="X455" s="50"/>
    </row>
    <row r="456" spans="24:24" x14ac:dyDescent="0.2">
      <c r="X456" s="50"/>
    </row>
    <row r="457" spans="24:24" x14ac:dyDescent="0.2">
      <c r="X457" s="50"/>
    </row>
    <row r="458" spans="24:24" x14ac:dyDescent="0.2">
      <c r="X458" s="50"/>
    </row>
    <row r="459" spans="24:24" x14ac:dyDescent="0.2">
      <c r="X459" s="50"/>
    </row>
    <row r="460" spans="24:24" x14ac:dyDescent="0.2">
      <c r="X460" s="50"/>
    </row>
    <row r="461" spans="24:24" x14ac:dyDescent="0.2">
      <c r="X461" s="50"/>
    </row>
    <row r="462" spans="24:24" x14ac:dyDescent="0.2">
      <c r="X462" s="50"/>
    </row>
    <row r="463" spans="24:24" x14ac:dyDescent="0.2">
      <c r="X463" s="50"/>
    </row>
    <row r="464" spans="24:24" x14ac:dyDescent="0.2">
      <c r="X464" s="50"/>
    </row>
    <row r="465" spans="24:24" x14ac:dyDescent="0.2">
      <c r="X465" s="50"/>
    </row>
    <row r="466" spans="24:24" x14ac:dyDescent="0.2">
      <c r="X466" s="50"/>
    </row>
    <row r="467" spans="24:24" x14ac:dyDescent="0.2">
      <c r="X467" s="50"/>
    </row>
    <row r="468" spans="24:24" x14ac:dyDescent="0.2">
      <c r="X468" s="50"/>
    </row>
    <row r="469" spans="24:24" x14ac:dyDescent="0.2">
      <c r="X469" s="50"/>
    </row>
    <row r="470" spans="24:24" x14ac:dyDescent="0.2">
      <c r="X470" s="50"/>
    </row>
    <row r="471" spans="24:24" x14ac:dyDescent="0.2">
      <c r="X471" s="50"/>
    </row>
    <row r="472" spans="24:24" x14ac:dyDescent="0.2">
      <c r="X472" s="50"/>
    </row>
    <row r="473" spans="24:24" x14ac:dyDescent="0.2">
      <c r="X473" s="50"/>
    </row>
    <row r="474" spans="24:24" x14ac:dyDescent="0.2">
      <c r="X474" s="50"/>
    </row>
    <row r="475" spans="24:24" x14ac:dyDescent="0.2">
      <c r="X475" s="50"/>
    </row>
    <row r="476" spans="24:24" x14ac:dyDescent="0.2">
      <c r="X476" s="50"/>
    </row>
    <row r="477" spans="24:24" x14ac:dyDescent="0.2">
      <c r="X477" s="50"/>
    </row>
    <row r="478" spans="24:24" x14ac:dyDescent="0.2">
      <c r="X478" s="50"/>
    </row>
    <row r="479" spans="24:24" x14ac:dyDescent="0.2">
      <c r="X479" s="50"/>
    </row>
    <row r="480" spans="24:24" x14ac:dyDescent="0.2">
      <c r="X480" s="50"/>
    </row>
    <row r="481" spans="24:24" x14ac:dyDescent="0.2">
      <c r="X481" s="50"/>
    </row>
    <row r="482" spans="24:24" x14ac:dyDescent="0.2">
      <c r="X482" s="50"/>
    </row>
    <row r="483" spans="24:24" x14ac:dyDescent="0.2">
      <c r="X483" s="50"/>
    </row>
    <row r="484" spans="24:24" x14ac:dyDescent="0.2">
      <c r="X484" s="50"/>
    </row>
    <row r="485" spans="24:24" x14ac:dyDescent="0.2">
      <c r="X485" s="50"/>
    </row>
    <row r="486" spans="24:24" x14ac:dyDescent="0.2">
      <c r="X486" s="50"/>
    </row>
    <row r="487" spans="24:24" x14ac:dyDescent="0.2">
      <c r="X487" s="50"/>
    </row>
    <row r="488" spans="24:24" x14ac:dyDescent="0.2">
      <c r="X488" s="50"/>
    </row>
    <row r="489" spans="24:24" x14ac:dyDescent="0.2">
      <c r="X489" s="50"/>
    </row>
    <row r="490" spans="24:24" x14ac:dyDescent="0.2">
      <c r="X490" s="50"/>
    </row>
    <row r="491" spans="24:24" x14ac:dyDescent="0.2">
      <c r="X491" s="50"/>
    </row>
    <row r="492" spans="24:24" x14ac:dyDescent="0.2">
      <c r="X492" s="50"/>
    </row>
    <row r="493" spans="24:24" x14ac:dyDescent="0.2">
      <c r="X493" s="50"/>
    </row>
    <row r="494" spans="24:24" x14ac:dyDescent="0.2">
      <c r="X494" s="50"/>
    </row>
    <row r="495" spans="24:24" x14ac:dyDescent="0.2">
      <c r="X495" s="50"/>
    </row>
    <row r="496" spans="24:24" x14ac:dyDescent="0.2">
      <c r="X496" s="50"/>
    </row>
    <row r="497" spans="24:24" x14ac:dyDescent="0.2">
      <c r="X497" s="50"/>
    </row>
    <row r="498" spans="24:24" x14ac:dyDescent="0.2">
      <c r="X498" s="50"/>
    </row>
    <row r="499" spans="24:24" x14ac:dyDescent="0.2">
      <c r="X499" s="50"/>
    </row>
    <row r="500" spans="24:24" x14ac:dyDescent="0.2">
      <c r="X500" s="50"/>
    </row>
    <row r="501" spans="24:24" x14ac:dyDescent="0.2">
      <c r="X501" s="50"/>
    </row>
    <row r="502" spans="24:24" x14ac:dyDescent="0.2">
      <c r="X502" s="50"/>
    </row>
    <row r="503" spans="24:24" x14ac:dyDescent="0.2">
      <c r="X503" s="50"/>
    </row>
    <row r="504" spans="24:24" x14ac:dyDescent="0.2">
      <c r="X504" s="50"/>
    </row>
    <row r="505" spans="24:24" x14ac:dyDescent="0.2">
      <c r="X505" s="50"/>
    </row>
    <row r="506" spans="24:24" x14ac:dyDescent="0.2">
      <c r="X506" s="50"/>
    </row>
    <row r="507" spans="24:24" x14ac:dyDescent="0.2">
      <c r="X507" s="50"/>
    </row>
    <row r="508" spans="24:24" x14ac:dyDescent="0.2">
      <c r="X508" s="50"/>
    </row>
    <row r="509" spans="24:24" x14ac:dyDescent="0.2">
      <c r="X509" s="50"/>
    </row>
    <row r="510" spans="24:24" x14ac:dyDescent="0.2">
      <c r="X510" s="50"/>
    </row>
    <row r="511" spans="24:24" x14ac:dyDescent="0.2">
      <c r="X511" s="50"/>
    </row>
    <row r="512" spans="24:24" x14ac:dyDescent="0.2">
      <c r="X512" s="50"/>
    </row>
    <row r="513" spans="24:24" x14ac:dyDescent="0.2">
      <c r="X513" s="50"/>
    </row>
    <row r="514" spans="24:24" x14ac:dyDescent="0.2">
      <c r="X514" s="50"/>
    </row>
    <row r="515" spans="24:24" x14ac:dyDescent="0.2">
      <c r="X515" s="50"/>
    </row>
    <row r="516" spans="24:24" x14ac:dyDescent="0.2">
      <c r="X516" s="50"/>
    </row>
    <row r="517" spans="24:24" x14ac:dyDescent="0.2">
      <c r="X517" s="50"/>
    </row>
    <row r="518" spans="24:24" x14ac:dyDescent="0.2">
      <c r="X518" s="50"/>
    </row>
    <row r="519" spans="24:24" x14ac:dyDescent="0.2">
      <c r="X519" s="50"/>
    </row>
    <row r="520" spans="24:24" x14ac:dyDescent="0.2">
      <c r="X520" s="50"/>
    </row>
    <row r="521" spans="24:24" x14ac:dyDescent="0.2">
      <c r="X521" s="50"/>
    </row>
    <row r="522" spans="24:24" x14ac:dyDescent="0.2">
      <c r="X522" s="50"/>
    </row>
    <row r="523" spans="24:24" x14ac:dyDescent="0.2">
      <c r="X523" s="50"/>
    </row>
    <row r="524" spans="24:24" x14ac:dyDescent="0.2">
      <c r="X524" s="50"/>
    </row>
    <row r="525" spans="24:24" x14ac:dyDescent="0.2">
      <c r="X525" s="50"/>
    </row>
    <row r="526" spans="24:24" x14ac:dyDescent="0.2">
      <c r="X526" s="50"/>
    </row>
    <row r="527" spans="24:24" x14ac:dyDescent="0.2">
      <c r="X527" s="50"/>
    </row>
    <row r="528" spans="24:24" x14ac:dyDescent="0.2">
      <c r="X528" s="50"/>
    </row>
    <row r="529" spans="24:24" x14ac:dyDescent="0.2">
      <c r="X529" s="50"/>
    </row>
    <row r="530" spans="24:24" x14ac:dyDescent="0.2">
      <c r="X530" s="50"/>
    </row>
    <row r="531" spans="24:24" x14ac:dyDescent="0.2">
      <c r="X531" s="50"/>
    </row>
    <row r="532" spans="24:24" x14ac:dyDescent="0.2">
      <c r="X532" s="50"/>
    </row>
    <row r="533" spans="24:24" x14ac:dyDescent="0.2">
      <c r="X533" s="50"/>
    </row>
    <row r="534" spans="24:24" x14ac:dyDescent="0.2">
      <c r="X534" s="50"/>
    </row>
    <row r="535" spans="24:24" x14ac:dyDescent="0.2">
      <c r="X535" s="50"/>
    </row>
    <row r="536" spans="24:24" x14ac:dyDescent="0.2">
      <c r="X536" s="50"/>
    </row>
    <row r="537" spans="24:24" x14ac:dyDescent="0.2">
      <c r="X537" s="50"/>
    </row>
    <row r="538" spans="24:24" x14ac:dyDescent="0.2">
      <c r="X538" s="50"/>
    </row>
    <row r="539" spans="24:24" x14ac:dyDescent="0.2">
      <c r="X539" s="50"/>
    </row>
    <row r="540" spans="24:24" x14ac:dyDescent="0.2">
      <c r="X540" s="50"/>
    </row>
    <row r="541" spans="24:24" x14ac:dyDescent="0.2">
      <c r="X541" s="50"/>
    </row>
    <row r="542" spans="24:24" x14ac:dyDescent="0.2">
      <c r="X542" s="50"/>
    </row>
    <row r="543" spans="24:24" x14ac:dyDescent="0.2">
      <c r="X543" s="50"/>
    </row>
    <row r="544" spans="24:24" x14ac:dyDescent="0.2">
      <c r="X544" s="50"/>
    </row>
    <row r="545" spans="24:24" x14ac:dyDescent="0.2">
      <c r="X545" s="50"/>
    </row>
    <row r="546" spans="24:24" x14ac:dyDescent="0.2">
      <c r="X546" s="50"/>
    </row>
    <row r="547" spans="24:24" x14ac:dyDescent="0.2">
      <c r="X547" s="50"/>
    </row>
    <row r="548" spans="24:24" x14ac:dyDescent="0.2">
      <c r="X548" s="50"/>
    </row>
    <row r="549" spans="24:24" x14ac:dyDescent="0.2">
      <c r="X549" s="50"/>
    </row>
    <row r="550" spans="24:24" x14ac:dyDescent="0.2">
      <c r="X550" s="50"/>
    </row>
    <row r="551" spans="24:24" x14ac:dyDescent="0.2">
      <c r="X551" s="50"/>
    </row>
    <row r="552" spans="24:24" x14ac:dyDescent="0.2">
      <c r="X552" s="50"/>
    </row>
    <row r="553" spans="24:24" x14ac:dyDescent="0.2">
      <c r="X553" s="50"/>
    </row>
    <row r="554" spans="24:24" x14ac:dyDescent="0.2">
      <c r="X554" s="50"/>
    </row>
    <row r="555" spans="24:24" x14ac:dyDescent="0.2">
      <c r="X555" s="50"/>
    </row>
    <row r="556" spans="24:24" x14ac:dyDescent="0.2">
      <c r="X556" s="50"/>
    </row>
    <row r="557" spans="24:24" x14ac:dyDescent="0.2">
      <c r="X557" s="50"/>
    </row>
    <row r="558" spans="24:24" x14ac:dyDescent="0.2">
      <c r="X558" s="50"/>
    </row>
    <row r="559" spans="24:24" x14ac:dyDescent="0.2">
      <c r="X559" s="50"/>
    </row>
    <row r="560" spans="24:24" x14ac:dyDescent="0.2">
      <c r="X560" s="50"/>
    </row>
    <row r="561" spans="24:24" x14ac:dyDescent="0.2">
      <c r="X561" s="50"/>
    </row>
    <row r="562" spans="24:24" x14ac:dyDescent="0.2">
      <c r="X562" s="50"/>
    </row>
    <row r="563" spans="24:24" x14ac:dyDescent="0.2">
      <c r="X563" s="50"/>
    </row>
    <row r="564" spans="24:24" x14ac:dyDescent="0.2">
      <c r="X564" s="50"/>
    </row>
    <row r="565" spans="24:24" x14ac:dyDescent="0.2">
      <c r="X565" s="50"/>
    </row>
    <row r="566" spans="24:24" x14ac:dyDescent="0.2">
      <c r="X566" s="50"/>
    </row>
    <row r="567" spans="24:24" x14ac:dyDescent="0.2">
      <c r="X567" s="50"/>
    </row>
    <row r="568" spans="24:24" x14ac:dyDescent="0.2">
      <c r="X568" s="50"/>
    </row>
    <row r="569" spans="24:24" x14ac:dyDescent="0.2">
      <c r="X569" s="50"/>
    </row>
    <row r="570" spans="24:24" x14ac:dyDescent="0.2">
      <c r="X570" s="50"/>
    </row>
    <row r="571" spans="24:24" x14ac:dyDescent="0.2">
      <c r="X571" s="50"/>
    </row>
    <row r="572" spans="24:24" x14ac:dyDescent="0.2">
      <c r="X572" s="50"/>
    </row>
    <row r="573" spans="24:24" x14ac:dyDescent="0.2">
      <c r="X573" s="50"/>
    </row>
    <row r="574" spans="24:24" x14ac:dyDescent="0.2">
      <c r="X574" s="50"/>
    </row>
    <row r="575" spans="24:24" x14ac:dyDescent="0.2">
      <c r="X575" s="50"/>
    </row>
    <row r="576" spans="24:24" x14ac:dyDescent="0.2">
      <c r="X576" s="50"/>
    </row>
    <row r="577" spans="24:24" x14ac:dyDescent="0.2">
      <c r="X577" s="50"/>
    </row>
    <row r="578" spans="24:24" x14ac:dyDescent="0.2">
      <c r="X578" s="50"/>
    </row>
    <row r="579" spans="24:24" x14ac:dyDescent="0.2">
      <c r="X579" s="50"/>
    </row>
    <row r="580" spans="24:24" x14ac:dyDescent="0.2">
      <c r="X580" s="50"/>
    </row>
    <row r="581" spans="24:24" x14ac:dyDescent="0.2">
      <c r="X581" s="50"/>
    </row>
    <row r="582" spans="24:24" x14ac:dyDescent="0.2">
      <c r="X582" s="50"/>
    </row>
    <row r="583" spans="24:24" x14ac:dyDescent="0.2">
      <c r="X583" s="50"/>
    </row>
    <row r="584" spans="24:24" x14ac:dyDescent="0.2">
      <c r="X584" s="50"/>
    </row>
    <row r="585" spans="24:24" x14ac:dyDescent="0.2">
      <c r="X585" s="50"/>
    </row>
    <row r="586" spans="24:24" x14ac:dyDescent="0.2">
      <c r="X586" s="50"/>
    </row>
    <row r="587" spans="24:24" x14ac:dyDescent="0.2">
      <c r="X587" s="50"/>
    </row>
    <row r="588" spans="24:24" x14ac:dyDescent="0.2">
      <c r="X588" s="50"/>
    </row>
    <row r="589" spans="24:24" x14ac:dyDescent="0.2">
      <c r="X589" s="50"/>
    </row>
    <row r="590" spans="24:24" x14ac:dyDescent="0.2">
      <c r="X590" s="50"/>
    </row>
    <row r="591" spans="24:24" x14ac:dyDescent="0.2">
      <c r="X591" s="50"/>
    </row>
    <row r="592" spans="24:24" x14ac:dyDescent="0.2">
      <c r="X592" s="50"/>
    </row>
    <row r="593" spans="24:24" x14ac:dyDescent="0.2">
      <c r="X593" s="50"/>
    </row>
    <row r="594" spans="24:24" x14ac:dyDescent="0.2">
      <c r="X594" s="50"/>
    </row>
    <row r="595" spans="24:24" x14ac:dyDescent="0.2">
      <c r="X595" s="50"/>
    </row>
    <row r="596" spans="24:24" x14ac:dyDescent="0.2">
      <c r="X596" s="50"/>
    </row>
    <row r="597" spans="24:24" x14ac:dyDescent="0.2">
      <c r="X597" s="50"/>
    </row>
    <row r="598" spans="24:24" x14ac:dyDescent="0.2">
      <c r="X598" s="50"/>
    </row>
    <row r="599" spans="24:24" x14ac:dyDescent="0.2">
      <c r="X599" s="50"/>
    </row>
    <row r="600" spans="24:24" x14ac:dyDescent="0.2">
      <c r="X600" s="50"/>
    </row>
    <row r="601" spans="24:24" x14ac:dyDescent="0.2">
      <c r="X601" s="50"/>
    </row>
    <row r="602" spans="24:24" x14ac:dyDescent="0.2">
      <c r="X602" s="50"/>
    </row>
    <row r="603" spans="24:24" x14ac:dyDescent="0.2">
      <c r="X603" s="50"/>
    </row>
    <row r="604" spans="24:24" x14ac:dyDescent="0.2">
      <c r="X604" s="50"/>
    </row>
    <row r="605" spans="24:24" x14ac:dyDescent="0.2">
      <c r="X605" s="50"/>
    </row>
    <row r="606" spans="24:24" x14ac:dyDescent="0.2">
      <c r="X606" s="50"/>
    </row>
    <row r="607" spans="24:24" x14ac:dyDescent="0.2">
      <c r="X607" s="50"/>
    </row>
    <row r="608" spans="24:24" x14ac:dyDescent="0.2">
      <c r="X608" s="50"/>
    </row>
    <row r="609" spans="24:24" x14ac:dyDescent="0.2">
      <c r="X609" s="50"/>
    </row>
    <row r="610" spans="24:24" x14ac:dyDescent="0.2">
      <c r="X610" s="50"/>
    </row>
    <row r="611" spans="24:24" x14ac:dyDescent="0.2">
      <c r="X611" s="50"/>
    </row>
    <row r="612" spans="24:24" x14ac:dyDescent="0.2">
      <c r="X612" s="50"/>
    </row>
    <row r="613" spans="24:24" x14ac:dyDescent="0.2">
      <c r="X613" s="50"/>
    </row>
    <row r="614" spans="24:24" x14ac:dyDescent="0.2">
      <c r="X614" s="50"/>
    </row>
    <row r="615" spans="24:24" x14ac:dyDescent="0.2">
      <c r="X615" s="50"/>
    </row>
    <row r="616" spans="24:24" x14ac:dyDescent="0.2">
      <c r="X616" s="50"/>
    </row>
    <row r="617" spans="24:24" x14ac:dyDescent="0.2">
      <c r="X617" s="50"/>
    </row>
    <row r="618" spans="24:24" x14ac:dyDescent="0.2">
      <c r="X618" s="50"/>
    </row>
    <row r="619" spans="24:24" x14ac:dyDescent="0.2">
      <c r="X619" s="50"/>
    </row>
    <row r="620" spans="24:24" x14ac:dyDescent="0.2">
      <c r="X620" s="50"/>
    </row>
    <row r="621" spans="24:24" x14ac:dyDescent="0.2">
      <c r="X621" s="50"/>
    </row>
    <row r="622" spans="24:24" x14ac:dyDescent="0.2">
      <c r="X622" s="50"/>
    </row>
    <row r="623" spans="24:24" x14ac:dyDescent="0.2">
      <c r="X623" s="50"/>
    </row>
    <row r="624" spans="24:24" x14ac:dyDescent="0.2">
      <c r="X624" s="50"/>
    </row>
    <row r="625" spans="24:24" x14ac:dyDescent="0.2">
      <c r="X625" s="50"/>
    </row>
    <row r="626" spans="24:24" x14ac:dyDescent="0.2">
      <c r="X626" s="50"/>
    </row>
    <row r="627" spans="24:24" x14ac:dyDescent="0.2">
      <c r="X627" s="50"/>
    </row>
    <row r="628" spans="24:24" x14ac:dyDescent="0.2">
      <c r="X628" s="50"/>
    </row>
    <row r="629" spans="24:24" x14ac:dyDescent="0.2">
      <c r="X629" s="50"/>
    </row>
    <row r="630" spans="24:24" x14ac:dyDescent="0.2">
      <c r="X630" s="50"/>
    </row>
    <row r="631" spans="24:24" x14ac:dyDescent="0.2">
      <c r="X631" s="50"/>
    </row>
    <row r="632" spans="24:24" x14ac:dyDescent="0.2">
      <c r="X632" s="50"/>
    </row>
    <row r="633" spans="24:24" x14ac:dyDescent="0.2">
      <c r="X633" s="50"/>
    </row>
    <row r="634" spans="24:24" x14ac:dyDescent="0.2">
      <c r="X634" s="50"/>
    </row>
    <row r="635" spans="24:24" x14ac:dyDescent="0.2">
      <c r="X635" s="50"/>
    </row>
    <row r="636" spans="24:24" x14ac:dyDescent="0.2">
      <c r="X636" s="50"/>
    </row>
    <row r="637" spans="24:24" x14ac:dyDescent="0.2">
      <c r="X637" s="50"/>
    </row>
    <row r="638" spans="24:24" x14ac:dyDescent="0.2">
      <c r="X638" s="50"/>
    </row>
    <row r="639" spans="24:24" x14ac:dyDescent="0.2">
      <c r="X639" s="50"/>
    </row>
    <row r="640" spans="24:24" x14ac:dyDescent="0.2">
      <c r="X640" s="50"/>
    </row>
    <row r="641" spans="24:24" x14ac:dyDescent="0.2">
      <c r="X641" s="50"/>
    </row>
    <row r="642" spans="24:24" x14ac:dyDescent="0.2">
      <c r="X642" s="50"/>
    </row>
    <row r="643" spans="24:24" x14ac:dyDescent="0.2">
      <c r="X643" s="50"/>
    </row>
    <row r="644" spans="24:24" x14ac:dyDescent="0.2">
      <c r="X644" s="50"/>
    </row>
    <row r="645" spans="24:24" x14ac:dyDescent="0.2">
      <c r="X645" s="50"/>
    </row>
    <row r="646" spans="24:24" x14ac:dyDescent="0.2">
      <c r="X646" s="50"/>
    </row>
    <row r="647" spans="24:24" x14ac:dyDescent="0.2">
      <c r="X647" s="50"/>
    </row>
    <row r="648" spans="24:24" x14ac:dyDescent="0.2">
      <c r="X648" s="50"/>
    </row>
    <row r="649" spans="24:24" x14ac:dyDescent="0.2">
      <c r="X649" s="50"/>
    </row>
    <row r="650" spans="24:24" x14ac:dyDescent="0.2">
      <c r="X650" s="50"/>
    </row>
    <row r="651" spans="24:24" x14ac:dyDescent="0.2">
      <c r="X651" s="50"/>
    </row>
    <row r="652" spans="24:24" x14ac:dyDescent="0.2">
      <c r="X652" s="50"/>
    </row>
    <row r="653" spans="24:24" x14ac:dyDescent="0.2">
      <c r="X653" s="50"/>
    </row>
    <row r="654" spans="24:24" x14ac:dyDescent="0.2">
      <c r="X654" s="50"/>
    </row>
    <row r="655" spans="24:24" x14ac:dyDescent="0.2">
      <c r="X655" s="50"/>
    </row>
    <row r="656" spans="24:24" x14ac:dyDescent="0.2">
      <c r="X656" s="50"/>
    </row>
    <row r="657" spans="24:24" x14ac:dyDescent="0.2">
      <c r="X657" s="50"/>
    </row>
    <row r="658" spans="24:24" x14ac:dyDescent="0.2">
      <c r="X658" s="50"/>
    </row>
    <row r="659" spans="24:24" x14ac:dyDescent="0.2">
      <c r="X659" s="50"/>
    </row>
    <row r="660" spans="24:24" x14ac:dyDescent="0.2">
      <c r="X660" s="50"/>
    </row>
    <row r="661" spans="24:24" x14ac:dyDescent="0.2">
      <c r="X661" s="50"/>
    </row>
    <row r="662" spans="24:24" x14ac:dyDescent="0.2">
      <c r="X662" s="50"/>
    </row>
    <row r="663" spans="24:24" x14ac:dyDescent="0.2">
      <c r="X663" s="50"/>
    </row>
    <row r="664" spans="24:24" x14ac:dyDescent="0.2">
      <c r="X664" s="50"/>
    </row>
    <row r="665" spans="24:24" x14ac:dyDescent="0.2">
      <c r="X665" s="50"/>
    </row>
    <row r="666" spans="24:24" x14ac:dyDescent="0.2">
      <c r="X666" s="50"/>
    </row>
    <row r="667" spans="24:24" x14ac:dyDescent="0.2">
      <c r="X667" s="50"/>
    </row>
    <row r="668" spans="24:24" x14ac:dyDescent="0.2">
      <c r="X668" s="50"/>
    </row>
    <row r="669" spans="24:24" x14ac:dyDescent="0.2">
      <c r="X669" s="50"/>
    </row>
    <row r="670" spans="24:24" x14ac:dyDescent="0.2">
      <c r="X670" s="50"/>
    </row>
    <row r="671" spans="24:24" x14ac:dyDescent="0.2">
      <c r="X671" s="50"/>
    </row>
    <row r="672" spans="24:24" x14ac:dyDescent="0.2">
      <c r="X672" s="50"/>
    </row>
    <row r="673" spans="24:24" x14ac:dyDescent="0.2">
      <c r="X673" s="50"/>
    </row>
    <row r="674" spans="24:24" x14ac:dyDescent="0.2">
      <c r="X674" s="50"/>
    </row>
    <row r="675" spans="24:24" x14ac:dyDescent="0.2">
      <c r="X675" s="50"/>
    </row>
    <row r="676" spans="24:24" x14ac:dyDescent="0.2">
      <c r="X676" s="50"/>
    </row>
    <row r="677" spans="24:24" x14ac:dyDescent="0.2">
      <c r="X677" s="50"/>
    </row>
    <row r="678" spans="24:24" x14ac:dyDescent="0.2">
      <c r="X678" s="50"/>
    </row>
    <row r="679" spans="24:24" x14ac:dyDescent="0.2">
      <c r="X679" s="50"/>
    </row>
    <row r="680" spans="24:24" x14ac:dyDescent="0.2">
      <c r="X680" s="50"/>
    </row>
    <row r="681" spans="24:24" x14ac:dyDescent="0.2">
      <c r="X681" s="50"/>
    </row>
    <row r="682" spans="24:24" x14ac:dyDescent="0.2">
      <c r="X682" s="50"/>
    </row>
    <row r="683" spans="24:24" x14ac:dyDescent="0.2">
      <c r="X683" s="50"/>
    </row>
    <row r="684" spans="24:24" x14ac:dyDescent="0.2">
      <c r="X684" s="50"/>
    </row>
    <row r="685" spans="24:24" x14ac:dyDescent="0.2">
      <c r="X685" s="50"/>
    </row>
    <row r="686" spans="24:24" x14ac:dyDescent="0.2">
      <c r="X686" s="50"/>
    </row>
    <row r="687" spans="24:24" x14ac:dyDescent="0.2">
      <c r="X687" s="50"/>
    </row>
    <row r="688" spans="24:24" x14ac:dyDescent="0.2">
      <c r="X688" s="50"/>
    </row>
    <row r="689" spans="24:24" x14ac:dyDescent="0.2">
      <c r="X689" s="50"/>
    </row>
    <row r="690" spans="24:24" x14ac:dyDescent="0.2">
      <c r="X690" s="50"/>
    </row>
    <row r="691" spans="24:24" x14ac:dyDescent="0.2">
      <c r="X691" s="50"/>
    </row>
    <row r="692" spans="24:24" x14ac:dyDescent="0.2">
      <c r="X692" s="50"/>
    </row>
    <row r="693" spans="24:24" x14ac:dyDescent="0.2">
      <c r="X693" s="50"/>
    </row>
    <row r="694" spans="24:24" x14ac:dyDescent="0.2">
      <c r="X694" s="50"/>
    </row>
    <row r="695" spans="24:24" x14ac:dyDescent="0.2">
      <c r="X695" s="50"/>
    </row>
    <row r="696" spans="24:24" x14ac:dyDescent="0.2">
      <c r="X696" s="50"/>
    </row>
    <row r="697" spans="24:24" x14ac:dyDescent="0.2">
      <c r="X697" s="50"/>
    </row>
    <row r="698" spans="24:24" x14ac:dyDescent="0.2">
      <c r="X698" s="50"/>
    </row>
    <row r="699" spans="24:24" x14ac:dyDescent="0.2">
      <c r="X699" s="50"/>
    </row>
    <row r="700" spans="24:24" x14ac:dyDescent="0.2">
      <c r="X700" s="50"/>
    </row>
    <row r="701" spans="24:24" x14ac:dyDescent="0.2">
      <c r="X701" s="50"/>
    </row>
    <row r="702" spans="24:24" x14ac:dyDescent="0.2">
      <c r="X702" s="50"/>
    </row>
    <row r="703" spans="24:24" x14ac:dyDescent="0.2">
      <c r="X703" s="50"/>
    </row>
    <row r="704" spans="24:24" x14ac:dyDescent="0.2">
      <c r="X704" s="50"/>
    </row>
    <row r="705" spans="24:24" x14ac:dyDescent="0.2">
      <c r="X705" s="50"/>
    </row>
    <row r="706" spans="24:24" x14ac:dyDescent="0.2">
      <c r="X706" s="50"/>
    </row>
    <row r="707" spans="24:24" x14ac:dyDescent="0.2">
      <c r="X707" s="50"/>
    </row>
    <row r="708" spans="24:24" x14ac:dyDescent="0.2">
      <c r="X708" s="50"/>
    </row>
    <row r="709" spans="24:24" x14ac:dyDescent="0.2">
      <c r="X709" s="50"/>
    </row>
    <row r="710" spans="24:24" x14ac:dyDescent="0.2">
      <c r="X710" s="50"/>
    </row>
    <row r="711" spans="24:24" x14ac:dyDescent="0.2">
      <c r="X711" s="50"/>
    </row>
    <row r="712" spans="24:24" x14ac:dyDescent="0.2">
      <c r="X712" s="50"/>
    </row>
    <row r="713" spans="24:24" x14ac:dyDescent="0.2">
      <c r="X713" s="50"/>
    </row>
    <row r="714" spans="24:24" x14ac:dyDescent="0.2">
      <c r="X714" s="50"/>
    </row>
    <row r="715" spans="24:24" x14ac:dyDescent="0.2">
      <c r="X715" s="50"/>
    </row>
    <row r="716" spans="24:24" x14ac:dyDescent="0.2">
      <c r="X716" s="50"/>
    </row>
    <row r="717" spans="24:24" x14ac:dyDescent="0.2">
      <c r="X717" s="50"/>
    </row>
    <row r="718" spans="24:24" x14ac:dyDescent="0.2">
      <c r="X718" s="50"/>
    </row>
    <row r="719" spans="24:24" x14ac:dyDescent="0.2">
      <c r="X719" s="50"/>
    </row>
    <row r="720" spans="24:24" x14ac:dyDescent="0.2">
      <c r="X720" s="50"/>
    </row>
    <row r="721" spans="24:24" x14ac:dyDescent="0.2">
      <c r="X721" s="50"/>
    </row>
    <row r="722" spans="24:24" x14ac:dyDescent="0.2">
      <c r="X722" s="50"/>
    </row>
    <row r="723" spans="24:24" x14ac:dyDescent="0.2">
      <c r="X723" s="50"/>
    </row>
    <row r="724" spans="24:24" x14ac:dyDescent="0.2">
      <c r="X724" s="50"/>
    </row>
    <row r="725" spans="24:24" x14ac:dyDescent="0.2">
      <c r="X725" s="50"/>
    </row>
    <row r="726" spans="24:24" x14ac:dyDescent="0.2">
      <c r="X726" s="50"/>
    </row>
    <row r="727" spans="24:24" x14ac:dyDescent="0.2">
      <c r="X727" s="50"/>
    </row>
    <row r="728" spans="24:24" x14ac:dyDescent="0.2">
      <c r="X728" s="50"/>
    </row>
    <row r="729" spans="24:24" x14ac:dyDescent="0.2">
      <c r="X729" s="50"/>
    </row>
    <row r="730" spans="24:24" x14ac:dyDescent="0.2">
      <c r="X730" s="50"/>
    </row>
    <row r="731" spans="24:24" x14ac:dyDescent="0.2">
      <c r="X731" s="50"/>
    </row>
    <row r="732" spans="24:24" x14ac:dyDescent="0.2">
      <c r="X732" s="50"/>
    </row>
    <row r="733" spans="24:24" x14ac:dyDescent="0.2">
      <c r="X733" s="50"/>
    </row>
    <row r="734" spans="24:24" x14ac:dyDescent="0.2">
      <c r="X734" s="50"/>
    </row>
    <row r="735" spans="24:24" x14ac:dyDescent="0.2">
      <c r="X735" s="50"/>
    </row>
    <row r="736" spans="24:24" x14ac:dyDescent="0.2">
      <c r="X736" s="50"/>
    </row>
    <row r="737" spans="24:24" x14ac:dyDescent="0.2">
      <c r="X737" s="50"/>
    </row>
    <row r="738" spans="24:24" x14ac:dyDescent="0.2">
      <c r="X738" s="50"/>
    </row>
    <row r="739" spans="24:24" x14ac:dyDescent="0.2">
      <c r="X739" s="50"/>
    </row>
    <row r="740" spans="24:24" x14ac:dyDescent="0.2">
      <c r="X740" s="50"/>
    </row>
    <row r="741" spans="24:24" x14ac:dyDescent="0.2">
      <c r="X741" s="50"/>
    </row>
    <row r="742" spans="24:24" x14ac:dyDescent="0.2">
      <c r="X742" s="50"/>
    </row>
    <row r="743" spans="24:24" x14ac:dyDescent="0.2">
      <c r="X743" s="50"/>
    </row>
    <row r="744" spans="24:24" x14ac:dyDescent="0.2">
      <c r="X744" s="50"/>
    </row>
    <row r="745" spans="24:24" x14ac:dyDescent="0.2">
      <c r="X745" s="50"/>
    </row>
    <row r="746" spans="24:24" x14ac:dyDescent="0.2">
      <c r="X746" s="50"/>
    </row>
    <row r="747" spans="24:24" x14ac:dyDescent="0.2">
      <c r="X747" s="50"/>
    </row>
    <row r="748" spans="24:24" x14ac:dyDescent="0.2">
      <c r="X748" s="50"/>
    </row>
    <row r="749" spans="24:24" x14ac:dyDescent="0.2">
      <c r="X749" s="50"/>
    </row>
    <row r="750" spans="24:24" x14ac:dyDescent="0.2">
      <c r="X750" s="50"/>
    </row>
    <row r="751" spans="24:24" x14ac:dyDescent="0.2">
      <c r="X751" s="50"/>
    </row>
    <row r="752" spans="24:24" x14ac:dyDescent="0.2">
      <c r="X752" s="50"/>
    </row>
    <row r="753" spans="24:24" x14ac:dyDescent="0.2">
      <c r="X753" s="50"/>
    </row>
    <row r="754" spans="24:24" x14ac:dyDescent="0.2">
      <c r="X754" s="50"/>
    </row>
    <row r="755" spans="24:24" x14ac:dyDescent="0.2">
      <c r="X755" s="50"/>
    </row>
    <row r="756" spans="24:24" x14ac:dyDescent="0.2">
      <c r="X756" s="50"/>
    </row>
    <row r="757" spans="24:24" x14ac:dyDescent="0.2">
      <c r="X757" s="50"/>
    </row>
    <row r="758" spans="24:24" x14ac:dyDescent="0.2">
      <c r="X758" s="50"/>
    </row>
    <row r="759" spans="24:24" x14ac:dyDescent="0.2">
      <c r="X759" s="50"/>
    </row>
    <row r="760" spans="24:24" x14ac:dyDescent="0.2">
      <c r="X760" s="50"/>
    </row>
    <row r="761" spans="24:24" x14ac:dyDescent="0.2">
      <c r="X761" s="50"/>
    </row>
    <row r="762" spans="24:24" x14ac:dyDescent="0.2">
      <c r="X762" s="50"/>
    </row>
    <row r="763" spans="24:24" x14ac:dyDescent="0.2">
      <c r="X763" s="50"/>
    </row>
    <row r="764" spans="24:24" x14ac:dyDescent="0.2">
      <c r="X764" s="50"/>
    </row>
    <row r="765" spans="24:24" x14ac:dyDescent="0.2">
      <c r="X765" s="50"/>
    </row>
    <row r="766" spans="24:24" x14ac:dyDescent="0.2">
      <c r="X766" s="50"/>
    </row>
    <row r="767" spans="24:24" x14ac:dyDescent="0.2">
      <c r="X767" s="50"/>
    </row>
    <row r="768" spans="24:24" x14ac:dyDescent="0.2">
      <c r="X768" s="50"/>
    </row>
    <row r="769" spans="24:24" x14ac:dyDescent="0.2">
      <c r="X769" s="50"/>
    </row>
    <row r="770" spans="24:24" x14ac:dyDescent="0.2">
      <c r="X770" s="50"/>
    </row>
    <row r="771" spans="24:24" x14ac:dyDescent="0.2">
      <c r="X771" s="50"/>
    </row>
    <row r="772" spans="24:24" x14ac:dyDescent="0.2">
      <c r="X772" s="50"/>
    </row>
    <row r="773" spans="24:24" x14ac:dyDescent="0.2">
      <c r="X773" s="50"/>
    </row>
    <row r="774" spans="24:24" x14ac:dyDescent="0.2">
      <c r="X774" s="50"/>
    </row>
    <row r="775" spans="24:24" x14ac:dyDescent="0.2">
      <c r="X775" s="50"/>
    </row>
    <row r="776" spans="24:24" x14ac:dyDescent="0.2">
      <c r="X776" s="50"/>
    </row>
    <row r="777" spans="24:24" x14ac:dyDescent="0.2">
      <c r="X777" s="50"/>
    </row>
    <row r="778" spans="24:24" x14ac:dyDescent="0.2">
      <c r="X778" s="50"/>
    </row>
    <row r="779" spans="24:24" x14ac:dyDescent="0.2">
      <c r="X779" s="50"/>
    </row>
    <row r="780" spans="24:24" x14ac:dyDescent="0.2">
      <c r="X780" s="50"/>
    </row>
    <row r="781" spans="24:24" x14ac:dyDescent="0.2">
      <c r="X781" s="50"/>
    </row>
    <row r="782" spans="24:24" x14ac:dyDescent="0.2">
      <c r="X782" s="50"/>
    </row>
    <row r="783" spans="24:24" x14ac:dyDescent="0.2">
      <c r="X783" s="50"/>
    </row>
    <row r="784" spans="24:24" x14ac:dyDescent="0.2">
      <c r="X784" s="50"/>
    </row>
    <row r="785" spans="24:24" x14ac:dyDescent="0.2">
      <c r="X785" s="50"/>
    </row>
    <row r="786" spans="24:24" x14ac:dyDescent="0.2">
      <c r="X786" s="50"/>
    </row>
    <row r="787" spans="24:24" x14ac:dyDescent="0.2">
      <c r="X787" s="50"/>
    </row>
    <row r="788" spans="24:24" x14ac:dyDescent="0.2">
      <c r="X788" s="50"/>
    </row>
    <row r="789" spans="24:24" x14ac:dyDescent="0.2">
      <c r="X789" s="50"/>
    </row>
    <row r="790" spans="24:24" x14ac:dyDescent="0.2">
      <c r="X790" s="50"/>
    </row>
    <row r="791" spans="24:24" x14ac:dyDescent="0.2">
      <c r="X791" s="50"/>
    </row>
    <row r="792" spans="24:24" x14ac:dyDescent="0.2">
      <c r="X792" s="50"/>
    </row>
    <row r="793" spans="24:24" x14ac:dyDescent="0.2">
      <c r="X793" s="50"/>
    </row>
    <row r="794" spans="24:24" x14ac:dyDescent="0.2">
      <c r="X794" s="50"/>
    </row>
    <row r="795" spans="24:24" x14ac:dyDescent="0.2">
      <c r="X795" s="50"/>
    </row>
    <row r="796" spans="24:24" x14ac:dyDescent="0.2">
      <c r="X796" s="50"/>
    </row>
    <row r="797" spans="24:24" x14ac:dyDescent="0.2">
      <c r="X797" s="50"/>
    </row>
    <row r="798" spans="24:24" x14ac:dyDescent="0.2">
      <c r="X798" s="50"/>
    </row>
    <row r="799" spans="24:24" x14ac:dyDescent="0.2">
      <c r="X799" s="50"/>
    </row>
    <row r="800" spans="24:24" x14ac:dyDescent="0.2">
      <c r="X800" s="50"/>
    </row>
    <row r="801" spans="24:24" x14ac:dyDescent="0.2">
      <c r="X801" s="50"/>
    </row>
    <row r="802" spans="24:24" x14ac:dyDescent="0.2">
      <c r="X802" s="50"/>
    </row>
    <row r="803" spans="24:24" x14ac:dyDescent="0.2">
      <c r="X803" s="50"/>
    </row>
    <row r="804" spans="24:24" x14ac:dyDescent="0.2">
      <c r="X804" s="50"/>
    </row>
    <row r="805" spans="24:24" x14ac:dyDescent="0.2">
      <c r="X805" s="50"/>
    </row>
    <row r="806" spans="24:24" x14ac:dyDescent="0.2">
      <c r="X806" s="50"/>
    </row>
    <row r="807" spans="24:24" x14ac:dyDescent="0.2">
      <c r="X807" s="50"/>
    </row>
    <row r="808" spans="24:24" x14ac:dyDescent="0.2">
      <c r="X808" s="50"/>
    </row>
    <row r="809" spans="24:24" x14ac:dyDescent="0.2">
      <c r="X809" s="50"/>
    </row>
    <row r="810" spans="24:24" x14ac:dyDescent="0.2">
      <c r="X810" s="50"/>
    </row>
    <row r="811" spans="24:24" x14ac:dyDescent="0.2">
      <c r="X811" s="50"/>
    </row>
    <row r="812" spans="24:24" x14ac:dyDescent="0.2">
      <c r="X812" s="50"/>
    </row>
    <row r="813" spans="24:24" x14ac:dyDescent="0.2">
      <c r="X813" s="50"/>
    </row>
    <row r="814" spans="24:24" x14ac:dyDescent="0.2">
      <c r="X814" s="50"/>
    </row>
    <row r="815" spans="24:24" x14ac:dyDescent="0.2">
      <c r="X815" s="50"/>
    </row>
    <row r="816" spans="24:24" x14ac:dyDescent="0.2">
      <c r="X816" s="50"/>
    </row>
    <row r="817" spans="24:24" x14ac:dyDescent="0.2">
      <c r="X817" s="50"/>
    </row>
    <row r="818" spans="24:24" x14ac:dyDescent="0.2">
      <c r="X818" s="50"/>
    </row>
    <row r="819" spans="24:24" x14ac:dyDescent="0.2">
      <c r="X819" s="50"/>
    </row>
    <row r="820" spans="24:24" x14ac:dyDescent="0.2">
      <c r="X820" s="50"/>
    </row>
    <row r="821" spans="24:24" x14ac:dyDescent="0.2">
      <c r="X821" s="50"/>
    </row>
    <row r="822" spans="24:24" x14ac:dyDescent="0.2">
      <c r="X822" s="50"/>
    </row>
    <row r="823" spans="24:24" x14ac:dyDescent="0.2">
      <c r="X823" s="50"/>
    </row>
    <row r="824" spans="24:24" x14ac:dyDescent="0.2">
      <c r="X824" s="50"/>
    </row>
    <row r="825" spans="24:24" x14ac:dyDescent="0.2">
      <c r="X825" s="50"/>
    </row>
    <row r="826" spans="24:24" x14ac:dyDescent="0.2">
      <c r="X826" s="50"/>
    </row>
    <row r="827" spans="24:24" x14ac:dyDescent="0.2">
      <c r="X827" s="50"/>
    </row>
    <row r="828" spans="24:24" x14ac:dyDescent="0.2">
      <c r="X828" s="50"/>
    </row>
    <row r="829" spans="24:24" x14ac:dyDescent="0.2">
      <c r="X829" s="50"/>
    </row>
    <row r="830" spans="24:24" x14ac:dyDescent="0.2">
      <c r="X830" s="50"/>
    </row>
    <row r="831" spans="24:24" x14ac:dyDescent="0.2">
      <c r="X831" s="50"/>
    </row>
    <row r="832" spans="24:24" x14ac:dyDescent="0.2">
      <c r="X832" s="50"/>
    </row>
    <row r="833" spans="24:24" x14ac:dyDescent="0.2">
      <c r="X833" s="50"/>
    </row>
    <row r="834" spans="24:24" x14ac:dyDescent="0.2">
      <c r="X834" s="50"/>
    </row>
    <row r="835" spans="24:24" x14ac:dyDescent="0.2">
      <c r="X835" s="50"/>
    </row>
    <row r="836" spans="24:24" x14ac:dyDescent="0.2">
      <c r="X836" s="50"/>
    </row>
    <row r="837" spans="24:24" x14ac:dyDescent="0.2">
      <c r="X837" s="50"/>
    </row>
    <row r="838" spans="24:24" x14ac:dyDescent="0.2">
      <c r="X838" s="50"/>
    </row>
    <row r="839" spans="24:24" x14ac:dyDescent="0.2">
      <c r="X839" s="50"/>
    </row>
    <row r="840" spans="24:24" x14ac:dyDescent="0.2">
      <c r="X840" s="50"/>
    </row>
    <row r="841" spans="24:24" x14ac:dyDescent="0.2">
      <c r="X841" s="50"/>
    </row>
    <row r="842" spans="24:24" x14ac:dyDescent="0.2">
      <c r="X842" s="50"/>
    </row>
    <row r="843" spans="24:24" x14ac:dyDescent="0.2">
      <c r="X843" s="50"/>
    </row>
    <row r="844" spans="24:24" x14ac:dyDescent="0.2">
      <c r="X844" s="50"/>
    </row>
    <row r="845" spans="24:24" x14ac:dyDescent="0.2">
      <c r="X845" s="50"/>
    </row>
    <row r="846" spans="24:24" x14ac:dyDescent="0.2">
      <c r="X846" s="50"/>
    </row>
    <row r="847" spans="24:24" x14ac:dyDescent="0.2">
      <c r="X847" s="50"/>
    </row>
    <row r="848" spans="24:24" x14ac:dyDescent="0.2">
      <c r="X848" s="50"/>
    </row>
    <row r="849" spans="24:24" x14ac:dyDescent="0.2">
      <c r="X849" s="50"/>
    </row>
    <row r="850" spans="24:24" x14ac:dyDescent="0.2">
      <c r="X850" s="50"/>
    </row>
    <row r="851" spans="24:24" x14ac:dyDescent="0.2">
      <c r="X851" s="50"/>
    </row>
    <row r="852" spans="24:24" x14ac:dyDescent="0.2">
      <c r="X852" s="50"/>
    </row>
    <row r="853" spans="24:24" x14ac:dyDescent="0.2">
      <c r="X853" s="50"/>
    </row>
    <row r="854" spans="24:24" x14ac:dyDescent="0.2">
      <c r="X854" s="50"/>
    </row>
    <row r="855" spans="24:24" x14ac:dyDescent="0.2">
      <c r="X855" s="50"/>
    </row>
    <row r="856" spans="24:24" x14ac:dyDescent="0.2">
      <c r="X856" s="50"/>
    </row>
    <row r="857" spans="24:24" x14ac:dyDescent="0.2">
      <c r="X857" s="50"/>
    </row>
    <row r="858" spans="24:24" x14ac:dyDescent="0.2">
      <c r="X858" s="50"/>
    </row>
    <row r="859" spans="24:24" x14ac:dyDescent="0.2">
      <c r="X859" s="50"/>
    </row>
    <row r="860" spans="24:24" x14ac:dyDescent="0.2">
      <c r="X860" s="50"/>
    </row>
    <row r="861" spans="24:24" x14ac:dyDescent="0.2">
      <c r="X861" s="50"/>
    </row>
    <row r="862" spans="24:24" x14ac:dyDescent="0.2">
      <c r="X862" s="50"/>
    </row>
    <row r="863" spans="24:24" x14ac:dyDescent="0.2">
      <c r="X863" s="50"/>
    </row>
    <row r="864" spans="24:24" x14ac:dyDescent="0.2">
      <c r="X864" s="50"/>
    </row>
    <row r="865" spans="24:24" x14ac:dyDescent="0.2">
      <c r="X865" s="50"/>
    </row>
    <row r="866" spans="24:24" x14ac:dyDescent="0.2">
      <c r="X866" s="50"/>
    </row>
    <row r="867" spans="24:24" x14ac:dyDescent="0.2">
      <c r="X867" s="50"/>
    </row>
    <row r="868" spans="24:24" x14ac:dyDescent="0.2">
      <c r="X868" s="50"/>
    </row>
    <row r="869" spans="24:24" x14ac:dyDescent="0.2">
      <c r="X869" s="50"/>
    </row>
    <row r="870" spans="24:24" x14ac:dyDescent="0.2">
      <c r="X870" s="50"/>
    </row>
    <row r="871" spans="24:24" x14ac:dyDescent="0.2">
      <c r="X871" s="50"/>
    </row>
    <row r="872" spans="24:24" x14ac:dyDescent="0.2">
      <c r="X872" s="50"/>
    </row>
    <row r="873" spans="24:24" x14ac:dyDescent="0.2">
      <c r="X873" s="50"/>
    </row>
    <row r="874" spans="24:24" x14ac:dyDescent="0.2">
      <c r="X874" s="50"/>
    </row>
    <row r="875" spans="24:24" x14ac:dyDescent="0.2">
      <c r="X875" s="50"/>
    </row>
    <row r="876" spans="24:24" x14ac:dyDescent="0.2">
      <c r="X876" s="50"/>
    </row>
    <row r="877" spans="24:24" x14ac:dyDescent="0.2">
      <c r="X877" s="50"/>
    </row>
    <row r="878" spans="24:24" x14ac:dyDescent="0.2">
      <c r="X878" s="50"/>
    </row>
    <row r="879" spans="24:24" x14ac:dyDescent="0.2">
      <c r="X879" s="50"/>
    </row>
    <row r="880" spans="24:24" x14ac:dyDescent="0.2">
      <c r="X880" s="50"/>
    </row>
    <row r="881" spans="24:24" x14ac:dyDescent="0.2">
      <c r="X881" s="50"/>
    </row>
    <row r="882" spans="24:24" x14ac:dyDescent="0.2">
      <c r="X882" s="50"/>
    </row>
    <row r="883" spans="24:24" x14ac:dyDescent="0.2">
      <c r="X883" s="50"/>
    </row>
    <row r="884" spans="24:24" x14ac:dyDescent="0.2">
      <c r="X884" s="50"/>
    </row>
    <row r="885" spans="24:24" x14ac:dyDescent="0.2">
      <c r="X885" s="50"/>
    </row>
    <row r="886" spans="24:24" x14ac:dyDescent="0.2">
      <c r="X886" s="50"/>
    </row>
    <row r="887" spans="24:24" x14ac:dyDescent="0.2">
      <c r="X887" s="50"/>
    </row>
    <row r="888" spans="24:24" x14ac:dyDescent="0.2">
      <c r="X888" s="50"/>
    </row>
    <row r="889" spans="24:24" x14ac:dyDescent="0.2">
      <c r="X889" s="50"/>
    </row>
    <row r="890" spans="24:24" x14ac:dyDescent="0.2">
      <c r="X890" s="50"/>
    </row>
    <row r="891" spans="24:24" x14ac:dyDescent="0.2">
      <c r="X891" s="50"/>
    </row>
    <row r="892" spans="24:24" x14ac:dyDescent="0.2">
      <c r="X892" s="50"/>
    </row>
    <row r="893" spans="24:24" x14ac:dyDescent="0.2">
      <c r="X893" s="50"/>
    </row>
    <row r="894" spans="24:24" x14ac:dyDescent="0.2">
      <c r="X894" s="50"/>
    </row>
    <row r="895" spans="24:24" x14ac:dyDescent="0.2">
      <c r="X895" s="50"/>
    </row>
    <row r="896" spans="24:24" x14ac:dyDescent="0.2">
      <c r="X896" s="50"/>
    </row>
    <row r="897" spans="24:24" x14ac:dyDescent="0.2">
      <c r="X897" s="50"/>
    </row>
    <row r="898" spans="24:24" x14ac:dyDescent="0.2">
      <c r="X898" s="50"/>
    </row>
    <row r="899" spans="24:24" x14ac:dyDescent="0.2">
      <c r="X899" s="50"/>
    </row>
    <row r="900" spans="24:24" x14ac:dyDescent="0.2">
      <c r="X900" s="50"/>
    </row>
    <row r="901" spans="24:24" x14ac:dyDescent="0.2">
      <c r="X901" s="50"/>
    </row>
    <row r="902" spans="24:24" x14ac:dyDescent="0.2">
      <c r="X902" s="50"/>
    </row>
    <row r="903" spans="24:24" x14ac:dyDescent="0.2">
      <c r="X903" s="50"/>
    </row>
    <row r="904" spans="24:24" x14ac:dyDescent="0.2">
      <c r="X904" s="50"/>
    </row>
    <row r="905" spans="24:24" x14ac:dyDescent="0.2">
      <c r="X905" s="50"/>
    </row>
    <row r="906" spans="24:24" x14ac:dyDescent="0.2">
      <c r="X906" s="50"/>
    </row>
    <row r="907" spans="24:24" x14ac:dyDescent="0.2">
      <c r="X907" s="50"/>
    </row>
    <row r="908" spans="24:24" x14ac:dyDescent="0.2">
      <c r="X908" s="50"/>
    </row>
    <row r="909" spans="24:24" x14ac:dyDescent="0.2">
      <c r="X909" s="50"/>
    </row>
    <row r="910" spans="24:24" x14ac:dyDescent="0.2">
      <c r="X910" s="50"/>
    </row>
    <row r="911" spans="24:24" x14ac:dyDescent="0.2">
      <c r="X911" s="50"/>
    </row>
    <row r="912" spans="24:24" x14ac:dyDescent="0.2">
      <c r="X912" s="50"/>
    </row>
    <row r="913" spans="24:24" x14ac:dyDescent="0.2">
      <c r="X913" s="50"/>
    </row>
    <row r="914" spans="24:24" x14ac:dyDescent="0.2">
      <c r="X914" s="50"/>
    </row>
    <row r="915" spans="24:24" x14ac:dyDescent="0.2">
      <c r="X915" s="50"/>
    </row>
    <row r="916" spans="24:24" x14ac:dyDescent="0.2">
      <c r="X916" s="50"/>
    </row>
    <row r="917" spans="24:24" x14ac:dyDescent="0.2">
      <c r="X917" s="50"/>
    </row>
    <row r="918" spans="24:24" x14ac:dyDescent="0.2">
      <c r="X918" s="50"/>
    </row>
    <row r="919" spans="24:24" x14ac:dyDescent="0.2">
      <c r="X919" s="50"/>
    </row>
    <row r="920" spans="24:24" x14ac:dyDescent="0.2">
      <c r="X920" s="50"/>
    </row>
    <row r="921" spans="24:24" x14ac:dyDescent="0.2">
      <c r="X921" s="50"/>
    </row>
    <row r="922" spans="24:24" x14ac:dyDescent="0.2">
      <c r="X922" s="50"/>
    </row>
    <row r="923" spans="24:24" x14ac:dyDescent="0.2">
      <c r="X923" s="50"/>
    </row>
    <row r="924" spans="24:24" x14ac:dyDescent="0.2">
      <c r="X924" s="50"/>
    </row>
    <row r="925" spans="24:24" x14ac:dyDescent="0.2">
      <c r="X925" s="50"/>
    </row>
    <row r="926" spans="24:24" x14ac:dyDescent="0.2">
      <c r="X926" s="50"/>
    </row>
    <row r="927" spans="24:24" x14ac:dyDescent="0.2">
      <c r="X927" s="50"/>
    </row>
    <row r="928" spans="24:24" x14ac:dyDescent="0.2">
      <c r="X928" s="50"/>
    </row>
    <row r="929" spans="24:24" x14ac:dyDescent="0.2">
      <c r="X929" s="50"/>
    </row>
    <row r="930" spans="24:24" x14ac:dyDescent="0.2">
      <c r="X930" s="50"/>
    </row>
    <row r="931" spans="24:24" x14ac:dyDescent="0.2">
      <c r="X931" s="50"/>
    </row>
    <row r="932" spans="24:24" x14ac:dyDescent="0.2">
      <c r="X932" s="50"/>
    </row>
    <row r="933" spans="24:24" x14ac:dyDescent="0.2">
      <c r="X933" s="50"/>
    </row>
    <row r="934" spans="24:24" x14ac:dyDescent="0.2">
      <c r="X934" s="50"/>
    </row>
    <row r="935" spans="24:24" x14ac:dyDescent="0.2">
      <c r="X935" s="50"/>
    </row>
    <row r="936" spans="24:24" x14ac:dyDescent="0.2">
      <c r="X936" s="50"/>
    </row>
    <row r="937" spans="24:24" x14ac:dyDescent="0.2">
      <c r="X937" s="50"/>
    </row>
    <row r="938" spans="24:24" x14ac:dyDescent="0.2">
      <c r="X938" s="50"/>
    </row>
    <row r="939" spans="24:24" x14ac:dyDescent="0.2">
      <c r="X939" s="50"/>
    </row>
    <row r="940" spans="24:24" x14ac:dyDescent="0.2">
      <c r="X940" s="50"/>
    </row>
    <row r="941" spans="24:24" x14ac:dyDescent="0.2">
      <c r="X941" s="50"/>
    </row>
    <row r="942" spans="24:24" x14ac:dyDescent="0.2">
      <c r="X942" s="50"/>
    </row>
    <row r="943" spans="24:24" x14ac:dyDescent="0.2">
      <c r="X943" s="50"/>
    </row>
    <row r="944" spans="24:24" x14ac:dyDescent="0.2">
      <c r="X944" s="50"/>
    </row>
    <row r="945" spans="24:24" x14ac:dyDescent="0.2">
      <c r="X945" s="50"/>
    </row>
    <row r="946" spans="24:24" x14ac:dyDescent="0.2">
      <c r="X946" s="50"/>
    </row>
    <row r="947" spans="24:24" x14ac:dyDescent="0.2">
      <c r="X947" s="50"/>
    </row>
    <row r="948" spans="24:24" x14ac:dyDescent="0.2">
      <c r="X948" s="50"/>
    </row>
    <row r="949" spans="24:24" x14ac:dyDescent="0.2">
      <c r="X949" s="50"/>
    </row>
    <row r="950" spans="24:24" x14ac:dyDescent="0.2">
      <c r="X950" s="50"/>
    </row>
    <row r="951" spans="24:24" x14ac:dyDescent="0.2">
      <c r="X951" s="50"/>
    </row>
    <row r="952" spans="24:24" x14ac:dyDescent="0.2">
      <c r="X952" s="50"/>
    </row>
    <row r="953" spans="24:24" x14ac:dyDescent="0.2">
      <c r="X953" s="50"/>
    </row>
    <row r="954" spans="24:24" x14ac:dyDescent="0.2">
      <c r="X954" s="50"/>
    </row>
    <row r="955" spans="24:24" x14ac:dyDescent="0.2">
      <c r="X955" s="50"/>
    </row>
    <row r="956" spans="24:24" x14ac:dyDescent="0.2">
      <c r="X956" s="50"/>
    </row>
    <row r="957" spans="24:24" x14ac:dyDescent="0.2">
      <c r="X957" s="50"/>
    </row>
    <row r="958" spans="24:24" x14ac:dyDescent="0.2">
      <c r="X958" s="50"/>
    </row>
    <row r="959" spans="24:24" x14ac:dyDescent="0.2">
      <c r="X959" s="50"/>
    </row>
    <row r="960" spans="24:24" x14ac:dyDescent="0.2">
      <c r="X960" s="50"/>
    </row>
    <row r="961" spans="24:24" x14ac:dyDescent="0.2">
      <c r="X961" s="50"/>
    </row>
    <row r="962" spans="24:24" x14ac:dyDescent="0.2">
      <c r="X962" s="50"/>
    </row>
    <row r="963" spans="24:24" x14ac:dyDescent="0.2">
      <c r="X963" s="50"/>
    </row>
    <row r="964" spans="24:24" x14ac:dyDescent="0.2">
      <c r="X964" s="50"/>
    </row>
    <row r="965" spans="24:24" x14ac:dyDescent="0.2">
      <c r="X965" s="50"/>
    </row>
    <row r="966" spans="24:24" x14ac:dyDescent="0.2">
      <c r="X966" s="50"/>
    </row>
    <row r="967" spans="24:24" x14ac:dyDescent="0.2">
      <c r="X967" s="50"/>
    </row>
    <row r="968" spans="24:24" x14ac:dyDescent="0.2">
      <c r="X968" s="50"/>
    </row>
    <row r="969" spans="24:24" x14ac:dyDescent="0.2">
      <c r="X969" s="50"/>
    </row>
    <row r="970" spans="24:24" x14ac:dyDescent="0.2">
      <c r="X970" s="50"/>
    </row>
    <row r="971" spans="24:24" x14ac:dyDescent="0.2">
      <c r="X971" s="50"/>
    </row>
    <row r="972" spans="24:24" x14ac:dyDescent="0.2">
      <c r="X972" s="50"/>
    </row>
    <row r="973" spans="24:24" x14ac:dyDescent="0.2">
      <c r="X973" s="50"/>
    </row>
    <row r="974" spans="24:24" x14ac:dyDescent="0.2">
      <c r="X974" s="50"/>
    </row>
    <row r="975" spans="24:24" x14ac:dyDescent="0.2">
      <c r="X975" s="50"/>
    </row>
    <row r="976" spans="24:24" x14ac:dyDescent="0.2">
      <c r="X976" s="50"/>
    </row>
    <row r="977" spans="24:24" x14ac:dyDescent="0.2">
      <c r="X977" s="50"/>
    </row>
    <row r="978" spans="24:24" x14ac:dyDescent="0.2">
      <c r="X978" s="50"/>
    </row>
    <row r="979" spans="24:24" x14ac:dyDescent="0.2">
      <c r="X979" s="50"/>
    </row>
    <row r="980" spans="24:24" x14ac:dyDescent="0.2">
      <c r="X980" s="50"/>
    </row>
    <row r="981" spans="24:24" x14ac:dyDescent="0.2">
      <c r="X981" s="50"/>
    </row>
    <row r="982" spans="24:24" x14ac:dyDescent="0.2">
      <c r="X982" s="50"/>
    </row>
    <row r="983" spans="24:24" x14ac:dyDescent="0.2">
      <c r="X983" s="50"/>
    </row>
    <row r="984" spans="24:24" x14ac:dyDescent="0.2">
      <c r="X984" s="50"/>
    </row>
    <row r="985" spans="24:24" x14ac:dyDescent="0.2">
      <c r="X985" s="50"/>
    </row>
    <row r="986" spans="24:24" x14ac:dyDescent="0.2">
      <c r="X986" s="50"/>
    </row>
    <row r="987" spans="24:24" x14ac:dyDescent="0.2">
      <c r="X987" s="50"/>
    </row>
    <row r="988" spans="24:24" x14ac:dyDescent="0.2">
      <c r="X988" s="50"/>
    </row>
    <row r="989" spans="24:24" x14ac:dyDescent="0.2">
      <c r="X989" s="50"/>
    </row>
    <row r="990" spans="24:24" x14ac:dyDescent="0.2">
      <c r="X990" s="50"/>
    </row>
    <row r="991" spans="24:24" x14ac:dyDescent="0.2">
      <c r="X991" s="50"/>
    </row>
    <row r="992" spans="24:24" x14ac:dyDescent="0.2">
      <c r="X992" s="50"/>
    </row>
    <row r="993" spans="24:24" x14ac:dyDescent="0.2">
      <c r="X993" s="50"/>
    </row>
    <row r="994" spans="24:24" x14ac:dyDescent="0.2">
      <c r="X994" s="50"/>
    </row>
    <row r="995" spans="24:24" x14ac:dyDescent="0.2">
      <c r="X995" s="50"/>
    </row>
    <row r="996" spans="24:24" x14ac:dyDescent="0.2">
      <c r="X996" s="50"/>
    </row>
    <row r="997" spans="24:24" x14ac:dyDescent="0.2">
      <c r="X997" s="50"/>
    </row>
    <row r="998" spans="24:24" x14ac:dyDescent="0.2">
      <c r="X998" s="50"/>
    </row>
    <row r="999" spans="24:24" x14ac:dyDescent="0.2">
      <c r="X999" s="50"/>
    </row>
    <row r="1000" spans="24:24" x14ac:dyDescent="0.2">
      <c r="X1000" s="50"/>
    </row>
    <row r="1001" spans="24:24" x14ac:dyDescent="0.2">
      <c r="X1001" s="50"/>
    </row>
    <row r="1002" spans="24:24" x14ac:dyDescent="0.2">
      <c r="X1002" s="50"/>
    </row>
    <row r="1003" spans="24:24" x14ac:dyDescent="0.2">
      <c r="X1003" s="50"/>
    </row>
    <row r="1004" spans="24:24" x14ac:dyDescent="0.2">
      <c r="X1004" s="50"/>
    </row>
    <row r="1005" spans="24:24" x14ac:dyDescent="0.2">
      <c r="X1005" s="50"/>
    </row>
    <row r="1006" spans="24:24" x14ac:dyDescent="0.2">
      <c r="X1006" s="50"/>
    </row>
    <row r="1007" spans="24:24" x14ac:dyDescent="0.2">
      <c r="X1007" s="50"/>
    </row>
    <row r="1008" spans="24:24" x14ac:dyDescent="0.2">
      <c r="X1008" s="50"/>
    </row>
    <row r="1009" spans="24:24" x14ac:dyDescent="0.2">
      <c r="X1009" s="50"/>
    </row>
    <row r="1010" spans="24:24" x14ac:dyDescent="0.2">
      <c r="X1010" s="50"/>
    </row>
    <row r="1011" spans="24:24" x14ac:dyDescent="0.2">
      <c r="X1011" s="50"/>
    </row>
    <row r="1012" spans="24:24" x14ac:dyDescent="0.2">
      <c r="X1012" s="50"/>
    </row>
    <row r="1013" spans="24:24" x14ac:dyDescent="0.2">
      <c r="X1013" s="50"/>
    </row>
    <row r="1014" spans="24:24" x14ac:dyDescent="0.2">
      <c r="X1014" s="50"/>
    </row>
    <row r="1015" spans="24:24" x14ac:dyDescent="0.2">
      <c r="X1015" s="50"/>
    </row>
    <row r="1016" spans="24:24" x14ac:dyDescent="0.2">
      <c r="X1016" s="50"/>
    </row>
    <row r="1017" spans="24:24" x14ac:dyDescent="0.2">
      <c r="X1017" s="50"/>
    </row>
    <row r="1018" spans="24:24" x14ac:dyDescent="0.2">
      <c r="X1018" s="50"/>
    </row>
    <row r="1019" spans="24:24" x14ac:dyDescent="0.2">
      <c r="X1019" s="50"/>
    </row>
    <row r="1020" spans="24:24" x14ac:dyDescent="0.2">
      <c r="X1020" s="50"/>
    </row>
    <row r="1021" spans="24:24" x14ac:dyDescent="0.2">
      <c r="X1021" s="50"/>
    </row>
    <row r="1022" spans="24:24" x14ac:dyDescent="0.2">
      <c r="X1022" s="50"/>
    </row>
    <row r="1023" spans="24:24" x14ac:dyDescent="0.2">
      <c r="X1023" s="50"/>
    </row>
    <row r="1024" spans="24:24" x14ac:dyDescent="0.2">
      <c r="X1024" s="50"/>
    </row>
    <row r="1025" spans="24:24" x14ac:dyDescent="0.2">
      <c r="X1025" s="50"/>
    </row>
    <row r="1026" spans="24:24" x14ac:dyDescent="0.2">
      <c r="X1026" s="50"/>
    </row>
    <row r="1027" spans="24:24" x14ac:dyDescent="0.2">
      <c r="X1027" s="50"/>
    </row>
    <row r="1028" spans="24:24" x14ac:dyDescent="0.2">
      <c r="X1028" s="50"/>
    </row>
    <row r="1029" spans="24:24" x14ac:dyDescent="0.2">
      <c r="X1029" s="50"/>
    </row>
    <row r="1030" spans="24:24" x14ac:dyDescent="0.2">
      <c r="X1030" s="50"/>
    </row>
    <row r="1031" spans="24:24" x14ac:dyDescent="0.2">
      <c r="X1031" s="50"/>
    </row>
    <row r="1032" spans="24:24" x14ac:dyDescent="0.2">
      <c r="X1032" s="50"/>
    </row>
    <row r="1033" spans="24:24" x14ac:dyDescent="0.2">
      <c r="X1033" s="50"/>
    </row>
    <row r="1034" spans="24:24" x14ac:dyDescent="0.2">
      <c r="X1034" s="50"/>
    </row>
    <row r="1035" spans="24:24" x14ac:dyDescent="0.2">
      <c r="X1035" s="50"/>
    </row>
    <row r="1036" spans="24:24" x14ac:dyDescent="0.2">
      <c r="X1036" s="50"/>
    </row>
    <row r="1037" spans="24:24" x14ac:dyDescent="0.2">
      <c r="X1037" s="50"/>
    </row>
    <row r="1038" spans="24:24" x14ac:dyDescent="0.2">
      <c r="X1038" s="50"/>
    </row>
    <row r="1039" spans="24:24" x14ac:dyDescent="0.2">
      <c r="X1039" s="50"/>
    </row>
    <row r="1040" spans="24:24" x14ac:dyDescent="0.2">
      <c r="X1040" s="50"/>
    </row>
    <row r="1041" spans="24:24" x14ac:dyDescent="0.2">
      <c r="X1041" s="50"/>
    </row>
    <row r="1042" spans="24:24" x14ac:dyDescent="0.2">
      <c r="X1042" s="50"/>
    </row>
    <row r="1043" spans="24:24" x14ac:dyDescent="0.2">
      <c r="X1043" s="50"/>
    </row>
    <row r="1044" spans="24:24" x14ac:dyDescent="0.2">
      <c r="X1044" s="50"/>
    </row>
    <row r="1045" spans="24:24" x14ac:dyDescent="0.2">
      <c r="X1045" s="50"/>
    </row>
    <row r="1046" spans="24:24" x14ac:dyDescent="0.2">
      <c r="X1046" s="50"/>
    </row>
    <row r="1047" spans="24:24" x14ac:dyDescent="0.2">
      <c r="X1047" s="50"/>
    </row>
    <row r="1048" spans="24:24" x14ac:dyDescent="0.2">
      <c r="X1048" s="50"/>
    </row>
    <row r="1049" spans="24:24" x14ac:dyDescent="0.2">
      <c r="X1049" s="50"/>
    </row>
    <row r="1050" spans="24:24" x14ac:dyDescent="0.2">
      <c r="X1050" s="50"/>
    </row>
    <row r="1051" spans="24:24" x14ac:dyDescent="0.2">
      <c r="X1051" s="50"/>
    </row>
    <row r="1052" spans="24:24" x14ac:dyDescent="0.2">
      <c r="X1052" s="50"/>
    </row>
    <row r="1053" spans="24:24" x14ac:dyDescent="0.2">
      <c r="X1053" s="50"/>
    </row>
    <row r="1054" spans="24:24" x14ac:dyDescent="0.2">
      <c r="X1054" s="50"/>
    </row>
    <row r="1055" spans="24:24" x14ac:dyDescent="0.2">
      <c r="X1055" s="50"/>
    </row>
    <row r="1056" spans="24:24" x14ac:dyDescent="0.2">
      <c r="X1056" s="50"/>
    </row>
    <row r="1057" spans="24:24" x14ac:dyDescent="0.2">
      <c r="X1057" s="50"/>
    </row>
    <row r="1058" spans="24:24" x14ac:dyDescent="0.2">
      <c r="X1058" s="50"/>
    </row>
    <row r="1059" spans="24:24" x14ac:dyDescent="0.2">
      <c r="X1059" s="50"/>
    </row>
    <row r="1060" spans="24:24" x14ac:dyDescent="0.2">
      <c r="X1060" s="50"/>
    </row>
    <row r="1061" spans="24:24" x14ac:dyDescent="0.2">
      <c r="X1061" s="50"/>
    </row>
    <row r="1062" spans="24:24" x14ac:dyDescent="0.2">
      <c r="X1062" s="50"/>
    </row>
    <row r="1063" spans="24:24" x14ac:dyDescent="0.2">
      <c r="X1063" s="50"/>
    </row>
    <row r="1064" spans="24:24" x14ac:dyDescent="0.2">
      <c r="X1064" s="50"/>
    </row>
    <row r="1065" spans="24:24" x14ac:dyDescent="0.2">
      <c r="X1065" s="50"/>
    </row>
    <row r="1066" spans="24:24" x14ac:dyDescent="0.2">
      <c r="X1066" s="50"/>
    </row>
    <row r="1067" spans="24:24" x14ac:dyDescent="0.2">
      <c r="X1067" s="50"/>
    </row>
    <row r="1068" spans="24:24" x14ac:dyDescent="0.2">
      <c r="X1068" s="50"/>
    </row>
    <row r="1069" spans="24:24" x14ac:dyDescent="0.2">
      <c r="X1069" s="50"/>
    </row>
    <row r="1070" spans="24:24" x14ac:dyDescent="0.2">
      <c r="X1070" s="50"/>
    </row>
    <row r="1071" spans="24:24" x14ac:dyDescent="0.2">
      <c r="X1071" s="50"/>
    </row>
    <row r="1072" spans="24:24" x14ac:dyDescent="0.2">
      <c r="X1072" s="50"/>
    </row>
    <row r="1073" spans="24:24" x14ac:dyDescent="0.2">
      <c r="X1073" s="50"/>
    </row>
    <row r="1074" spans="24:24" x14ac:dyDescent="0.2">
      <c r="X1074" s="50"/>
    </row>
    <row r="1075" spans="24:24" x14ac:dyDescent="0.2">
      <c r="X1075" s="50"/>
    </row>
    <row r="1076" spans="24:24" x14ac:dyDescent="0.2">
      <c r="X1076" s="50"/>
    </row>
    <row r="1077" spans="24:24" x14ac:dyDescent="0.2">
      <c r="X1077" s="50"/>
    </row>
    <row r="1078" spans="24:24" x14ac:dyDescent="0.2">
      <c r="X1078" s="50"/>
    </row>
    <row r="1079" spans="24:24" x14ac:dyDescent="0.2">
      <c r="X1079" s="50"/>
    </row>
    <row r="1080" spans="24:24" x14ac:dyDescent="0.2">
      <c r="X1080" s="50"/>
    </row>
    <row r="1081" spans="24:24" x14ac:dyDescent="0.2">
      <c r="X1081" s="50"/>
    </row>
    <row r="1082" spans="24:24" x14ac:dyDescent="0.2">
      <c r="X1082" s="50"/>
    </row>
    <row r="1083" spans="24:24" x14ac:dyDescent="0.2">
      <c r="X1083" s="50"/>
    </row>
    <row r="1084" spans="24:24" x14ac:dyDescent="0.2">
      <c r="X1084" s="50"/>
    </row>
    <row r="1085" spans="24:24" x14ac:dyDescent="0.2">
      <c r="X1085" s="50"/>
    </row>
    <row r="1086" spans="24:24" x14ac:dyDescent="0.2">
      <c r="X1086" s="50"/>
    </row>
    <row r="1087" spans="24:24" x14ac:dyDescent="0.2">
      <c r="X1087" s="50"/>
    </row>
    <row r="1088" spans="24:24" x14ac:dyDescent="0.2">
      <c r="X1088" s="50"/>
    </row>
    <row r="1089" spans="24:24" x14ac:dyDescent="0.2">
      <c r="X1089" s="50"/>
    </row>
    <row r="1090" spans="24:24" x14ac:dyDescent="0.2">
      <c r="X1090" s="50"/>
    </row>
    <row r="1091" spans="24:24" x14ac:dyDescent="0.2">
      <c r="X1091" s="50"/>
    </row>
    <row r="1092" spans="24:24" x14ac:dyDescent="0.2">
      <c r="X1092" s="50"/>
    </row>
    <row r="1093" spans="24:24" x14ac:dyDescent="0.2">
      <c r="X1093" s="50"/>
    </row>
    <row r="1094" spans="24:24" x14ac:dyDescent="0.2">
      <c r="X1094" s="50"/>
    </row>
    <row r="1095" spans="24:24" x14ac:dyDescent="0.2">
      <c r="X1095" s="50"/>
    </row>
    <row r="1096" spans="24:24" x14ac:dyDescent="0.2">
      <c r="X1096" s="50"/>
    </row>
    <row r="1097" spans="24:24" x14ac:dyDescent="0.2">
      <c r="X1097" s="50"/>
    </row>
    <row r="1098" spans="24:24" x14ac:dyDescent="0.2">
      <c r="X1098" s="50"/>
    </row>
    <row r="1099" spans="24:24" x14ac:dyDescent="0.2">
      <c r="X1099" s="50"/>
    </row>
    <row r="1100" spans="24:24" x14ac:dyDescent="0.2">
      <c r="X1100" s="50"/>
    </row>
    <row r="1101" spans="24:24" x14ac:dyDescent="0.2">
      <c r="X1101" s="50"/>
    </row>
    <row r="1102" spans="24:24" x14ac:dyDescent="0.2">
      <c r="X1102" s="50"/>
    </row>
    <row r="1103" spans="24:24" x14ac:dyDescent="0.2">
      <c r="X1103" s="50"/>
    </row>
    <row r="1104" spans="24:24" x14ac:dyDescent="0.2">
      <c r="X1104" s="50"/>
    </row>
    <row r="1105" spans="24:24" x14ac:dyDescent="0.2">
      <c r="X1105" s="50"/>
    </row>
    <row r="1106" spans="24:24" x14ac:dyDescent="0.2">
      <c r="X1106" s="50"/>
    </row>
    <row r="1107" spans="24:24" x14ac:dyDescent="0.2">
      <c r="X1107" s="50"/>
    </row>
    <row r="1108" spans="24:24" x14ac:dyDescent="0.2">
      <c r="X1108" s="50"/>
    </row>
    <row r="1109" spans="24:24" x14ac:dyDescent="0.2">
      <c r="X1109" s="50"/>
    </row>
    <row r="1110" spans="24:24" x14ac:dyDescent="0.2">
      <c r="X1110" s="50"/>
    </row>
    <row r="1111" spans="24:24" x14ac:dyDescent="0.2">
      <c r="X1111" s="50"/>
    </row>
    <row r="1112" spans="24:24" x14ac:dyDescent="0.2">
      <c r="X1112" s="50"/>
    </row>
    <row r="1113" spans="24:24" x14ac:dyDescent="0.2">
      <c r="X1113" s="50"/>
    </row>
    <row r="1114" spans="24:24" x14ac:dyDescent="0.2">
      <c r="X1114" s="50"/>
    </row>
    <row r="1115" spans="24:24" x14ac:dyDescent="0.2">
      <c r="X1115" s="50"/>
    </row>
    <row r="1116" spans="24:24" x14ac:dyDescent="0.2">
      <c r="X1116" s="50"/>
    </row>
    <row r="1117" spans="24:24" x14ac:dyDescent="0.2">
      <c r="X1117" s="50"/>
    </row>
    <row r="1118" spans="24:24" x14ac:dyDescent="0.2">
      <c r="X1118" s="50"/>
    </row>
    <row r="1119" spans="24:24" x14ac:dyDescent="0.2">
      <c r="X1119" s="50"/>
    </row>
    <row r="1120" spans="24:24" x14ac:dyDescent="0.2">
      <c r="X1120" s="50"/>
    </row>
    <row r="1121" spans="24:24" x14ac:dyDescent="0.2">
      <c r="X1121" s="50"/>
    </row>
    <row r="1122" spans="24:24" x14ac:dyDescent="0.2">
      <c r="X1122" s="50"/>
    </row>
    <row r="1123" spans="24:24" x14ac:dyDescent="0.2">
      <c r="X1123" s="50"/>
    </row>
    <row r="1124" spans="24:24" x14ac:dyDescent="0.2">
      <c r="X1124" s="50"/>
    </row>
    <row r="1125" spans="24:24" x14ac:dyDescent="0.2">
      <c r="X1125" s="50"/>
    </row>
    <row r="1126" spans="24:24" x14ac:dyDescent="0.2">
      <c r="X1126" s="50"/>
    </row>
    <row r="1127" spans="24:24" x14ac:dyDescent="0.2">
      <c r="X1127" s="50"/>
    </row>
    <row r="1128" spans="24:24" x14ac:dyDescent="0.2">
      <c r="X1128" s="50"/>
    </row>
    <row r="1129" spans="24:24" x14ac:dyDescent="0.2">
      <c r="X1129" s="50"/>
    </row>
    <row r="1130" spans="24:24" x14ac:dyDescent="0.2">
      <c r="X1130" s="50"/>
    </row>
    <row r="1131" spans="24:24" x14ac:dyDescent="0.2">
      <c r="X1131" s="50"/>
    </row>
    <row r="1132" spans="24:24" x14ac:dyDescent="0.2">
      <c r="X1132" s="50"/>
    </row>
    <row r="1133" spans="24:24" x14ac:dyDescent="0.2">
      <c r="X1133" s="50"/>
    </row>
    <row r="1134" spans="24:24" x14ac:dyDescent="0.2">
      <c r="X1134" s="50"/>
    </row>
    <row r="1135" spans="24:24" x14ac:dyDescent="0.2">
      <c r="X1135" s="50"/>
    </row>
    <row r="1136" spans="24:24" x14ac:dyDescent="0.2">
      <c r="X1136" s="50"/>
    </row>
    <row r="1137" spans="24:24" x14ac:dyDescent="0.2">
      <c r="X1137" s="50"/>
    </row>
    <row r="1138" spans="24:24" x14ac:dyDescent="0.2">
      <c r="X1138" s="50"/>
    </row>
    <row r="1139" spans="24:24" x14ac:dyDescent="0.2">
      <c r="X1139" s="50"/>
    </row>
    <row r="1140" spans="24:24" x14ac:dyDescent="0.2">
      <c r="X1140" s="50"/>
    </row>
    <row r="1141" spans="24:24" x14ac:dyDescent="0.2">
      <c r="X1141" s="50"/>
    </row>
    <row r="1142" spans="24:24" x14ac:dyDescent="0.2">
      <c r="X1142" s="50"/>
    </row>
    <row r="1143" spans="24:24" x14ac:dyDescent="0.2">
      <c r="X1143" s="50"/>
    </row>
    <row r="1144" spans="24:24" x14ac:dyDescent="0.2">
      <c r="X1144" s="50"/>
    </row>
    <row r="1145" spans="24:24" x14ac:dyDescent="0.2">
      <c r="X1145" s="50"/>
    </row>
    <row r="1146" spans="24:24" x14ac:dyDescent="0.2">
      <c r="X1146" s="50"/>
    </row>
    <row r="1147" spans="24:24" x14ac:dyDescent="0.2">
      <c r="X1147" s="50"/>
    </row>
    <row r="1148" spans="24:24" x14ac:dyDescent="0.2">
      <c r="X1148" s="50"/>
    </row>
    <row r="1149" spans="24:24" x14ac:dyDescent="0.2">
      <c r="X1149" s="50"/>
    </row>
    <row r="1150" spans="24:24" x14ac:dyDescent="0.2">
      <c r="X1150" s="50"/>
    </row>
    <row r="1151" spans="24:24" x14ac:dyDescent="0.2">
      <c r="X1151" s="50"/>
    </row>
    <row r="1152" spans="24:24" x14ac:dyDescent="0.2">
      <c r="X1152" s="50"/>
    </row>
    <row r="1153" spans="24:24" x14ac:dyDescent="0.2">
      <c r="X1153" s="50"/>
    </row>
    <row r="1154" spans="24:24" x14ac:dyDescent="0.2">
      <c r="X1154" s="50"/>
    </row>
    <row r="1155" spans="24:24" x14ac:dyDescent="0.2">
      <c r="X1155" s="50"/>
    </row>
    <row r="1156" spans="24:24" x14ac:dyDescent="0.2">
      <c r="X1156" s="50"/>
    </row>
    <row r="1157" spans="24:24" x14ac:dyDescent="0.2">
      <c r="X1157" s="50"/>
    </row>
    <row r="1158" spans="24:24" x14ac:dyDescent="0.2">
      <c r="X1158" s="50"/>
    </row>
    <row r="1159" spans="24:24" x14ac:dyDescent="0.2">
      <c r="X1159" s="50"/>
    </row>
    <row r="1160" spans="24:24" x14ac:dyDescent="0.2">
      <c r="X1160" s="50"/>
    </row>
    <row r="1161" spans="24:24" x14ac:dyDescent="0.2">
      <c r="X1161" s="50"/>
    </row>
    <row r="1162" spans="24:24" x14ac:dyDescent="0.2">
      <c r="X1162" s="50"/>
    </row>
    <row r="1163" spans="24:24" x14ac:dyDescent="0.2">
      <c r="X1163" s="50"/>
    </row>
    <row r="1164" spans="24:24" x14ac:dyDescent="0.2">
      <c r="X1164" s="50"/>
    </row>
    <row r="1165" spans="24:24" x14ac:dyDescent="0.2">
      <c r="X1165" s="50"/>
    </row>
    <row r="1166" spans="24:24" x14ac:dyDescent="0.2">
      <c r="X1166" s="50"/>
    </row>
    <row r="1167" spans="24:24" x14ac:dyDescent="0.2">
      <c r="X1167" s="50"/>
    </row>
    <row r="1168" spans="24:24" x14ac:dyDescent="0.2">
      <c r="X1168" s="50"/>
    </row>
    <row r="1169" spans="24:24" x14ac:dyDescent="0.2">
      <c r="X1169" s="50"/>
    </row>
    <row r="1170" spans="24:24" x14ac:dyDescent="0.2">
      <c r="X1170" s="50"/>
    </row>
    <row r="1171" spans="24:24" x14ac:dyDescent="0.2">
      <c r="X1171" s="50"/>
    </row>
    <row r="1172" spans="24:24" x14ac:dyDescent="0.2">
      <c r="X1172" s="50"/>
    </row>
    <row r="1173" spans="24:24" x14ac:dyDescent="0.2">
      <c r="X1173" s="50"/>
    </row>
    <row r="1174" spans="24:24" x14ac:dyDescent="0.2">
      <c r="X1174" s="50"/>
    </row>
    <row r="1175" spans="24:24" x14ac:dyDescent="0.2">
      <c r="X1175" s="50"/>
    </row>
    <row r="1176" spans="24:24" x14ac:dyDescent="0.2">
      <c r="X1176" s="50"/>
    </row>
    <row r="1177" spans="24:24" x14ac:dyDescent="0.2">
      <c r="X1177" s="50"/>
    </row>
    <row r="1178" spans="24:24" x14ac:dyDescent="0.2">
      <c r="X1178" s="50"/>
    </row>
    <row r="1179" spans="24:24" x14ac:dyDescent="0.2">
      <c r="X1179" s="50"/>
    </row>
    <row r="1180" spans="24:24" x14ac:dyDescent="0.2">
      <c r="X1180" s="50"/>
    </row>
    <row r="1181" spans="24:24" x14ac:dyDescent="0.2">
      <c r="X1181" s="50"/>
    </row>
    <row r="1182" spans="24:24" x14ac:dyDescent="0.2">
      <c r="X1182" s="50"/>
    </row>
    <row r="1183" spans="24:24" x14ac:dyDescent="0.2">
      <c r="X1183" s="50"/>
    </row>
    <row r="1184" spans="24:24" x14ac:dyDescent="0.2">
      <c r="X1184" s="50"/>
    </row>
    <row r="1185" spans="24:24" x14ac:dyDescent="0.2">
      <c r="X1185" s="50"/>
    </row>
    <row r="1186" spans="24:24" x14ac:dyDescent="0.2">
      <c r="X1186" s="50"/>
    </row>
    <row r="1187" spans="24:24" x14ac:dyDescent="0.2">
      <c r="X1187" s="50"/>
    </row>
    <row r="1188" spans="24:24" x14ac:dyDescent="0.2">
      <c r="X1188" s="50"/>
    </row>
    <row r="1189" spans="24:24" x14ac:dyDescent="0.2">
      <c r="X1189" s="50"/>
    </row>
    <row r="1190" spans="24:24" x14ac:dyDescent="0.2">
      <c r="X1190" s="50"/>
    </row>
    <row r="1191" spans="24:24" x14ac:dyDescent="0.2">
      <c r="X1191" s="50"/>
    </row>
    <row r="1192" spans="24:24" x14ac:dyDescent="0.2">
      <c r="X1192" s="50"/>
    </row>
    <row r="1193" spans="24:24" x14ac:dyDescent="0.2">
      <c r="X1193" s="50"/>
    </row>
    <row r="1194" spans="24:24" x14ac:dyDescent="0.2">
      <c r="X1194" s="50"/>
    </row>
    <row r="1195" spans="24:24" x14ac:dyDescent="0.2">
      <c r="X1195" s="50"/>
    </row>
    <row r="1196" spans="24:24" x14ac:dyDescent="0.2">
      <c r="X1196" s="50"/>
    </row>
    <row r="1197" spans="24:24" x14ac:dyDescent="0.2">
      <c r="X1197" s="50"/>
    </row>
    <row r="1198" spans="24:24" x14ac:dyDescent="0.2">
      <c r="X1198" s="50"/>
    </row>
    <row r="1199" spans="24:24" x14ac:dyDescent="0.2">
      <c r="X1199" s="50"/>
    </row>
    <row r="1200" spans="24:24" x14ac:dyDescent="0.2">
      <c r="X1200" s="50"/>
    </row>
    <row r="1201" spans="24:24" x14ac:dyDescent="0.2">
      <c r="X1201" s="50"/>
    </row>
    <row r="1202" spans="24:24" x14ac:dyDescent="0.2">
      <c r="X1202" s="50"/>
    </row>
    <row r="1203" spans="24:24" x14ac:dyDescent="0.2">
      <c r="X1203" s="50"/>
    </row>
    <row r="1204" spans="24:24" x14ac:dyDescent="0.2">
      <c r="X1204" s="50"/>
    </row>
    <row r="1205" spans="24:24" x14ac:dyDescent="0.2">
      <c r="X1205" s="50"/>
    </row>
    <row r="1206" spans="24:24" x14ac:dyDescent="0.2">
      <c r="X1206" s="50"/>
    </row>
    <row r="1207" spans="24:24" x14ac:dyDescent="0.2">
      <c r="X1207" s="50"/>
    </row>
    <row r="1208" spans="24:24" x14ac:dyDescent="0.2">
      <c r="X1208" s="50"/>
    </row>
    <row r="1209" spans="24:24" x14ac:dyDescent="0.2">
      <c r="X1209" s="50"/>
    </row>
    <row r="1210" spans="24:24" x14ac:dyDescent="0.2">
      <c r="X1210" s="50"/>
    </row>
    <row r="1211" spans="24:24" x14ac:dyDescent="0.2">
      <c r="X1211" s="50"/>
    </row>
    <row r="1212" spans="24:24" x14ac:dyDescent="0.2">
      <c r="X1212" s="50"/>
    </row>
    <row r="1213" spans="24:24" x14ac:dyDescent="0.2">
      <c r="X1213" s="50"/>
    </row>
    <row r="1214" spans="24:24" x14ac:dyDescent="0.2">
      <c r="X1214" s="50"/>
    </row>
    <row r="1215" spans="24:24" x14ac:dyDescent="0.2">
      <c r="X1215" s="50"/>
    </row>
    <row r="1216" spans="24:24" x14ac:dyDescent="0.2">
      <c r="X1216" s="50"/>
    </row>
    <row r="1217" spans="24:24" x14ac:dyDescent="0.2">
      <c r="X1217" s="50"/>
    </row>
    <row r="1218" spans="24:24" x14ac:dyDescent="0.2">
      <c r="X1218" s="50"/>
    </row>
    <row r="1219" spans="24:24" x14ac:dyDescent="0.2">
      <c r="X1219" s="50"/>
    </row>
    <row r="1220" spans="24:24" x14ac:dyDescent="0.2">
      <c r="X1220" s="50"/>
    </row>
    <row r="1221" spans="24:24" x14ac:dyDescent="0.2">
      <c r="X1221" s="50"/>
    </row>
    <row r="1222" spans="24:24" x14ac:dyDescent="0.2">
      <c r="X1222" s="50"/>
    </row>
    <row r="1223" spans="24:24" x14ac:dyDescent="0.2">
      <c r="X1223" s="50"/>
    </row>
    <row r="1224" spans="24:24" x14ac:dyDescent="0.2">
      <c r="X1224" s="50"/>
    </row>
    <row r="1225" spans="24:24" x14ac:dyDescent="0.2">
      <c r="X1225" s="50"/>
    </row>
    <row r="1226" spans="24:24" x14ac:dyDescent="0.2">
      <c r="X1226" s="50"/>
    </row>
    <row r="1227" spans="24:24" x14ac:dyDescent="0.2">
      <c r="X1227" s="50"/>
    </row>
    <row r="1228" spans="24:24" x14ac:dyDescent="0.2">
      <c r="X1228" s="50"/>
    </row>
    <row r="1229" spans="24:24" x14ac:dyDescent="0.2">
      <c r="X1229" s="50"/>
    </row>
    <row r="1230" spans="24:24" x14ac:dyDescent="0.2">
      <c r="X1230" s="50"/>
    </row>
    <row r="1231" spans="24:24" x14ac:dyDescent="0.2">
      <c r="X1231" s="50"/>
    </row>
    <row r="1232" spans="24:24" x14ac:dyDescent="0.2">
      <c r="X1232" s="50"/>
    </row>
    <row r="1233" spans="24:24" x14ac:dyDescent="0.2">
      <c r="X1233" s="50"/>
    </row>
    <row r="1234" spans="24:24" x14ac:dyDescent="0.2">
      <c r="X1234" s="50"/>
    </row>
    <row r="1235" spans="24:24" x14ac:dyDescent="0.2">
      <c r="X1235" s="50"/>
    </row>
    <row r="1236" spans="24:24" x14ac:dyDescent="0.2">
      <c r="X1236" s="50"/>
    </row>
    <row r="1237" spans="24:24" x14ac:dyDescent="0.2">
      <c r="X1237" s="50"/>
    </row>
    <row r="1238" spans="24:24" x14ac:dyDescent="0.2">
      <c r="X1238" s="50"/>
    </row>
    <row r="1239" spans="24:24" x14ac:dyDescent="0.2">
      <c r="X1239" s="50"/>
    </row>
    <row r="1240" spans="24:24" x14ac:dyDescent="0.2">
      <c r="X1240" s="50"/>
    </row>
    <row r="1241" spans="24:24" x14ac:dyDescent="0.2">
      <c r="X1241" s="50"/>
    </row>
    <row r="1242" spans="24:24" x14ac:dyDescent="0.2">
      <c r="X1242" s="50"/>
    </row>
    <row r="1243" spans="24:24" x14ac:dyDescent="0.2">
      <c r="X1243" s="50"/>
    </row>
    <row r="1244" spans="24:24" x14ac:dyDescent="0.2">
      <c r="X1244" s="50"/>
    </row>
    <row r="1245" spans="24:24" x14ac:dyDescent="0.2">
      <c r="X1245" s="50"/>
    </row>
    <row r="1246" spans="24:24" x14ac:dyDescent="0.2">
      <c r="X1246" s="50"/>
    </row>
    <row r="1247" spans="24:24" x14ac:dyDescent="0.2">
      <c r="X1247" s="50"/>
    </row>
    <row r="1248" spans="24:24" x14ac:dyDescent="0.2">
      <c r="X1248" s="50"/>
    </row>
    <row r="1249" spans="24:24" x14ac:dyDescent="0.2">
      <c r="X1249" s="50"/>
    </row>
    <row r="1250" spans="24:24" x14ac:dyDescent="0.2">
      <c r="X1250" s="50"/>
    </row>
    <row r="1251" spans="24:24" x14ac:dyDescent="0.2">
      <c r="X1251" s="50"/>
    </row>
    <row r="1252" spans="24:24" x14ac:dyDescent="0.2">
      <c r="X1252" s="50"/>
    </row>
    <row r="1253" spans="24:24" x14ac:dyDescent="0.2">
      <c r="X1253" s="50"/>
    </row>
    <row r="1254" spans="24:24" x14ac:dyDescent="0.2">
      <c r="X1254" s="50"/>
    </row>
    <row r="1255" spans="24:24" x14ac:dyDescent="0.2">
      <c r="X1255" s="50"/>
    </row>
    <row r="1256" spans="24:24" x14ac:dyDescent="0.2">
      <c r="X1256" s="50"/>
    </row>
    <row r="1257" spans="24:24" x14ac:dyDescent="0.2">
      <c r="X1257" s="50"/>
    </row>
    <row r="1258" spans="24:24" x14ac:dyDescent="0.2">
      <c r="X1258" s="50"/>
    </row>
    <row r="1259" spans="24:24" x14ac:dyDescent="0.2">
      <c r="X1259" s="50"/>
    </row>
    <row r="1260" spans="24:24" x14ac:dyDescent="0.2">
      <c r="X1260" s="50"/>
    </row>
    <row r="1261" spans="24:24" x14ac:dyDescent="0.2">
      <c r="X1261" s="50"/>
    </row>
    <row r="1262" spans="24:24" x14ac:dyDescent="0.2">
      <c r="X1262" s="50"/>
    </row>
    <row r="1263" spans="24:24" x14ac:dyDescent="0.2">
      <c r="X1263" s="50"/>
    </row>
    <row r="1264" spans="24:24" x14ac:dyDescent="0.2">
      <c r="X1264" s="50"/>
    </row>
    <row r="1265" spans="24:24" x14ac:dyDescent="0.2">
      <c r="X1265" s="50"/>
    </row>
    <row r="1266" spans="24:24" x14ac:dyDescent="0.2">
      <c r="X1266" s="50"/>
    </row>
    <row r="1267" spans="24:24" x14ac:dyDescent="0.2">
      <c r="X1267" s="50"/>
    </row>
    <row r="1268" spans="24:24" x14ac:dyDescent="0.2">
      <c r="X1268" s="50"/>
    </row>
    <row r="1269" spans="24:24" x14ac:dyDescent="0.2">
      <c r="X1269" s="50"/>
    </row>
    <row r="1270" spans="24:24" x14ac:dyDescent="0.2">
      <c r="X1270" s="50"/>
    </row>
    <row r="1271" spans="24:24" x14ac:dyDescent="0.2">
      <c r="X1271" s="50"/>
    </row>
    <row r="1272" spans="24:24" x14ac:dyDescent="0.2">
      <c r="X1272" s="50"/>
    </row>
    <row r="1273" spans="24:24" x14ac:dyDescent="0.2">
      <c r="X1273" s="50"/>
    </row>
    <row r="1274" spans="24:24" x14ac:dyDescent="0.2">
      <c r="X1274" s="50"/>
    </row>
    <row r="1275" spans="24:24" x14ac:dyDescent="0.2">
      <c r="X1275" s="50"/>
    </row>
    <row r="1276" spans="24:24" x14ac:dyDescent="0.2">
      <c r="X1276" s="50"/>
    </row>
    <row r="1277" spans="24:24" x14ac:dyDescent="0.2">
      <c r="X1277" s="50"/>
    </row>
    <row r="1278" spans="24:24" x14ac:dyDescent="0.2">
      <c r="X1278" s="50"/>
    </row>
    <row r="1279" spans="24:24" x14ac:dyDescent="0.2">
      <c r="X1279" s="50"/>
    </row>
    <row r="1280" spans="24:24" x14ac:dyDescent="0.2">
      <c r="X1280" s="50"/>
    </row>
    <row r="1281" spans="24:24" x14ac:dyDescent="0.2">
      <c r="X1281" s="50"/>
    </row>
    <row r="1282" spans="24:24" x14ac:dyDescent="0.2">
      <c r="X1282" s="50"/>
    </row>
    <row r="1283" spans="24:24" x14ac:dyDescent="0.2">
      <c r="X1283" s="50"/>
    </row>
    <row r="1284" spans="24:24" x14ac:dyDescent="0.2">
      <c r="X1284" s="50"/>
    </row>
    <row r="1285" spans="24:24" x14ac:dyDescent="0.2">
      <c r="X1285" s="50"/>
    </row>
    <row r="1286" spans="24:24" x14ac:dyDescent="0.2">
      <c r="X1286" s="50"/>
    </row>
    <row r="1287" spans="24:24" x14ac:dyDescent="0.2">
      <c r="X1287" s="50"/>
    </row>
    <row r="1288" spans="24:24" x14ac:dyDescent="0.2">
      <c r="X1288" s="50"/>
    </row>
    <row r="1289" spans="24:24" x14ac:dyDescent="0.2">
      <c r="X1289" s="50"/>
    </row>
    <row r="1290" spans="24:24" x14ac:dyDescent="0.2">
      <c r="X1290" s="50"/>
    </row>
    <row r="1291" spans="24:24" x14ac:dyDescent="0.2">
      <c r="X1291" s="50"/>
    </row>
    <row r="1292" spans="24:24" x14ac:dyDescent="0.2">
      <c r="X1292" s="50"/>
    </row>
    <row r="1293" spans="24:24" x14ac:dyDescent="0.2">
      <c r="X1293" s="50"/>
    </row>
    <row r="1294" spans="24:24" x14ac:dyDescent="0.2">
      <c r="X1294" s="50"/>
    </row>
    <row r="1295" spans="24:24" x14ac:dyDescent="0.2">
      <c r="X1295" s="50"/>
    </row>
    <row r="1296" spans="24:24" x14ac:dyDescent="0.2">
      <c r="X1296" s="50"/>
    </row>
    <row r="1297" spans="24:24" x14ac:dyDescent="0.2">
      <c r="X1297" s="50"/>
    </row>
    <row r="1298" spans="24:24" x14ac:dyDescent="0.2">
      <c r="X1298" s="50"/>
    </row>
    <row r="1299" spans="24:24" x14ac:dyDescent="0.2">
      <c r="X1299" s="50"/>
    </row>
    <row r="1300" spans="24:24" x14ac:dyDescent="0.2">
      <c r="X1300" s="50"/>
    </row>
    <row r="1301" spans="24:24" x14ac:dyDescent="0.2">
      <c r="X1301" s="50"/>
    </row>
    <row r="1302" spans="24:24" x14ac:dyDescent="0.2">
      <c r="X1302" s="50"/>
    </row>
    <row r="1303" spans="24:24" x14ac:dyDescent="0.2">
      <c r="X1303" s="50"/>
    </row>
    <row r="1304" spans="24:24" x14ac:dyDescent="0.2">
      <c r="X1304" s="50"/>
    </row>
    <row r="1305" spans="24:24" x14ac:dyDescent="0.2">
      <c r="X1305" s="50"/>
    </row>
    <row r="1306" spans="24:24" x14ac:dyDescent="0.2">
      <c r="X1306" s="50"/>
    </row>
    <row r="1307" spans="24:24" x14ac:dyDescent="0.2">
      <c r="X1307" s="50"/>
    </row>
    <row r="1308" spans="24:24" x14ac:dyDescent="0.2">
      <c r="X1308" s="50"/>
    </row>
    <row r="1309" spans="24:24" x14ac:dyDescent="0.2">
      <c r="X1309" s="50"/>
    </row>
    <row r="1310" spans="24:24" x14ac:dyDescent="0.2">
      <c r="X1310" s="50"/>
    </row>
    <row r="1311" spans="24:24" x14ac:dyDescent="0.2">
      <c r="X1311" s="50"/>
    </row>
    <row r="1312" spans="24:24" x14ac:dyDescent="0.2">
      <c r="X1312" s="50"/>
    </row>
    <row r="1313" spans="24:24" x14ac:dyDescent="0.2">
      <c r="X1313" s="50"/>
    </row>
    <row r="1314" spans="24:24" x14ac:dyDescent="0.2">
      <c r="X1314" s="50"/>
    </row>
    <row r="1315" spans="24:24" x14ac:dyDescent="0.2">
      <c r="X1315" s="50"/>
    </row>
    <row r="1316" spans="24:24" x14ac:dyDescent="0.2">
      <c r="X1316" s="50"/>
    </row>
    <row r="1317" spans="24:24" x14ac:dyDescent="0.2">
      <c r="X1317" s="50"/>
    </row>
    <row r="1318" spans="24:24" x14ac:dyDescent="0.2">
      <c r="X1318" s="50"/>
    </row>
    <row r="1319" spans="24:24" x14ac:dyDescent="0.2">
      <c r="X1319" s="50"/>
    </row>
    <row r="1320" spans="24:24" x14ac:dyDescent="0.2">
      <c r="X1320" s="50"/>
    </row>
    <row r="1321" spans="24:24" x14ac:dyDescent="0.2">
      <c r="X1321" s="50"/>
    </row>
    <row r="1322" spans="24:24" x14ac:dyDescent="0.2">
      <c r="X1322" s="50"/>
    </row>
    <row r="1323" spans="24:24" x14ac:dyDescent="0.2">
      <c r="X1323" s="50"/>
    </row>
    <row r="1324" spans="24:24" x14ac:dyDescent="0.2">
      <c r="X1324" s="50"/>
    </row>
    <row r="1325" spans="24:24" x14ac:dyDescent="0.2">
      <c r="X1325" s="50"/>
    </row>
    <row r="1326" spans="24:24" x14ac:dyDescent="0.2">
      <c r="X1326" s="50"/>
    </row>
    <row r="1327" spans="24:24" x14ac:dyDescent="0.2">
      <c r="X1327" s="50"/>
    </row>
    <row r="1328" spans="24:24" x14ac:dyDescent="0.2">
      <c r="X1328" s="50"/>
    </row>
    <row r="1329" spans="24:24" x14ac:dyDescent="0.2">
      <c r="X1329" s="50"/>
    </row>
    <row r="1330" spans="24:24" x14ac:dyDescent="0.2">
      <c r="X1330" s="50"/>
    </row>
    <row r="1331" spans="24:24" x14ac:dyDescent="0.2">
      <c r="X1331" s="50"/>
    </row>
    <row r="1332" spans="24:24" x14ac:dyDescent="0.2">
      <c r="X1332" s="50"/>
    </row>
    <row r="1333" spans="24:24" x14ac:dyDescent="0.2">
      <c r="X1333" s="50"/>
    </row>
    <row r="1334" spans="24:24" x14ac:dyDescent="0.2">
      <c r="X1334" s="50"/>
    </row>
    <row r="1335" spans="24:24" x14ac:dyDescent="0.2">
      <c r="X1335" s="50"/>
    </row>
    <row r="1336" spans="24:24" x14ac:dyDescent="0.2">
      <c r="X1336" s="50"/>
    </row>
    <row r="1337" spans="24:24" x14ac:dyDescent="0.2">
      <c r="X1337" s="50"/>
    </row>
    <row r="1338" spans="24:24" x14ac:dyDescent="0.2">
      <c r="X1338" s="50"/>
    </row>
    <row r="1339" spans="24:24" x14ac:dyDescent="0.2">
      <c r="X1339" s="50"/>
    </row>
    <row r="1340" spans="24:24" x14ac:dyDescent="0.2">
      <c r="X1340" s="50"/>
    </row>
    <row r="1341" spans="24:24" x14ac:dyDescent="0.2">
      <c r="X1341" s="50"/>
    </row>
    <row r="1342" spans="24:24" x14ac:dyDescent="0.2">
      <c r="X1342" s="50"/>
    </row>
    <row r="1343" spans="24:24" x14ac:dyDescent="0.2">
      <c r="X1343" s="50"/>
    </row>
    <row r="1344" spans="24:24" x14ac:dyDescent="0.2">
      <c r="X1344" s="50"/>
    </row>
    <row r="1345" spans="24:24" x14ac:dyDescent="0.2">
      <c r="X1345" s="50"/>
    </row>
    <row r="1346" spans="24:24" x14ac:dyDescent="0.2">
      <c r="X1346" s="50"/>
    </row>
    <row r="1347" spans="24:24" x14ac:dyDescent="0.2">
      <c r="X1347" s="50"/>
    </row>
    <row r="1348" spans="24:24" x14ac:dyDescent="0.2">
      <c r="X1348" s="50"/>
    </row>
    <row r="1349" spans="24:24" x14ac:dyDescent="0.2">
      <c r="X1349" s="50"/>
    </row>
    <row r="1350" spans="24:24" x14ac:dyDescent="0.2">
      <c r="X1350" s="50"/>
    </row>
    <row r="1351" spans="24:24" x14ac:dyDescent="0.2">
      <c r="X1351" s="50"/>
    </row>
    <row r="1352" spans="24:24" x14ac:dyDescent="0.2">
      <c r="X1352" s="50"/>
    </row>
    <row r="1353" spans="24:24" x14ac:dyDescent="0.2">
      <c r="X1353" s="50"/>
    </row>
    <row r="1354" spans="24:24" x14ac:dyDescent="0.2">
      <c r="X1354" s="50"/>
    </row>
    <row r="1355" spans="24:24" x14ac:dyDescent="0.2">
      <c r="X1355" s="50"/>
    </row>
    <row r="1356" spans="24:24" x14ac:dyDescent="0.2">
      <c r="X1356" s="50"/>
    </row>
    <row r="1357" spans="24:24" x14ac:dyDescent="0.2">
      <c r="X1357" s="50"/>
    </row>
    <row r="1358" spans="24:24" x14ac:dyDescent="0.2">
      <c r="X1358" s="50"/>
    </row>
    <row r="1359" spans="24:24" x14ac:dyDescent="0.2">
      <c r="X1359" s="50"/>
    </row>
    <row r="1360" spans="24:24" x14ac:dyDescent="0.2">
      <c r="X1360" s="50"/>
    </row>
    <row r="1361" spans="24:24" x14ac:dyDescent="0.2">
      <c r="X1361" s="50"/>
    </row>
    <row r="1362" spans="24:24" x14ac:dyDescent="0.2">
      <c r="X1362" s="50"/>
    </row>
    <row r="1363" spans="24:24" x14ac:dyDescent="0.2">
      <c r="X1363" s="50"/>
    </row>
    <row r="1364" spans="24:24" x14ac:dyDescent="0.2">
      <c r="X1364" s="50"/>
    </row>
    <row r="1365" spans="24:24" x14ac:dyDescent="0.2">
      <c r="X1365" s="50"/>
    </row>
    <row r="1366" spans="24:24" x14ac:dyDescent="0.2">
      <c r="X1366" s="50"/>
    </row>
    <row r="1367" spans="24:24" x14ac:dyDescent="0.2">
      <c r="X1367" s="50"/>
    </row>
    <row r="1368" spans="24:24" x14ac:dyDescent="0.2">
      <c r="X1368" s="50"/>
    </row>
    <row r="1369" spans="24:24" x14ac:dyDescent="0.2">
      <c r="X1369" s="50"/>
    </row>
    <row r="1370" spans="24:24" x14ac:dyDescent="0.2">
      <c r="X1370" s="50"/>
    </row>
    <row r="1371" spans="24:24" x14ac:dyDescent="0.2">
      <c r="X1371" s="50"/>
    </row>
    <row r="1372" spans="24:24" x14ac:dyDescent="0.2">
      <c r="X1372" s="50"/>
    </row>
    <row r="1373" spans="24:24" x14ac:dyDescent="0.2">
      <c r="X1373" s="50"/>
    </row>
    <row r="1374" spans="24:24" x14ac:dyDescent="0.2">
      <c r="X1374" s="50"/>
    </row>
    <row r="1375" spans="24:24" x14ac:dyDescent="0.2">
      <c r="X1375" s="50"/>
    </row>
    <row r="1376" spans="24:24" x14ac:dyDescent="0.2">
      <c r="X1376" s="50"/>
    </row>
    <row r="1377" spans="24:24" x14ac:dyDescent="0.2">
      <c r="X1377" s="50"/>
    </row>
    <row r="1378" spans="24:24" x14ac:dyDescent="0.2">
      <c r="X1378" s="50"/>
    </row>
    <row r="1379" spans="24:24" x14ac:dyDescent="0.2">
      <c r="X1379" s="50"/>
    </row>
    <row r="1380" spans="24:24" x14ac:dyDescent="0.2">
      <c r="X1380" s="50"/>
    </row>
    <row r="1381" spans="24:24" x14ac:dyDescent="0.2">
      <c r="X1381" s="50"/>
    </row>
    <row r="1382" spans="24:24" x14ac:dyDescent="0.2">
      <c r="X1382" s="50"/>
    </row>
    <row r="1383" spans="24:24" x14ac:dyDescent="0.2">
      <c r="X1383" s="50"/>
    </row>
    <row r="1384" spans="24:24" x14ac:dyDescent="0.2">
      <c r="X1384" s="50"/>
    </row>
    <row r="1385" spans="24:24" x14ac:dyDescent="0.2">
      <c r="X1385" s="50"/>
    </row>
    <row r="1386" spans="24:24" x14ac:dyDescent="0.2">
      <c r="X1386" s="50"/>
    </row>
    <row r="1387" spans="24:24" x14ac:dyDescent="0.2">
      <c r="X1387" s="50"/>
    </row>
    <row r="1388" spans="24:24" x14ac:dyDescent="0.2">
      <c r="X1388" s="50"/>
    </row>
    <row r="1389" spans="24:24" x14ac:dyDescent="0.2">
      <c r="X1389" s="50"/>
    </row>
    <row r="1390" spans="24:24" x14ac:dyDescent="0.2">
      <c r="X1390" s="50"/>
    </row>
    <row r="1391" spans="24:24" x14ac:dyDescent="0.2">
      <c r="X1391" s="50"/>
    </row>
    <row r="1392" spans="24:24" x14ac:dyDescent="0.2">
      <c r="X1392" s="50"/>
    </row>
    <row r="1393" spans="24:24" x14ac:dyDescent="0.2">
      <c r="X1393" s="50"/>
    </row>
    <row r="1394" spans="24:24" x14ac:dyDescent="0.2">
      <c r="X1394" s="50"/>
    </row>
    <row r="1395" spans="24:24" x14ac:dyDescent="0.2">
      <c r="X1395" s="50"/>
    </row>
    <row r="1396" spans="24:24" x14ac:dyDescent="0.2">
      <c r="X1396" s="50"/>
    </row>
    <row r="1397" spans="24:24" x14ac:dyDescent="0.2">
      <c r="X1397" s="50"/>
    </row>
    <row r="1398" spans="24:24" x14ac:dyDescent="0.2">
      <c r="X1398" s="50"/>
    </row>
    <row r="1399" spans="24:24" x14ac:dyDescent="0.2">
      <c r="X1399" s="50"/>
    </row>
    <row r="1400" spans="24:24" x14ac:dyDescent="0.2">
      <c r="X1400" s="50"/>
    </row>
    <row r="1401" spans="24:24" x14ac:dyDescent="0.2">
      <c r="X1401" s="50"/>
    </row>
    <row r="1402" spans="24:24" x14ac:dyDescent="0.2">
      <c r="X1402" s="50"/>
    </row>
    <row r="1403" spans="24:24" x14ac:dyDescent="0.2">
      <c r="X1403" s="50"/>
    </row>
    <row r="1404" spans="24:24" x14ac:dyDescent="0.2">
      <c r="X1404" s="50"/>
    </row>
    <row r="1405" spans="24:24" x14ac:dyDescent="0.2">
      <c r="X1405" s="50"/>
    </row>
    <row r="1406" spans="24:24" x14ac:dyDescent="0.2">
      <c r="X1406" s="50"/>
    </row>
    <row r="1407" spans="24:24" x14ac:dyDescent="0.2">
      <c r="X1407" s="50"/>
    </row>
    <row r="1408" spans="24:24" x14ac:dyDescent="0.2">
      <c r="X1408" s="50"/>
    </row>
    <row r="1409" spans="24:24" x14ac:dyDescent="0.2">
      <c r="X1409" s="50"/>
    </row>
    <row r="1410" spans="24:24" x14ac:dyDescent="0.2">
      <c r="X1410" s="50"/>
    </row>
    <row r="1411" spans="24:24" x14ac:dyDescent="0.2">
      <c r="X1411" s="50"/>
    </row>
    <row r="1412" spans="24:24" x14ac:dyDescent="0.2">
      <c r="X1412" s="50"/>
    </row>
    <row r="1413" spans="24:24" x14ac:dyDescent="0.2">
      <c r="X1413" s="50"/>
    </row>
    <row r="1414" spans="24:24" x14ac:dyDescent="0.2">
      <c r="X1414" s="50"/>
    </row>
    <row r="1415" spans="24:24" x14ac:dyDescent="0.2">
      <c r="X1415" s="50"/>
    </row>
    <row r="1416" spans="24:24" x14ac:dyDescent="0.2">
      <c r="X1416" s="50"/>
    </row>
    <row r="1417" spans="24:24" x14ac:dyDescent="0.2">
      <c r="X1417" s="50"/>
    </row>
    <row r="1418" spans="24:24" x14ac:dyDescent="0.2">
      <c r="X1418" s="50"/>
    </row>
    <row r="1419" spans="24:24" x14ac:dyDescent="0.2">
      <c r="X1419" s="50"/>
    </row>
    <row r="1420" spans="24:24" x14ac:dyDescent="0.2">
      <c r="X1420" s="50"/>
    </row>
    <row r="1421" spans="24:24" x14ac:dyDescent="0.2">
      <c r="X1421" s="50"/>
    </row>
    <row r="1422" spans="24:24" x14ac:dyDescent="0.2">
      <c r="X1422" s="50"/>
    </row>
    <row r="1423" spans="24:24" x14ac:dyDescent="0.2">
      <c r="X1423" s="50"/>
    </row>
    <row r="1424" spans="24:24" x14ac:dyDescent="0.2">
      <c r="X1424" s="50"/>
    </row>
    <row r="1425" spans="24:24" x14ac:dyDescent="0.2">
      <c r="X1425" s="50"/>
    </row>
    <row r="1426" spans="24:24" x14ac:dyDescent="0.2">
      <c r="X1426" s="50"/>
    </row>
    <row r="1427" spans="24:24" x14ac:dyDescent="0.2">
      <c r="X1427" s="50"/>
    </row>
    <row r="1428" spans="24:24" x14ac:dyDescent="0.2">
      <c r="X1428" s="50"/>
    </row>
    <row r="1429" spans="24:24" x14ac:dyDescent="0.2">
      <c r="X1429" s="50"/>
    </row>
    <row r="1430" spans="24:24" x14ac:dyDescent="0.2">
      <c r="X1430" s="50"/>
    </row>
    <row r="1431" spans="24:24" x14ac:dyDescent="0.2">
      <c r="X1431" s="50"/>
    </row>
    <row r="1432" spans="24:24" x14ac:dyDescent="0.2">
      <c r="X1432" s="50"/>
    </row>
    <row r="1433" spans="24:24" x14ac:dyDescent="0.2">
      <c r="X1433" s="50"/>
    </row>
    <row r="1434" spans="24:24" x14ac:dyDescent="0.2">
      <c r="X1434" s="50"/>
    </row>
    <row r="1435" spans="24:24" x14ac:dyDescent="0.2">
      <c r="X1435" s="50"/>
    </row>
    <row r="1436" spans="24:24" x14ac:dyDescent="0.2">
      <c r="X1436" s="50"/>
    </row>
    <row r="1437" spans="24:24" x14ac:dyDescent="0.2">
      <c r="X1437" s="50"/>
    </row>
    <row r="1438" spans="24:24" x14ac:dyDescent="0.2">
      <c r="X1438" s="50"/>
    </row>
    <row r="1439" spans="24:24" x14ac:dyDescent="0.2">
      <c r="X1439" s="50"/>
    </row>
    <row r="1440" spans="24:24" x14ac:dyDescent="0.2">
      <c r="X1440" s="50"/>
    </row>
    <row r="1441" spans="24:24" x14ac:dyDescent="0.2">
      <c r="X1441" s="50"/>
    </row>
    <row r="1442" spans="24:24" x14ac:dyDescent="0.2">
      <c r="X1442" s="50"/>
    </row>
    <row r="1443" spans="24:24" x14ac:dyDescent="0.2">
      <c r="X1443" s="50"/>
    </row>
    <row r="1444" spans="24:24" x14ac:dyDescent="0.2">
      <c r="X1444" s="50"/>
    </row>
    <row r="1445" spans="24:24" x14ac:dyDescent="0.2">
      <c r="X1445" s="50"/>
    </row>
    <row r="1446" spans="24:24" x14ac:dyDescent="0.2">
      <c r="X1446" s="50"/>
    </row>
    <row r="1447" spans="24:24" x14ac:dyDescent="0.2">
      <c r="X1447" s="50"/>
    </row>
    <row r="1448" spans="24:24" x14ac:dyDescent="0.2">
      <c r="X1448" s="50"/>
    </row>
    <row r="1449" spans="24:24" x14ac:dyDescent="0.2">
      <c r="X1449" s="50"/>
    </row>
    <row r="1450" spans="24:24" x14ac:dyDescent="0.2">
      <c r="X1450" s="50"/>
    </row>
    <row r="1451" spans="24:24" x14ac:dyDescent="0.2">
      <c r="X1451" s="50"/>
    </row>
    <row r="1452" spans="24:24" x14ac:dyDescent="0.2">
      <c r="X1452" s="50"/>
    </row>
    <row r="1453" spans="24:24" x14ac:dyDescent="0.2">
      <c r="X1453" s="50"/>
    </row>
    <row r="1454" spans="24:24" x14ac:dyDescent="0.2">
      <c r="X1454" s="50"/>
    </row>
    <row r="1455" spans="24:24" x14ac:dyDescent="0.2">
      <c r="X1455" s="50"/>
    </row>
    <row r="1456" spans="24:24" x14ac:dyDescent="0.2">
      <c r="X1456" s="50"/>
    </row>
    <row r="1457" spans="24:24" x14ac:dyDescent="0.2">
      <c r="X1457" s="50"/>
    </row>
    <row r="1458" spans="24:24" x14ac:dyDescent="0.2">
      <c r="X1458" s="50"/>
    </row>
    <row r="1459" spans="24:24" x14ac:dyDescent="0.2">
      <c r="X1459" s="50"/>
    </row>
    <row r="1460" spans="24:24" x14ac:dyDescent="0.2">
      <c r="X1460" s="50"/>
    </row>
    <row r="1461" spans="24:24" x14ac:dyDescent="0.2">
      <c r="X1461" s="50"/>
    </row>
    <row r="1462" spans="24:24" x14ac:dyDescent="0.2">
      <c r="X1462" s="50"/>
    </row>
    <row r="1463" spans="24:24" x14ac:dyDescent="0.2">
      <c r="X1463" s="50"/>
    </row>
    <row r="1464" spans="24:24" x14ac:dyDescent="0.2">
      <c r="X1464" s="50"/>
    </row>
    <row r="1465" spans="24:24" x14ac:dyDescent="0.2">
      <c r="X1465" s="50"/>
    </row>
    <row r="1466" spans="24:24" x14ac:dyDescent="0.2">
      <c r="X1466" s="50"/>
    </row>
    <row r="1467" spans="24:24" x14ac:dyDescent="0.2">
      <c r="X1467" s="50"/>
    </row>
    <row r="1468" spans="24:24" x14ac:dyDescent="0.2">
      <c r="X1468" s="50"/>
    </row>
    <row r="1469" spans="24:24" x14ac:dyDescent="0.2">
      <c r="X1469" s="50"/>
    </row>
    <row r="1470" spans="24:24" x14ac:dyDescent="0.2">
      <c r="X1470" s="50"/>
    </row>
    <row r="1471" spans="24:24" x14ac:dyDescent="0.2">
      <c r="X1471" s="50"/>
    </row>
    <row r="1472" spans="24:24" x14ac:dyDescent="0.2">
      <c r="X1472" s="50"/>
    </row>
    <row r="1473" spans="24:24" x14ac:dyDescent="0.2">
      <c r="X1473" s="50"/>
    </row>
    <row r="1474" spans="24:24" x14ac:dyDescent="0.2">
      <c r="X1474" s="50"/>
    </row>
    <row r="1475" spans="24:24" x14ac:dyDescent="0.2">
      <c r="X1475" s="50"/>
    </row>
    <row r="1476" spans="24:24" x14ac:dyDescent="0.2">
      <c r="X1476" s="50"/>
    </row>
    <row r="1477" spans="24:24" x14ac:dyDescent="0.2">
      <c r="X1477" s="50"/>
    </row>
    <row r="1478" spans="24:24" x14ac:dyDescent="0.2">
      <c r="X1478" s="50"/>
    </row>
    <row r="1479" spans="24:24" x14ac:dyDescent="0.2">
      <c r="X1479" s="50"/>
    </row>
    <row r="1480" spans="24:24" x14ac:dyDescent="0.2">
      <c r="X1480" s="50"/>
    </row>
    <row r="1481" spans="24:24" x14ac:dyDescent="0.2">
      <c r="X1481" s="50"/>
    </row>
    <row r="1482" spans="24:24" x14ac:dyDescent="0.2">
      <c r="X1482" s="50"/>
    </row>
    <row r="1483" spans="24:24" x14ac:dyDescent="0.2">
      <c r="X1483" s="50"/>
    </row>
    <row r="1484" spans="24:24" x14ac:dyDescent="0.2">
      <c r="X1484" s="50"/>
    </row>
    <row r="1485" spans="24:24" x14ac:dyDescent="0.2">
      <c r="X1485" s="50"/>
    </row>
    <row r="1486" spans="24:24" x14ac:dyDescent="0.2">
      <c r="X1486" s="50"/>
    </row>
    <row r="1487" spans="24:24" x14ac:dyDescent="0.2">
      <c r="X1487" s="50"/>
    </row>
    <row r="1488" spans="24:24" x14ac:dyDescent="0.2">
      <c r="X1488" s="50"/>
    </row>
    <row r="1489" spans="24:24" x14ac:dyDescent="0.2">
      <c r="X1489" s="50"/>
    </row>
    <row r="1490" spans="24:24" x14ac:dyDescent="0.2">
      <c r="X1490" s="50"/>
    </row>
    <row r="1491" spans="24:24" x14ac:dyDescent="0.2">
      <c r="X1491" s="50"/>
    </row>
    <row r="1492" spans="24:24" x14ac:dyDescent="0.2">
      <c r="X1492" s="50"/>
    </row>
    <row r="1493" spans="24:24" x14ac:dyDescent="0.2">
      <c r="X1493" s="50"/>
    </row>
    <row r="1494" spans="24:24" x14ac:dyDescent="0.2">
      <c r="X1494" s="50"/>
    </row>
    <row r="1495" spans="24:24" x14ac:dyDescent="0.2">
      <c r="X1495" s="50"/>
    </row>
    <row r="1496" spans="24:24" x14ac:dyDescent="0.2">
      <c r="X1496" s="50"/>
    </row>
    <row r="1497" spans="24:24" x14ac:dyDescent="0.2">
      <c r="X1497" s="50"/>
    </row>
    <row r="1498" spans="24:24" x14ac:dyDescent="0.2">
      <c r="X1498" s="50"/>
    </row>
    <row r="1499" spans="24:24" x14ac:dyDescent="0.2">
      <c r="X1499" s="50"/>
    </row>
    <row r="1500" spans="24:24" x14ac:dyDescent="0.2">
      <c r="X1500" s="50"/>
    </row>
    <row r="1501" spans="24:24" x14ac:dyDescent="0.2">
      <c r="X1501" s="50"/>
    </row>
    <row r="1502" spans="24:24" x14ac:dyDescent="0.2">
      <c r="X1502" s="50"/>
    </row>
    <row r="1503" spans="24:24" x14ac:dyDescent="0.2">
      <c r="X1503" s="50"/>
    </row>
    <row r="1504" spans="24:24" x14ac:dyDescent="0.2">
      <c r="X1504" s="50"/>
    </row>
    <row r="1505" spans="24:24" x14ac:dyDescent="0.2">
      <c r="X1505" s="50"/>
    </row>
    <row r="1506" spans="24:24" x14ac:dyDescent="0.2">
      <c r="X1506" s="50"/>
    </row>
    <row r="1507" spans="24:24" x14ac:dyDescent="0.2">
      <c r="X1507" s="50"/>
    </row>
    <row r="1508" spans="24:24" x14ac:dyDescent="0.2">
      <c r="X1508" s="50"/>
    </row>
    <row r="1509" spans="24:24" x14ac:dyDescent="0.2">
      <c r="X1509" s="50"/>
    </row>
    <row r="1510" spans="24:24" x14ac:dyDescent="0.2">
      <c r="X1510" s="50"/>
    </row>
    <row r="1511" spans="24:24" x14ac:dyDescent="0.2">
      <c r="X1511" s="50"/>
    </row>
    <row r="1512" spans="24:24" x14ac:dyDescent="0.2">
      <c r="X1512" s="50"/>
    </row>
    <row r="1513" spans="24:24" x14ac:dyDescent="0.2">
      <c r="X1513" s="50"/>
    </row>
    <row r="1514" spans="24:24" x14ac:dyDescent="0.2">
      <c r="X1514" s="50"/>
    </row>
    <row r="1515" spans="24:24" x14ac:dyDescent="0.2">
      <c r="X1515" s="50"/>
    </row>
    <row r="1516" spans="24:24" x14ac:dyDescent="0.2">
      <c r="X1516" s="50"/>
    </row>
    <row r="1517" spans="24:24" x14ac:dyDescent="0.2">
      <c r="X1517" s="50"/>
    </row>
    <row r="1518" spans="24:24" x14ac:dyDescent="0.2">
      <c r="X1518" s="50"/>
    </row>
    <row r="1519" spans="24:24" x14ac:dyDescent="0.2">
      <c r="X1519" s="50"/>
    </row>
    <row r="1520" spans="24:24" x14ac:dyDescent="0.2">
      <c r="X1520" s="50"/>
    </row>
    <row r="1521" spans="24:24" x14ac:dyDescent="0.2">
      <c r="X1521" s="50"/>
    </row>
    <row r="1522" spans="24:24" x14ac:dyDescent="0.2">
      <c r="X1522" s="50"/>
    </row>
    <row r="1523" spans="24:24" x14ac:dyDescent="0.2">
      <c r="X1523" s="50"/>
    </row>
    <row r="1524" spans="24:24" x14ac:dyDescent="0.2">
      <c r="X1524" s="50"/>
    </row>
    <row r="1525" spans="24:24" x14ac:dyDescent="0.2">
      <c r="X1525" s="50"/>
    </row>
    <row r="1526" spans="24:24" x14ac:dyDescent="0.2">
      <c r="X1526" s="50"/>
    </row>
    <row r="1527" spans="24:24" x14ac:dyDescent="0.2">
      <c r="X1527" s="50"/>
    </row>
    <row r="1528" spans="24:24" x14ac:dyDescent="0.2">
      <c r="X1528" s="50"/>
    </row>
    <row r="1529" spans="24:24" x14ac:dyDescent="0.2">
      <c r="X1529" s="50"/>
    </row>
    <row r="1530" spans="24:24" x14ac:dyDescent="0.2">
      <c r="X1530" s="50"/>
    </row>
    <row r="1531" spans="24:24" x14ac:dyDescent="0.2">
      <c r="X1531" s="50"/>
    </row>
    <row r="1532" spans="24:24" x14ac:dyDescent="0.2">
      <c r="X1532" s="50"/>
    </row>
    <row r="1533" spans="24:24" x14ac:dyDescent="0.2">
      <c r="X1533" s="50"/>
    </row>
    <row r="1534" spans="24:24" x14ac:dyDescent="0.2">
      <c r="X1534" s="50"/>
    </row>
    <row r="1535" spans="24:24" x14ac:dyDescent="0.2">
      <c r="X1535" s="50"/>
    </row>
    <row r="1536" spans="24:24" x14ac:dyDescent="0.2">
      <c r="X1536" s="50"/>
    </row>
    <row r="1537" spans="24:24" x14ac:dyDescent="0.2">
      <c r="X1537" s="50"/>
    </row>
    <row r="1538" spans="24:24" x14ac:dyDescent="0.2">
      <c r="X1538" s="50"/>
    </row>
    <row r="1539" spans="24:24" x14ac:dyDescent="0.2">
      <c r="X1539" s="50"/>
    </row>
    <row r="1540" spans="24:24" x14ac:dyDescent="0.2">
      <c r="X1540" s="50"/>
    </row>
    <row r="1541" spans="24:24" x14ac:dyDescent="0.2">
      <c r="X1541" s="50"/>
    </row>
    <row r="1542" spans="24:24" x14ac:dyDescent="0.2">
      <c r="X1542" s="50"/>
    </row>
    <row r="1543" spans="24:24" x14ac:dyDescent="0.2">
      <c r="X1543" s="50"/>
    </row>
    <row r="1544" spans="24:24" x14ac:dyDescent="0.2">
      <c r="X1544" s="50"/>
    </row>
    <row r="1545" spans="24:24" x14ac:dyDescent="0.2">
      <c r="X1545" s="50"/>
    </row>
    <row r="1546" spans="24:24" x14ac:dyDescent="0.2">
      <c r="X1546" s="50"/>
    </row>
    <row r="1547" spans="24:24" x14ac:dyDescent="0.2">
      <c r="X1547" s="50"/>
    </row>
    <row r="1548" spans="24:24" x14ac:dyDescent="0.2">
      <c r="X1548" s="50"/>
    </row>
    <row r="1549" spans="24:24" x14ac:dyDescent="0.2">
      <c r="X1549" s="50"/>
    </row>
    <row r="1550" spans="24:24" x14ac:dyDescent="0.2">
      <c r="X1550" s="50"/>
    </row>
    <row r="1551" spans="24:24" x14ac:dyDescent="0.2">
      <c r="X1551" s="50"/>
    </row>
    <row r="1552" spans="24:24" x14ac:dyDescent="0.2">
      <c r="X1552" s="50"/>
    </row>
    <row r="1553" spans="24:24" x14ac:dyDescent="0.2">
      <c r="X1553" s="50"/>
    </row>
    <row r="1554" spans="24:24" x14ac:dyDescent="0.2">
      <c r="X1554" s="50"/>
    </row>
    <row r="1555" spans="24:24" x14ac:dyDescent="0.2">
      <c r="X1555" s="50"/>
    </row>
    <row r="1556" spans="24:24" x14ac:dyDescent="0.2">
      <c r="X1556" s="50"/>
    </row>
    <row r="1557" spans="24:24" x14ac:dyDescent="0.2">
      <c r="X1557" s="50"/>
    </row>
    <row r="1558" spans="24:24" x14ac:dyDescent="0.2">
      <c r="X1558" s="50"/>
    </row>
    <row r="1559" spans="24:24" x14ac:dyDescent="0.2">
      <c r="X1559" s="50"/>
    </row>
    <row r="1560" spans="24:24" x14ac:dyDescent="0.2">
      <c r="X1560" s="50"/>
    </row>
    <row r="1561" spans="24:24" x14ac:dyDescent="0.2">
      <c r="X1561" s="50"/>
    </row>
    <row r="1562" spans="24:24" x14ac:dyDescent="0.2">
      <c r="X1562" s="50"/>
    </row>
    <row r="1563" spans="24:24" x14ac:dyDescent="0.2">
      <c r="X1563" s="50"/>
    </row>
    <row r="1564" spans="24:24" x14ac:dyDescent="0.2">
      <c r="X1564" s="50"/>
    </row>
    <row r="1565" spans="24:24" x14ac:dyDescent="0.2">
      <c r="X1565" s="50"/>
    </row>
    <row r="1566" spans="24:24" x14ac:dyDescent="0.2">
      <c r="X1566" s="50"/>
    </row>
    <row r="1567" spans="24:24" x14ac:dyDescent="0.2">
      <c r="X1567" s="50"/>
    </row>
    <row r="1568" spans="24:24" x14ac:dyDescent="0.2">
      <c r="X1568" s="50"/>
    </row>
    <row r="1569" spans="24:24" x14ac:dyDescent="0.2">
      <c r="X1569" s="50"/>
    </row>
    <row r="1570" spans="24:24" x14ac:dyDescent="0.2">
      <c r="X1570" s="50"/>
    </row>
    <row r="1571" spans="24:24" x14ac:dyDescent="0.2">
      <c r="X1571" s="50"/>
    </row>
    <row r="1572" spans="24:24" x14ac:dyDescent="0.2">
      <c r="X1572" s="50"/>
    </row>
    <row r="1573" spans="24:24" x14ac:dyDescent="0.2">
      <c r="X1573" s="50"/>
    </row>
    <row r="1574" spans="24:24" x14ac:dyDescent="0.2">
      <c r="X1574" s="50"/>
    </row>
    <row r="1575" spans="24:24" x14ac:dyDescent="0.2">
      <c r="X1575" s="50"/>
    </row>
    <row r="1576" spans="24:24" x14ac:dyDescent="0.2">
      <c r="X1576" s="50"/>
    </row>
    <row r="1577" spans="24:24" x14ac:dyDescent="0.2">
      <c r="X1577" s="50"/>
    </row>
    <row r="1578" spans="24:24" x14ac:dyDescent="0.2">
      <c r="X1578" s="50"/>
    </row>
    <row r="1579" spans="24:24" x14ac:dyDescent="0.2">
      <c r="X1579" s="50"/>
    </row>
    <row r="1580" spans="24:24" x14ac:dyDescent="0.2">
      <c r="X1580" s="50"/>
    </row>
    <row r="1581" spans="24:24" x14ac:dyDescent="0.2">
      <c r="X1581" s="50"/>
    </row>
    <row r="1582" spans="24:24" x14ac:dyDescent="0.2">
      <c r="X1582" s="50"/>
    </row>
    <row r="1583" spans="24:24" x14ac:dyDescent="0.2">
      <c r="X1583" s="50"/>
    </row>
    <row r="1584" spans="24:24" x14ac:dyDescent="0.2">
      <c r="X1584" s="50"/>
    </row>
    <row r="1585" spans="24:24" x14ac:dyDescent="0.2">
      <c r="X1585" s="50"/>
    </row>
    <row r="1586" spans="24:24" x14ac:dyDescent="0.2">
      <c r="X1586" s="50"/>
    </row>
    <row r="1587" spans="24:24" x14ac:dyDescent="0.2">
      <c r="X1587" s="50"/>
    </row>
    <row r="1588" spans="24:24" x14ac:dyDescent="0.2">
      <c r="X1588" s="50"/>
    </row>
    <row r="1589" spans="24:24" x14ac:dyDescent="0.2">
      <c r="X1589" s="50"/>
    </row>
    <row r="1590" spans="24:24" x14ac:dyDescent="0.2">
      <c r="X1590" s="50"/>
    </row>
    <row r="1591" spans="24:24" x14ac:dyDescent="0.2">
      <c r="X1591" s="50"/>
    </row>
    <row r="1592" spans="24:24" x14ac:dyDescent="0.2">
      <c r="X1592" s="50"/>
    </row>
    <row r="1593" spans="24:24" x14ac:dyDescent="0.2">
      <c r="X1593" s="50"/>
    </row>
    <row r="1594" spans="24:24" x14ac:dyDescent="0.2">
      <c r="X1594" s="50"/>
    </row>
    <row r="1595" spans="24:24" x14ac:dyDescent="0.2">
      <c r="X1595" s="50"/>
    </row>
    <row r="1596" spans="24:24" x14ac:dyDescent="0.2">
      <c r="X1596" s="50"/>
    </row>
    <row r="1597" spans="24:24" x14ac:dyDescent="0.2">
      <c r="X1597" s="50"/>
    </row>
    <row r="1598" spans="24:24" x14ac:dyDescent="0.2">
      <c r="X1598" s="50"/>
    </row>
    <row r="1599" spans="24:24" x14ac:dyDescent="0.2">
      <c r="X1599" s="50"/>
    </row>
    <row r="1600" spans="24:24" x14ac:dyDescent="0.2">
      <c r="X1600" s="50"/>
    </row>
    <row r="1601" spans="24:24" x14ac:dyDescent="0.2">
      <c r="X1601" s="50"/>
    </row>
    <row r="1602" spans="24:24" x14ac:dyDescent="0.2">
      <c r="X1602" s="50"/>
    </row>
    <row r="1603" spans="24:24" x14ac:dyDescent="0.2">
      <c r="X1603" s="50"/>
    </row>
    <row r="1604" spans="24:24" x14ac:dyDescent="0.2">
      <c r="X1604" s="50"/>
    </row>
    <row r="1605" spans="24:24" x14ac:dyDescent="0.2">
      <c r="X1605" s="50"/>
    </row>
    <row r="1606" spans="24:24" x14ac:dyDescent="0.2">
      <c r="X1606" s="50"/>
    </row>
    <row r="1607" spans="24:24" x14ac:dyDescent="0.2">
      <c r="X1607" s="50"/>
    </row>
    <row r="1608" spans="24:24" x14ac:dyDescent="0.2">
      <c r="X1608" s="50"/>
    </row>
    <row r="1609" spans="24:24" x14ac:dyDescent="0.2">
      <c r="X1609" s="50"/>
    </row>
    <row r="1610" spans="24:24" x14ac:dyDescent="0.2">
      <c r="X1610" s="50"/>
    </row>
    <row r="1611" spans="24:24" x14ac:dyDescent="0.2">
      <c r="X1611" s="50"/>
    </row>
    <row r="1612" spans="24:24" x14ac:dyDescent="0.2">
      <c r="X1612" s="50"/>
    </row>
    <row r="1613" spans="24:24" x14ac:dyDescent="0.2">
      <c r="X1613" s="50"/>
    </row>
    <row r="1614" spans="24:24" x14ac:dyDescent="0.2">
      <c r="X1614" s="50"/>
    </row>
    <row r="1615" spans="24:24" x14ac:dyDescent="0.2">
      <c r="X1615" s="50"/>
    </row>
    <row r="1616" spans="24:24" x14ac:dyDescent="0.2">
      <c r="X1616" s="50"/>
    </row>
    <row r="1617" spans="24:24" x14ac:dyDescent="0.2">
      <c r="X1617" s="50"/>
    </row>
    <row r="1618" spans="24:24" x14ac:dyDescent="0.2">
      <c r="X1618" s="50"/>
    </row>
    <row r="1619" spans="24:24" x14ac:dyDescent="0.2">
      <c r="X1619" s="50"/>
    </row>
    <row r="1620" spans="24:24" x14ac:dyDescent="0.2">
      <c r="X1620" s="50"/>
    </row>
    <row r="1621" spans="24:24" x14ac:dyDescent="0.2">
      <c r="X1621" s="50"/>
    </row>
    <row r="1622" spans="24:24" x14ac:dyDescent="0.2">
      <c r="X1622" s="50"/>
    </row>
    <row r="1623" spans="24:24" x14ac:dyDescent="0.2">
      <c r="X1623" s="50"/>
    </row>
    <row r="1624" spans="24:24" x14ac:dyDescent="0.2">
      <c r="X1624" s="50"/>
    </row>
    <row r="1625" spans="24:24" x14ac:dyDescent="0.2">
      <c r="X1625" s="50"/>
    </row>
    <row r="1626" spans="24:24" x14ac:dyDescent="0.2">
      <c r="X1626" s="50"/>
    </row>
    <row r="1627" spans="24:24" x14ac:dyDescent="0.2">
      <c r="X1627" s="50"/>
    </row>
    <row r="1628" spans="24:24" x14ac:dyDescent="0.2">
      <c r="X1628" s="50"/>
    </row>
    <row r="1629" spans="24:24" x14ac:dyDescent="0.2">
      <c r="X1629" s="50"/>
    </row>
    <row r="1630" spans="24:24" x14ac:dyDescent="0.2">
      <c r="X1630" s="50"/>
    </row>
    <row r="1631" spans="24:24" x14ac:dyDescent="0.2">
      <c r="X1631" s="50"/>
    </row>
    <row r="1632" spans="24:24" x14ac:dyDescent="0.2">
      <c r="X1632" s="50"/>
    </row>
    <row r="1633" spans="24:24" x14ac:dyDescent="0.2">
      <c r="X1633" s="50"/>
    </row>
    <row r="1634" spans="24:24" x14ac:dyDescent="0.2">
      <c r="X1634" s="50"/>
    </row>
    <row r="1635" spans="24:24" x14ac:dyDescent="0.2">
      <c r="X1635" s="50"/>
    </row>
    <row r="1636" spans="24:24" x14ac:dyDescent="0.2">
      <c r="X1636" s="50"/>
    </row>
    <row r="1637" spans="24:24" x14ac:dyDescent="0.2">
      <c r="X1637" s="50"/>
    </row>
    <row r="1638" spans="24:24" x14ac:dyDescent="0.2">
      <c r="X1638" s="50"/>
    </row>
    <row r="1639" spans="24:24" x14ac:dyDescent="0.2">
      <c r="X1639" s="50"/>
    </row>
    <row r="1640" spans="24:24" x14ac:dyDescent="0.2">
      <c r="X1640" s="50"/>
    </row>
    <row r="1641" spans="24:24" x14ac:dyDescent="0.2">
      <c r="X1641" s="50"/>
    </row>
    <row r="1642" spans="24:24" x14ac:dyDescent="0.2">
      <c r="X1642" s="50"/>
    </row>
    <row r="1643" spans="24:24" x14ac:dyDescent="0.2">
      <c r="X1643" s="50"/>
    </row>
    <row r="1644" spans="24:24" x14ac:dyDescent="0.2">
      <c r="X1644" s="50"/>
    </row>
    <row r="1645" spans="24:24" x14ac:dyDescent="0.2">
      <c r="X1645" s="50"/>
    </row>
    <row r="1646" spans="24:24" x14ac:dyDescent="0.2">
      <c r="X1646" s="50"/>
    </row>
    <row r="1647" spans="24:24" x14ac:dyDescent="0.2">
      <c r="X1647" s="50"/>
    </row>
    <row r="1648" spans="24:24" x14ac:dyDescent="0.2">
      <c r="X1648" s="50"/>
    </row>
    <row r="1649" spans="24:24" x14ac:dyDescent="0.2">
      <c r="X1649" s="50"/>
    </row>
    <row r="1650" spans="24:24" x14ac:dyDescent="0.2">
      <c r="X1650" s="50"/>
    </row>
    <row r="1651" spans="24:24" x14ac:dyDescent="0.2">
      <c r="X1651" s="50"/>
    </row>
    <row r="1652" spans="24:24" x14ac:dyDescent="0.2">
      <c r="X1652" s="50"/>
    </row>
    <row r="1653" spans="24:24" x14ac:dyDescent="0.2">
      <c r="X1653" s="50"/>
    </row>
    <row r="1654" spans="24:24" x14ac:dyDescent="0.2">
      <c r="X1654" s="50"/>
    </row>
    <row r="1655" spans="24:24" x14ac:dyDescent="0.2">
      <c r="X1655" s="50"/>
    </row>
    <row r="1656" spans="24:24" x14ac:dyDescent="0.2">
      <c r="X1656" s="50"/>
    </row>
    <row r="1657" spans="24:24" x14ac:dyDescent="0.2">
      <c r="X1657" s="50"/>
    </row>
    <row r="1658" spans="24:24" x14ac:dyDescent="0.2">
      <c r="X1658" s="50"/>
    </row>
    <row r="1659" spans="24:24" x14ac:dyDescent="0.2">
      <c r="X1659" s="50"/>
    </row>
    <row r="1660" spans="24:24" x14ac:dyDescent="0.2">
      <c r="X1660" s="50"/>
    </row>
    <row r="1661" spans="24:24" x14ac:dyDescent="0.2">
      <c r="X1661" s="50"/>
    </row>
    <row r="1662" spans="24:24" x14ac:dyDescent="0.2">
      <c r="X1662" s="50"/>
    </row>
    <row r="1663" spans="24:24" x14ac:dyDescent="0.2">
      <c r="X1663" s="50"/>
    </row>
    <row r="1664" spans="24:24" x14ac:dyDescent="0.2">
      <c r="X1664" s="50"/>
    </row>
    <row r="1665" spans="24:24" x14ac:dyDescent="0.2">
      <c r="X1665" s="50"/>
    </row>
    <row r="1666" spans="24:24" x14ac:dyDescent="0.2">
      <c r="X1666" s="50"/>
    </row>
    <row r="1667" spans="24:24" x14ac:dyDescent="0.2">
      <c r="X1667" s="50"/>
    </row>
    <row r="1668" spans="24:24" x14ac:dyDescent="0.2">
      <c r="X1668" s="50"/>
    </row>
    <row r="1669" spans="24:24" x14ac:dyDescent="0.2">
      <c r="X1669" s="50"/>
    </row>
    <row r="1670" spans="24:24" x14ac:dyDescent="0.2">
      <c r="X1670" s="50"/>
    </row>
    <row r="1671" spans="24:24" x14ac:dyDescent="0.2">
      <c r="X1671" s="50"/>
    </row>
    <row r="1672" spans="24:24" x14ac:dyDescent="0.2">
      <c r="X1672" s="50"/>
    </row>
    <row r="1673" spans="24:24" x14ac:dyDescent="0.2">
      <c r="X1673" s="50"/>
    </row>
    <row r="1674" spans="24:24" x14ac:dyDescent="0.2">
      <c r="X1674" s="50"/>
    </row>
    <row r="1675" spans="24:24" x14ac:dyDescent="0.2">
      <c r="X1675" s="50"/>
    </row>
    <row r="1676" spans="24:24" x14ac:dyDescent="0.2">
      <c r="X1676" s="50"/>
    </row>
    <row r="1677" spans="24:24" x14ac:dyDescent="0.2">
      <c r="X1677" s="50"/>
    </row>
    <row r="1678" spans="24:24" x14ac:dyDescent="0.2">
      <c r="X1678" s="50"/>
    </row>
    <row r="1679" spans="24:24" x14ac:dyDescent="0.2">
      <c r="X1679" s="50"/>
    </row>
    <row r="1680" spans="24:24" x14ac:dyDescent="0.2">
      <c r="X1680" s="50"/>
    </row>
    <row r="1681" spans="24:24" x14ac:dyDescent="0.2">
      <c r="X1681" s="50"/>
    </row>
  </sheetData>
  <autoFilter ref="M1:AD233" xr:uid="{3D9919B0-031D-4A3D-A32E-2BFF639A6A22}"/>
  <phoneticPr fontId="2" type="noConversion"/>
  <conditionalFormatting sqref="N190:N1048576 N1:N2">
    <cfRule type="duplicateValues" dxfId="29" priority="373"/>
  </conditionalFormatting>
  <pageMargins left="0.7" right="0.7" top="0.75" bottom="0.75" header="0.3" footer="0.3"/>
  <pageSetup paperSize="9" orientation="portrait" horizontalDpi="150" verticalDpi="150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C4872-13E6-4EFC-BBF2-F8C68E8DF3F5}">
  <sheetPr codeName="Sheet21">
    <tabColor rgb="FFFFFF00"/>
  </sheetPr>
  <dimension ref="A1:AQ182"/>
  <sheetViews>
    <sheetView tabSelected="1" topLeftCell="R1" zoomScale="90" zoomScaleNormal="90" workbookViewId="0">
      <pane ySplit="2" topLeftCell="A18" activePane="bottomLeft" state="frozen"/>
      <selection activeCell="P1" sqref="P1"/>
      <selection pane="bottomLeft" activeCell="A53" sqref="A53:XFD53"/>
    </sheetView>
  </sheetViews>
  <sheetFormatPr defaultRowHeight="14.25" x14ac:dyDescent="0.2"/>
  <cols>
    <col min="13" max="13" width="8" customWidth="1"/>
    <col min="14" max="14" width="9" style="50"/>
    <col min="15" max="15" width="10.625" bestFit="1" customWidth="1"/>
    <col min="16" max="17" width="21.625" style="50" customWidth="1"/>
    <col min="18" max="18" width="108.25" style="50" customWidth="1"/>
    <col min="19" max="19" width="21.375" style="50" customWidth="1"/>
    <col min="20" max="20" width="17" style="50" customWidth="1"/>
    <col min="21" max="21" width="41.125" customWidth="1"/>
    <col min="22" max="22" width="20.25" customWidth="1"/>
    <col min="23" max="25" width="15.75" customWidth="1"/>
    <col min="26" max="26" width="18.875" bestFit="1" customWidth="1"/>
    <col min="27" max="27" width="28" customWidth="1"/>
    <col min="28" max="31" width="23.125" customWidth="1"/>
    <col min="32" max="32" width="33" customWidth="1"/>
    <col min="33" max="33" width="41.75" customWidth="1"/>
    <col min="34" max="34" width="31.25" customWidth="1"/>
    <col min="35" max="35" width="27.5" customWidth="1"/>
    <col min="36" max="36" width="14.625" customWidth="1"/>
    <col min="37" max="38" width="12.25" bestFit="1" customWidth="1"/>
    <col min="39" max="39" width="17" bestFit="1" customWidth="1"/>
    <col min="40" max="40" width="12.25" bestFit="1" customWidth="1"/>
    <col min="41" max="41" width="19.375" bestFit="1" customWidth="1"/>
    <col min="42" max="42" width="14.625" customWidth="1"/>
    <col min="43" max="43" width="26" customWidth="1"/>
  </cols>
  <sheetData>
    <row r="1" spans="1:43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s="108" t="s">
        <v>250</v>
      </c>
      <c r="N1" s="109" t="s">
        <v>2456</v>
      </c>
      <c r="O1" s="108" t="s">
        <v>2989</v>
      </c>
      <c r="P1" s="109" t="s">
        <v>251</v>
      </c>
      <c r="Q1" s="109" t="s">
        <v>4697</v>
      </c>
      <c r="R1" s="109" t="s">
        <v>2988</v>
      </c>
      <c r="S1" s="109" t="s">
        <v>5967</v>
      </c>
      <c r="T1" s="95" t="s">
        <v>5968</v>
      </c>
      <c r="U1" s="108" t="s">
        <v>5969</v>
      </c>
      <c r="V1" s="108" t="s">
        <v>5970</v>
      </c>
      <c r="W1" s="108" t="s">
        <v>3587</v>
      </c>
      <c r="X1" s="108" t="s">
        <v>5971</v>
      </c>
      <c r="Y1" s="108" t="s">
        <v>5972</v>
      </c>
      <c r="Z1" s="108" t="s">
        <v>5973</v>
      </c>
      <c r="AA1" s="108" t="s">
        <v>5974</v>
      </c>
      <c r="AB1" s="108" t="s">
        <v>5975</v>
      </c>
      <c r="AC1" s="108" t="s">
        <v>4902</v>
      </c>
      <c r="AD1" s="108" t="s">
        <v>5976</v>
      </c>
      <c r="AE1" s="108" t="s">
        <v>5977</v>
      </c>
      <c r="AF1" s="108" t="s">
        <v>3610</v>
      </c>
      <c r="AG1" s="108" t="s">
        <v>5978</v>
      </c>
      <c r="AH1" s="108" t="s">
        <v>5979</v>
      </c>
      <c r="AI1" s="108" t="s">
        <v>5980</v>
      </c>
      <c r="AJ1" s="108" t="s">
        <v>5981</v>
      </c>
      <c r="AK1" s="108" t="s">
        <v>5982</v>
      </c>
      <c r="AL1" s="108" t="s">
        <v>5983</v>
      </c>
      <c r="AM1" s="108" t="s">
        <v>5984</v>
      </c>
      <c r="AN1" s="108" t="s">
        <v>5985</v>
      </c>
      <c r="AO1" s="108" t="s">
        <v>5986</v>
      </c>
      <c r="AP1" s="108" t="s">
        <v>5987</v>
      </c>
      <c r="AQ1" s="108" t="s">
        <v>5988</v>
      </c>
    </row>
    <row r="2" spans="1:43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M2" s="108"/>
      <c r="N2" s="109" t="s">
        <v>5989</v>
      </c>
      <c r="O2" s="108" t="s">
        <v>5990</v>
      </c>
      <c r="P2" s="109" t="s">
        <v>5991</v>
      </c>
      <c r="Q2" s="109" t="s">
        <v>4705</v>
      </c>
      <c r="R2" s="109" t="s">
        <v>5992</v>
      </c>
      <c r="S2" s="109" t="s">
        <v>5993</v>
      </c>
      <c r="T2" s="95" t="s">
        <v>5994</v>
      </c>
      <c r="U2" s="108" t="s">
        <v>5995</v>
      </c>
      <c r="V2" s="108" t="s">
        <v>5996</v>
      </c>
      <c r="W2" s="108" t="s">
        <v>5997</v>
      </c>
      <c r="X2" s="108" t="s">
        <v>5998</v>
      </c>
      <c r="Y2" s="108" t="s">
        <v>5999</v>
      </c>
      <c r="Z2" s="108" t="s">
        <v>6000</v>
      </c>
      <c r="AA2" s="108" t="s">
        <v>6001</v>
      </c>
      <c r="AB2" s="108" t="s">
        <v>6002</v>
      </c>
      <c r="AC2" s="108" t="s">
        <v>6003</v>
      </c>
      <c r="AD2" s="108" t="s">
        <v>6004</v>
      </c>
      <c r="AE2" s="108" t="s">
        <v>6005</v>
      </c>
      <c r="AF2" s="108" t="s">
        <v>6006</v>
      </c>
      <c r="AG2" s="108" t="s">
        <v>6007</v>
      </c>
      <c r="AH2" s="108" t="s">
        <v>6008</v>
      </c>
      <c r="AI2" s="108" t="s">
        <v>6009</v>
      </c>
      <c r="AJ2" s="108" t="s">
        <v>6010</v>
      </c>
      <c r="AK2" s="108" t="s">
        <v>6011</v>
      </c>
      <c r="AL2" s="108" t="s">
        <v>5563</v>
      </c>
      <c r="AM2" s="108" t="s">
        <v>6012</v>
      </c>
      <c r="AN2" s="108" t="s">
        <v>6013</v>
      </c>
      <c r="AO2" s="108" t="s">
        <v>6014</v>
      </c>
      <c r="AP2" s="108" t="s">
        <v>6015</v>
      </c>
      <c r="AQ2" s="108" t="s">
        <v>6016</v>
      </c>
    </row>
    <row r="3" spans="1:43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M3" s="108"/>
      <c r="N3" s="95">
        <v>100</v>
      </c>
      <c r="O3" s="95">
        <f t="shared" ref="O3:O35" si="0">N3</f>
        <v>100</v>
      </c>
      <c r="P3" s="95" t="s">
        <v>6017</v>
      </c>
      <c r="Q3" s="95">
        <v>0</v>
      </c>
      <c r="R3" s="95" t="s">
        <v>6018</v>
      </c>
      <c r="S3" s="95">
        <v>0</v>
      </c>
      <c r="T3" s="110">
        <v>0.6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1</v>
      </c>
      <c r="AB3" s="108">
        <v>0</v>
      </c>
      <c r="AC3" s="108">
        <v>-1</v>
      </c>
      <c r="AD3" s="108">
        <v>0</v>
      </c>
      <c r="AE3" s="108">
        <v>0</v>
      </c>
      <c r="AF3" s="108" t="s">
        <v>6019</v>
      </c>
      <c r="AG3" s="108">
        <v>0</v>
      </c>
      <c r="AH3" s="108">
        <v>1</v>
      </c>
      <c r="AI3" s="108">
        <v>0</v>
      </c>
      <c r="AJ3" s="108">
        <v>0</v>
      </c>
      <c r="AK3" s="108">
        <v>0</v>
      </c>
      <c r="AL3" s="108">
        <v>0</v>
      </c>
      <c r="AM3" s="108">
        <v>0</v>
      </c>
      <c r="AN3" s="108">
        <v>30000</v>
      </c>
      <c r="AO3" s="108">
        <v>1</v>
      </c>
      <c r="AP3" s="108">
        <v>0</v>
      </c>
      <c r="AQ3" s="108">
        <v>0</v>
      </c>
    </row>
    <row r="4" spans="1:43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M4" s="152"/>
      <c r="N4" s="95">
        <v>10000</v>
      </c>
      <c r="O4" s="95">
        <f>N4</f>
        <v>10000</v>
      </c>
      <c r="P4" s="109" t="s">
        <v>6020</v>
      </c>
      <c r="Q4" s="95">
        <v>2001</v>
      </c>
      <c r="R4" s="109" t="s">
        <v>6021</v>
      </c>
      <c r="S4" s="95">
        <v>0</v>
      </c>
      <c r="T4" s="168">
        <v>1</v>
      </c>
      <c r="U4" s="108" t="s">
        <v>6022</v>
      </c>
      <c r="V4" s="108">
        <v>1</v>
      </c>
      <c r="W4" s="108">
        <v>1</v>
      </c>
      <c r="X4" s="108">
        <v>0</v>
      </c>
      <c r="Y4" s="108">
        <v>0</v>
      </c>
      <c r="Z4" s="108">
        <v>0</v>
      </c>
      <c r="AA4" s="108">
        <v>1</v>
      </c>
      <c r="AB4" s="108">
        <v>0</v>
      </c>
      <c r="AC4" s="108">
        <v>72</v>
      </c>
      <c r="AD4" s="108">
        <v>0</v>
      </c>
      <c r="AE4" s="108">
        <v>0</v>
      </c>
      <c r="AF4" s="108" t="s">
        <v>6023</v>
      </c>
      <c r="AG4" s="108">
        <v>0</v>
      </c>
      <c r="AH4" s="108">
        <v>1</v>
      </c>
      <c r="AI4" s="108">
        <v>0</v>
      </c>
      <c r="AJ4" s="108">
        <v>100</v>
      </c>
      <c r="AK4" s="108">
        <v>1000</v>
      </c>
      <c r="AL4" s="108">
        <v>0</v>
      </c>
      <c r="AM4" s="108">
        <v>0</v>
      </c>
      <c r="AN4" s="108">
        <v>0</v>
      </c>
      <c r="AO4" s="108">
        <v>1</v>
      </c>
      <c r="AP4" s="108">
        <v>0</v>
      </c>
      <c r="AQ4" s="108">
        <v>0</v>
      </c>
    </row>
    <row r="5" spans="1:43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M5" s="152"/>
      <c r="N5" s="95">
        <v>10001</v>
      </c>
      <c r="O5" s="95">
        <f t="shared" si="0"/>
        <v>10001</v>
      </c>
      <c r="P5" s="109" t="s">
        <v>6020</v>
      </c>
      <c r="Q5" s="95">
        <v>2001</v>
      </c>
      <c r="R5" s="109" t="s">
        <v>6024</v>
      </c>
      <c r="S5" s="95">
        <v>0</v>
      </c>
      <c r="T5" s="109" t="s">
        <v>6025</v>
      </c>
      <c r="U5" s="108" t="s">
        <v>6022</v>
      </c>
      <c r="V5" s="108">
        <v>1</v>
      </c>
      <c r="W5" s="108">
        <v>1</v>
      </c>
      <c r="X5" s="108">
        <v>1</v>
      </c>
      <c r="Y5" s="108">
        <v>0</v>
      </c>
      <c r="Z5" s="108">
        <v>0</v>
      </c>
      <c r="AA5" s="108">
        <v>1</v>
      </c>
      <c r="AB5" s="108">
        <v>0</v>
      </c>
      <c r="AC5" s="108">
        <v>72</v>
      </c>
      <c r="AD5" s="108">
        <v>0</v>
      </c>
      <c r="AE5" s="108">
        <v>0</v>
      </c>
      <c r="AF5" s="108" t="s">
        <v>6026</v>
      </c>
      <c r="AG5" s="108">
        <v>100010</v>
      </c>
      <c r="AH5" s="108">
        <v>1</v>
      </c>
      <c r="AI5" s="108">
        <v>0</v>
      </c>
      <c r="AJ5" s="108">
        <v>100</v>
      </c>
      <c r="AK5" s="108">
        <v>1000</v>
      </c>
      <c r="AL5" s="108">
        <v>0</v>
      </c>
      <c r="AM5" s="108">
        <v>0</v>
      </c>
      <c r="AN5" s="108">
        <v>0</v>
      </c>
      <c r="AO5" s="108">
        <v>1</v>
      </c>
      <c r="AP5" s="108">
        <v>0</v>
      </c>
      <c r="AQ5" s="108">
        <v>0</v>
      </c>
    </row>
    <row r="6" spans="1:43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M6" s="152"/>
      <c r="N6" s="95">
        <v>20001</v>
      </c>
      <c r="O6" s="95">
        <f t="shared" si="0"/>
        <v>20001</v>
      </c>
      <c r="P6" s="109" t="s">
        <v>6027</v>
      </c>
      <c r="Q6" s="95">
        <v>2001</v>
      </c>
      <c r="R6" s="109" t="s">
        <v>6028</v>
      </c>
      <c r="S6" s="95" t="s">
        <v>6029</v>
      </c>
      <c r="T6" s="109" t="s">
        <v>6030</v>
      </c>
      <c r="U6" s="108" t="s">
        <v>6031</v>
      </c>
      <c r="V6" s="108">
        <v>5</v>
      </c>
      <c r="W6" s="108">
        <v>2</v>
      </c>
      <c r="X6" s="108">
        <v>2</v>
      </c>
      <c r="Y6" s="108">
        <v>0</v>
      </c>
      <c r="Z6" s="108">
        <v>0</v>
      </c>
      <c r="AA6" s="108">
        <v>4</v>
      </c>
      <c r="AB6" s="108">
        <v>40</v>
      </c>
      <c r="AC6" s="108">
        <v>72</v>
      </c>
      <c r="AD6" s="108">
        <v>0</v>
      </c>
      <c r="AE6" s="108">
        <v>0</v>
      </c>
      <c r="AF6" s="108" t="s">
        <v>6032</v>
      </c>
      <c r="AG6" s="108">
        <v>0</v>
      </c>
      <c r="AH6" s="108">
        <v>1</v>
      </c>
      <c r="AI6" s="108">
        <v>0</v>
      </c>
      <c r="AJ6" s="108">
        <v>100</v>
      </c>
      <c r="AK6" s="108">
        <v>0</v>
      </c>
      <c r="AL6" s="108">
        <v>0</v>
      </c>
      <c r="AM6" s="108">
        <v>0</v>
      </c>
      <c r="AN6" s="108">
        <v>4000</v>
      </c>
      <c r="AO6" s="108">
        <v>1</v>
      </c>
      <c r="AP6" s="108">
        <v>0</v>
      </c>
      <c r="AQ6" s="108">
        <v>0</v>
      </c>
    </row>
    <row r="7" spans="1:43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M7" s="153"/>
      <c r="N7" s="95">
        <v>20002</v>
      </c>
      <c r="O7" s="95">
        <f>N7</f>
        <v>20002</v>
      </c>
      <c r="P7" s="109" t="s">
        <v>6033</v>
      </c>
      <c r="Q7" s="95">
        <v>2001</v>
      </c>
      <c r="R7" s="109" t="s">
        <v>6034</v>
      </c>
      <c r="S7" s="95" t="s">
        <v>6035</v>
      </c>
      <c r="T7" s="109" t="s">
        <v>6036</v>
      </c>
      <c r="U7" s="108" t="s">
        <v>6037</v>
      </c>
      <c r="V7" s="108">
        <v>5</v>
      </c>
      <c r="W7" s="108">
        <v>2</v>
      </c>
      <c r="X7" s="108">
        <v>2</v>
      </c>
      <c r="Y7" s="108">
        <v>0</v>
      </c>
      <c r="Z7" s="108">
        <v>0</v>
      </c>
      <c r="AA7" s="108">
        <v>2</v>
      </c>
      <c r="AB7" s="108">
        <v>50</v>
      </c>
      <c r="AC7" s="108">
        <v>72</v>
      </c>
      <c r="AD7" s="108">
        <v>0</v>
      </c>
      <c r="AE7" s="108">
        <v>0</v>
      </c>
      <c r="AF7" s="108" t="s">
        <v>6038</v>
      </c>
      <c r="AG7" s="108">
        <v>0</v>
      </c>
      <c r="AH7" s="108">
        <v>1</v>
      </c>
      <c r="AI7" s="108">
        <v>0</v>
      </c>
      <c r="AJ7" s="108">
        <v>100</v>
      </c>
      <c r="AK7" s="108">
        <v>0</v>
      </c>
      <c r="AL7" s="108">
        <v>0</v>
      </c>
      <c r="AM7" s="108">
        <v>0</v>
      </c>
      <c r="AN7" s="108">
        <v>5000</v>
      </c>
      <c r="AO7" s="108">
        <v>1</v>
      </c>
      <c r="AP7" s="108">
        <v>0</v>
      </c>
      <c r="AQ7" s="108">
        <v>0</v>
      </c>
    </row>
    <row r="8" spans="1:43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M8" s="152"/>
      <c r="N8" s="95">
        <v>20003</v>
      </c>
      <c r="O8" s="95">
        <f t="shared" si="0"/>
        <v>20003</v>
      </c>
      <c r="P8" s="109" t="s">
        <v>6039</v>
      </c>
      <c r="Q8" s="95">
        <v>2001</v>
      </c>
      <c r="R8" s="109" t="s">
        <v>6040</v>
      </c>
      <c r="S8" s="95" t="s">
        <v>6029</v>
      </c>
      <c r="T8" s="109" t="s">
        <v>6041</v>
      </c>
      <c r="U8" s="108" t="s">
        <v>6042</v>
      </c>
      <c r="V8" s="108">
        <v>5</v>
      </c>
      <c r="W8" s="108">
        <v>2</v>
      </c>
      <c r="X8" s="108">
        <v>2</v>
      </c>
      <c r="Y8" s="108">
        <v>0</v>
      </c>
      <c r="Z8" s="108">
        <v>0</v>
      </c>
      <c r="AA8" s="108">
        <v>4</v>
      </c>
      <c r="AB8" s="108">
        <v>30</v>
      </c>
      <c r="AC8" s="108">
        <v>72</v>
      </c>
      <c r="AD8" s="108">
        <v>0</v>
      </c>
      <c r="AE8" s="108">
        <v>0</v>
      </c>
      <c r="AF8" s="108" t="s">
        <v>6043</v>
      </c>
      <c r="AG8" s="108">
        <v>0</v>
      </c>
      <c r="AH8" s="108">
        <v>1</v>
      </c>
      <c r="AI8" s="108">
        <v>0</v>
      </c>
      <c r="AJ8" s="108">
        <v>100</v>
      </c>
      <c r="AK8" s="108">
        <v>0</v>
      </c>
      <c r="AL8" s="108">
        <v>0</v>
      </c>
      <c r="AM8" s="108">
        <v>0</v>
      </c>
      <c r="AN8" s="108">
        <v>3000</v>
      </c>
      <c r="AO8" s="108">
        <v>1</v>
      </c>
      <c r="AP8" s="108">
        <v>0</v>
      </c>
      <c r="AQ8" s="108">
        <v>0</v>
      </c>
    </row>
    <row r="9" spans="1:43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M9" s="152"/>
      <c r="N9" s="95">
        <v>30001</v>
      </c>
      <c r="O9" s="95">
        <f t="shared" si="0"/>
        <v>30001</v>
      </c>
      <c r="P9" s="109" t="s">
        <v>6044</v>
      </c>
      <c r="Q9" s="95">
        <v>2001</v>
      </c>
      <c r="R9" s="109" t="s">
        <v>6045</v>
      </c>
      <c r="S9" s="95" t="s">
        <v>6046</v>
      </c>
      <c r="T9" s="109" t="s">
        <v>6047</v>
      </c>
      <c r="U9" s="108" t="s">
        <v>6048</v>
      </c>
      <c r="V9" s="108">
        <v>3</v>
      </c>
      <c r="W9" s="108">
        <v>3</v>
      </c>
      <c r="X9" s="108">
        <v>3</v>
      </c>
      <c r="Y9" s="108">
        <v>0</v>
      </c>
      <c r="Z9" s="108">
        <v>0</v>
      </c>
      <c r="AA9" s="108">
        <v>0</v>
      </c>
      <c r="AB9" s="108">
        <v>0</v>
      </c>
      <c r="AC9" s="108">
        <v>72</v>
      </c>
      <c r="AD9" s="108">
        <v>0</v>
      </c>
      <c r="AE9" s="108">
        <v>0</v>
      </c>
      <c r="AF9" s="108">
        <v>0</v>
      </c>
      <c r="AG9" s="108">
        <v>300010</v>
      </c>
      <c r="AH9" s="108">
        <v>0</v>
      </c>
      <c r="AI9" s="108">
        <v>0</v>
      </c>
      <c r="AJ9" s="108">
        <v>100</v>
      </c>
      <c r="AK9" s="108">
        <v>0</v>
      </c>
      <c r="AL9" s="108">
        <v>12000</v>
      </c>
      <c r="AM9" s="108">
        <v>0</v>
      </c>
      <c r="AN9" s="108">
        <v>18000</v>
      </c>
      <c r="AO9" s="108">
        <v>1</v>
      </c>
      <c r="AP9" s="108">
        <v>0</v>
      </c>
      <c r="AQ9" s="108">
        <v>0</v>
      </c>
    </row>
    <row r="10" spans="1:43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M10" s="152"/>
      <c r="N10" s="95">
        <v>30002</v>
      </c>
      <c r="O10" s="95">
        <f t="shared" si="0"/>
        <v>30002</v>
      </c>
      <c r="P10" s="109" t="s">
        <v>6049</v>
      </c>
      <c r="Q10" s="95">
        <v>2001</v>
      </c>
      <c r="R10" s="109" t="s">
        <v>6050</v>
      </c>
      <c r="S10" s="95" t="s">
        <v>6051</v>
      </c>
      <c r="T10" s="109" t="s">
        <v>6052</v>
      </c>
      <c r="U10" s="108" t="s">
        <v>6053</v>
      </c>
      <c r="V10" s="108">
        <v>3</v>
      </c>
      <c r="W10" s="108">
        <v>3</v>
      </c>
      <c r="X10" s="108">
        <v>3</v>
      </c>
      <c r="Y10" s="108">
        <v>0</v>
      </c>
      <c r="Z10" s="108">
        <v>0</v>
      </c>
      <c r="AA10" s="108">
        <v>0</v>
      </c>
      <c r="AB10" s="108">
        <v>0</v>
      </c>
      <c r="AC10" s="108">
        <v>72</v>
      </c>
      <c r="AD10" s="108">
        <v>0</v>
      </c>
      <c r="AE10" s="108">
        <v>0</v>
      </c>
      <c r="AF10" s="108">
        <v>0</v>
      </c>
      <c r="AG10" s="108">
        <v>300020</v>
      </c>
      <c r="AH10" s="108">
        <v>0</v>
      </c>
      <c r="AI10" s="108">
        <v>0</v>
      </c>
      <c r="AJ10" s="108">
        <v>100</v>
      </c>
      <c r="AK10" s="108">
        <v>0</v>
      </c>
      <c r="AL10" s="108">
        <v>10000</v>
      </c>
      <c r="AM10" s="108">
        <v>0</v>
      </c>
      <c r="AN10" s="108">
        <v>15000</v>
      </c>
      <c r="AO10" s="108">
        <v>1</v>
      </c>
      <c r="AP10" s="108">
        <v>0</v>
      </c>
      <c r="AQ10" s="108">
        <v>0</v>
      </c>
    </row>
    <row r="11" spans="1:43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M11" s="152"/>
      <c r="N11" s="95">
        <v>40001</v>
      </c>
      <c r="O11" s="95">
        <f t="shared" si="0"/>
        <v>40001</v>
      </c>
      <c r="P11" s="109" t="s">
        <v>6054</v>
      </c>
      <c r="Q11" s="95">
        <v>2001</v>
      </c>
      <c r="R11" s="109" t="s">
        <v>6055</v>
      </c>
      <c r="S11" s="95">
        <v>0</v>
      </c>
      <c r="T11" s="109" t="s">
        <v>6056</v>
      </c>
      <c r="U11" s="108" t="s">
        <v>6057</v>
      </c>
      <c r="V11" s="108">
        <v>1</v>
      </c>
      <c r="W11" s="108">
        <v>4</v>
      </c>
      <c r="X11" s="108">
        <v>4</v>
      </c>
      <c r="Y11" s="108">
        <v>0</v>
      </c>
      <c r="Z11" s="108">
        <v>0</v>
      </c>
      <c r="AA11" s="108">
        <v>0</v>
      </c>
      <c r="AB11" s="108">
        <v>0</v>
      </c>
      <c r="AC11" s="108">
        <v>72</v>
      </c>
      <c r="AD11" s="108">
        <v>0</v>
      </c>
      <c r="AE11" s="108">
        <v>0</v>
      </c>
      <c r="AF11" s="108">
        <v>0</v>
      </c>
      <c r="AG11" s="108">
        <v>400010</v>
      </c>
      <c r="AH11" s="108">
        <v>0</v>
      </c>
      <c r="AI11" s="108">
        <v>0</v>
      </c>
      <c r="AJ11" s="108">
        <v>100</v>
      </c>
      <c r="AK11" s="108">
        <v>0</v>
      </c>
      <c r="AL11" s="108">
        <v>20000</v>
      </c>
      <c r="AM11" s="108">
        <v>0</v>
      </c>
      <c r="AN11" s="108">
        <v>40000</v>
      </c>
      <c r="AO11" s="108">
        <v>1</v>
      </c>
      <c r="AP11" s="108">
        <v>0</v>
      </c>
      <c r="AQ11" s="108">
        <v>0</v>
      </c>
    </row>
    <row r="12" spans="1:43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M12" s="108"/>
      <c r="N12" s="95">
        <v>50001</v>
      </c>
      <c r="O12" s="95">
        <f t="shared" si="0"/>
        <v>50001</v>
      </c>
      <c r="P12" s="109" t="s">
        <v>6058</v>
      </c>
      <c r="Q12" s="95">
        <v>2001</v>
      </c>
      <c r="R12" s="109" t="s">
        <v>6059</v>
      </c>
      <c r="S12" s="109" t="s">
        <v>6059</v>
      </c>
      <c r="T12" s="109" t="s">
        <v>6060</v>
      </c>
      <c r="U12" s="108" t="s">
        <v>6061</v>
      </c>
      <c r="V12" s="108">
        <v>5</v>
      </c>
      <c r="W12" s="108">
        <v>5</v>
      </c>
      <c r="X12" s="108">
        <v>3</v>
      </c>
      <c r="Y12" s="108">
        <v>0</v>
      </c>
      <c r="Z12" s="108">
        <v>0</v>
      </c>
      <c r="AA12" s="108">
        <v>0</v>
      </c>
      <c r="AB12" s="108">
        <v>0</v>
      </c>
      <c r="AC12" s="108">
        <v>-1</v>
      </c>
      <c r="AD12" s="108">
        <v>0</v>
      </c>
      <c r="AE12" s="108">
        <v>0</v>
      </c>
      <c r="AF12" s="108">
        <v>0</v>
      </c>
      <c r="AG12" s="108">
        <v>500010</v>
      </c>
      <c r="AH12" s="108">
        <v>0</v>
      </c>
      <c r="AI12" s="108">
        <v>0</v>
      </c>
      <c r="AJ12" s="108">
        <v>0</v>
      </c>
      <c r="AK12" s="108">
        <v>0</v>
      </c>
      <c r="AL12" s="108">
        <v>-1</v>
      </c>
      <c r="AM12" s="108">
        <v>0</v>
      </c>
      <c r="AN12" s="108">
        <v>0</v>
      </c>
      <c r="AO12" s="108">
        <v>1</v>
      </c>
      <c r="AP12" s="108">
        <v>0</v>
      </c>
      <c r="AQ12" s="108">
        <v>0</v>
      </c>
    </row>
    <row r="13" spans="1:43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M13" s="108"/>
      <c r="N13" s="95">
        <v>50002</v>
      </c>
      <c r="O13" s="95">
        <f t="shared" si="0"/>
        <v>50002</v>
      </c>
      <c r="P13" s="109" t="s">
        <v>6062</v>
      </c>
      <c r="Q13" s="95">
        <v>2001</v>
      </c>
      <c r="R13" s="109" t="s">
        <v>6063</v>
      </c>
      <c r="S13" s="109" t="s">
        <v>6063</v>
      </c>
      <c r="T13" s="109" t="s">
        <v>6060</v>
      </c>
      <c r="U13" s="108" t="s">
        <v>6061</v>
      </c>
      <c r="V13" s="108">
        <v>5</v>
      </c>
      <c r="W13" s="108">
        <v>5</v>
      </c>
      <c r="X13" s="108">
        <v>3</v>
      </c>
      <c r="Y13" s="108">
        <v>0</v>
      </c>
      <c r="Z13" s="108">
        <v>0</v>
      </c>
      <c r="AA13" s="108">
        <v>0</v>
      </c>
      <c r="AB13" s="108">
        <v>0</v>
      </c>
      <c r="AC13" s="108">
        <v>-1</v>
      </c>
      <c r="AD13" s="108">
        <v>0</v>
      </c>
      <c r="AE13" s="108">
        <v>0</v>
      </c>
      <c r="AF13" s="108">
        <v>0</v>
      </c>
      <c r="AG13" s="108">
        <v>500020</v>
      </c>
      <c r="AH13" s="108">
        <v>0</v>
      </c>
      <c r="AI13" s="108">
        <v>0</v>
      </c>
      <c r="AJ13" s="108">
        <v>0</v>
      </c>
      <c r="AK13" s="108">
        <v>0</v>
      </c>
      <c r="AL13" s="108">
        <v>-1</v>
      </c>
      <c r="AM13" s="108">
        <v>0</v>
      </c>
      <c r="AN13" s="108">
        <v>0</v>
      </c>
      <c r="AO13" s="108">
        <v>1</v>
      </c>
      <c r="AP13" s="108">
        <v>0</v>
      </c>
      <c r="AQ13" s="108">
        <v>0</v>
      </c>
    </row>
    <row r="14" spans="1:43" x14ac:dyDescent="0.2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M14" s="108"/>
      <c r="N14" s="95">
        <v>50003</v>
      </c>
      <c r="O14" s="95">
        <f t="shared" si="0"/>
        <v>50003</v>
      </c>
      <c r="P14" s="109" t="s">
        <v>6064</v>
      </c>
      <c r="Q14" s="95">
        <v>2001</v>
      </c>
      <c r="R14" s="109" t="s">
        <v>6065</v>
      </c>
      <c r="S14" s="109" t="s">
        <v>6065</v>
      </c>
      <c r="T14" s="109" t="s">
        <v>6060</v>
      </c>
      <c r="U14" s="108" t="s">
        <v>6061</v>
      </c>
      <c r="V14" s="108">
        <v>5</v>
      </c>
      <c r="W14" s="108">
        <v>5</v>
      </c>
      <c r="X14" s="108">
        <v>3</v>
      </c>
      <c r="Y14" s="108">
        <v>0</v>
      </c>
      <c r="Z14" s="108">
        <v>0</v>
      </c>
      <c r="AA14" s="108">
        <v>0</v>
      </c>
      <c r="AB14" s="108">
        <v>0</v>
      </c>
      <c r="AC14" s="108">
        <v>-1</v>
      </c>
      <c r="AD14" s="108">
        <v>0</v>
      </c>
      <c r="AE14" s="108">
        <v>0</v>
      </c>
      <c r="AF14" s="108">
        <v>0</v>
      </c>
      <c r="AG14" s="108">
        <v>500030</v>
      </c>
      <c r="AH14" s="108">
        <v>0</v>
      </c>
      <c r="AI14" s="108">
        <v>0</v>
      </c>
      <c r="AJ14" s="108">
        <v>0</v>
      </c>
      <c r="AK14" s="108">
        <v>0</v>
      </c>
      <c r="AL14" s="108">
        <v>-1</v>
      </c>
      <c r="AM14" s="108">
        <v>0</v>
      </c>
      <c r="AN14" s="108">
        <v>0</v>
      </c>
      <c r="AO14" s="108">
        <v>1</v>
      </c>
      <c r="AP14" s="108">
        <v>0</v>
      </c>
      <c r="AQ14" s="108">
        <v>0</v>
      </c>
    </row>
    <row r="15" spans="1:43" x14ac:dyDescent="0.2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M15" s="108"/>
      <c r="N15" s="95">
        <v>50004</v>
      </c>
      <c r="O15" s="95">
        <f t="shared" si="0"/>
        <v>50004</v>
      </c>
      <c r="P15" s="109" t="s">
        <v>6066</v>
      </c>
      <c r="Q15" s="95">
        <v>2001</v>
      </c>
      <c r="R15" s="109" t="s">
        <v>6067</v>
      </c>
      <c r="S15" s="109" t="s">
        <v>6067</v>
      </c>
      <c r="T15" s="109" t="s">
        <v>6060</v>
      </c>
      <c r="U15" s="108" t="s">
        <v>6068</v>
      </c>
      <c r="V15" s="108">
        <v>5</v>
      </c>
      <c r="W15" s="108">
        <v>5</v>
      </c>
      <c r="X15" s="108">
        <v>3</v>
      </c>
      <c r="Y15" s="108">
        <v>0</v>
      </c>
      <c r="Z15" s="108">
        <v>0</v>
      </c>
      <c r="AA15" s="108">
        <v>0</v>
      </c>
      <c r="AB15" s="108">
        <v>0</v>
      </c>
      <c r="AC15" s="108">
        <v>-1</v>
      </c>
      <c r="AD15" s="108">
        <v>0</v>
      </c>
      <c r="AE15" s="108">
        <v>0</v>
      </c>
      <c r="AF15" s="108">
        <v>0</v>
      </c>
      <c r="AG15" s="108">
        <v>500040</v>
      </c>
      <c r="AH15" s="108">
        <v>0</v>
      </c>
      <c r="AI15" s="108">
        <v>0</v>
      </c>
      <c r="AJ15" s="108">
        <v>0</v>
      </c>
      <c r="AK15" s="108">
        <v>0</v>
      </c>
      <c r="AL15" s="108">
        <v>-1</v>
      </c>
      <c r="AM15" s="108">
        <v>0</v>
      </c>
      <c r="AN15" s="108">
        <v>0</v>
      </c>
      <c r="AO15" s="108">
        <v>1</v>
      </c>
      <c r="AP15" s="108">
        <v>0</v>
      </c>
      <c r="AQ15" s="108">
        <v>0</v>
      </c>
    </row>
    <row r="16" spans="1:43" x14ac:dyDescent="0.2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M16" s="108"/>
      <c r="N16" s="95">
        <v>50005</v>
      </c>
      <c r="O16" s="95">
        <f t="shared" si="0"/>
        <v>50005</v>
      </c>
      <c r="P16" s="109" t="s">
        <v>6069</v>
      </c>
      <c r="Q16" s="95">
        <v>2001</v>
      </c>
      <c r="R16" s="109" t="s">
        <v>6070</v>
      </c>
      <c r="S16" s="95" t="s">
        <v>6071</v>
      </c>
      <c r="T16" s="109" t="s">
        <v>6060</v>
      </c>
      <c r="U16" s="108" t="s">
        <v>6072</v>
      </c>
      <c r="V16" s="108">
        <v>3</v>
      </c>
      <c r="W16" s="108">
        <v>5</v>
      </c>
      <c r="X16" s="108">
        <v>5</v>
      </c>
      <c r="Y16" s="108">
        <v>0</v>
      </c>
      <c r="Z16" s="108">
        <v>0</v>
      </c>
      <c r="AA16" s="108">
        <v>0</v>
      </c>
      <c r="AB16" s="108">
        <v>0</v>
      </c>
      <c r="AC16" s="108">
        <v>-1</v>
      </c>
      <c r="AD16" s="108">
        <v>0</v>
      </c>
      <c r="AE16" s="108">
        <v>0</v>
      </c>
      <c r="AF16" s="108">
        <v>0</v>
      </c>
      <c r="AG16" s="108">
        <v>500050</v>
      </c>
      <c r="AH16" s="108">
        <v>0</v>
      </c>
      <c r="AI16" s="108">
        <v>0</v>
      </c>
      <c r="AJ16" s="108">
        <v>0</v>
      </c>
      <c r="AK16" s="108">
        <v>0</v>
      </c>
      <c r="AL16" s="108">
        <v>-1</v>
      </c>
      <c r="AM16" s="108">
        <v>0</v>
      </c>
      <c r="AN16" s="108">
        <v>0</v>
      </c>
      <c r="AO16" s="108">
        <v>1</v>
      </c>
      <c r="AP16" s="108">
        <v>0</v>
      </c>
      <c r="AQ16" s="108">
        <v>0</v>
      </c>
    </row>
    <row r="17" spans="1:43" x14ac:dyDescent="0.2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M17" s="152"/>
      <c r="N17" s="95">
        <v>50006</v>
      </c>
      <c r="O17" s="95">
        <f t="shared" si="0"/>
        <v>50006</v>
      </c>
      <c r="P17" s="109" t="s">
        <v>6073</v>
      </c>
      <c r="Q17" s="95">
        <v>2001</v>
      </c>
      <c r="R17" s="109" t="s">
        <v>6074</v>
      </c>
      <c r="S17" s="95" t="s">
        <v>6075</v>
      </c>
      <c r="T17" s="109" t="s">
        <v>6060</v>
      </c>
      <c r="U17" s="108" t="s">
        <v>6076</v>
      </c>
      <c r="V17" s="108">
        <v>5</v>
      </c>
      <c r="W17" s="108">
        <v>5</v>
      </c>
      <c r="X17" s="108">
        <v>5</v>
      </c>
      <c r="Y17" s="108">
        <v>0</v>
      </c>
      <c r="Z17" s="108">
        <v>0</v>
      </c>
      <c r="AA17" s="108">
        <v>0</v>
      </c>
      <c r="AB17" s="108">
        <v>0</v>
      </c>
      <c r="AC17" s="108">
        <v>-1</v>
      </c>
      <c r="AD17" s="108">
        <v>0</v>
      </c>
      <c r="AE17" s="108">
        <v>0</v>
      </c>
      <c r="AF17" s="108">
        <v>0</v>
      </c>
      <c r="AG17" s="108">
        <v>500060</v>
      </c>
      <c r="AH17" s="108">
        <v>0</v>
      </c>
      <c r="AI17" s="108">
        <v>0</v>
      </c>
      <c r="AJ17" s="108">
        <v>0</v>
      </c>
      <c r="AK17" s="108">
        <v>0</v>
      </c>
      <c r="AL17" s="108">
        <v>-1</v>
      </c>
      <c r="AM17" s="108">
        <v>0</v>
      </c>
      <c r="AN17" s="108">
        <v>0</v>
      </c>
      <c r="AO17" s="108">
        <v>1</v>
      </c>
      <c r="AP17" s="108">
        <v>0</v>
      </c>
      <c r="AQ17" s="108">
        <v>0</v>
      </c>
    </row>
    <row r="18" spans="1:43" x14ac:dyDescent="0.2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M18" s="108"/>
      <c r="N18" s="95">
        <v>50007</v>
      </c>
      <c r="O18" s="95">
        <f t="shared" si="0"/>
        <v>50007</v>
      </c>
      <c r="P18" s="109" t="s">
        <v>6077</v>
      </c>
      <c r="Q18" s="95">
        <v>2001</v>
      </c>
      <c r="R18" s="109" t="s">
        <v>6078</v>
      </c>
      <c r="S18" s="95" t="s">
        <v>6075</v>
      </c>
      <c r="T18" s="161" t="s">
        <v>6079</v>
      </c>
      <c r="U18" s="108" t="s">
        <v>6076</v>
      </c>
      <c r="V18" s="108">
        <v>5</v>
      </c>
      <c r="W18" s="108">
        <v>5</v>
      </c>
      <c r="X18" s="108">
        <v>5</v>
      </c>
      <c r="Y18" s="108">
        <v>0</v>
      </c>
      <c r="Z18" s="108">
        <v>0</v>
      </c>
      <c r="AA18" s="108">
        <v>0</v>
      </c>
      <c r="AB18" s="108">
        <v>0</v>
      </c>
      <c r="AC18" s="108">
        <v>-1</v>
      </c>
      <c r="AD18" s="108">
        <v>0</v>
      </c>
      <c r="AE18" s="108">
        <v>0</v>
      </c>
      <c r="AF18" s="108">
        <v>0</v>
      </c>
      <c r="AG18" s="108" t="s">
        <v>6080</v>
      </c>
      <c r="AH18" s="108">
        <v>0</v>
      </c>
      <c r="AI18" s="108">
        <v>0</v>
      </c>
      <c r="AJ18" s="108">
        <v>0</v>
      </c>
      <c r="AK18" s="108">
        <v>0</v>
      </c>
      <c r="AL18" s="108">
        <v>-1</v>
      </c>
      <c r="AM18" s="108">
        <v>0</v>
      </c>
      <c r="AN18" s="108">
        <v>0</v>
      </c>
      <c r="AO18" s="108">
        <v>1</v>
      </c>
      <c r="AP18" s="108">
        <v>0</v>
      </c>
      <c r="AQ18" s="108">
        <v>0</v>
      </c>
    </row>
    <row r="19" spans="1:43" x14ac:dyDescent="0.2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M19" s="152"/>
      <c r="N19" s="95">
        <v>50008</v>
      </c>
      <c r="O19" s="95">
        <f t="shared" si="0"/>
        <v>50008</v>
      </c>
      <c r="P19" s="109" t="s">
        <v>6081</v>
      </c>
      <c r="Q19" s="95">
        <v>2001</v>
      </c>
      <c r="R19" s="109" t="s">
        <v>6082</v>
      </c>
      <c r="S19" s="95" t="s">
        <v>6075</v>
      </c>
      <c r="T19" s="109" t="s">
        <v>6060</v>
      </c>
      <c r="U19" s="108" t="s">
        <v>6083</v>
      </c>
      <c r="V19" s="108">
        <v>5</v>
      </c>
      <c r="W19" s="108">
        <v>5</v>
      </c>
      <c r="X19" s="108">
        <v>5</v>
      </c>
      <c r="Y19" s="108">
        <v>0</v>
      </c>
      <c r="Z19" s="108">
        <v>0</v>
      </c>
      <c r="AA19" s="108">
        <v>0</v>
      </c>
      <c r="AB19" s="108">
        <v>0</v>
      </c>
      <c r="AC19" s="108">
        <v>-1</v>
      </c>
      <c r="AD19" s="108">
        <v>0</v>
      </c>
      <c r="AE19" s="108">
        <v>0</v>
      </c>
      <c r="AF19" s="108">
        <v>0</v>
      </c>
      <c r="AG19" s="108">
        <v>500080</v>
      </c>
      <c r="AH19" s="108">
        <v>0</v>
      </c>
      <c r="AI19" s="108">
        <v>0</v>
      </c>
      <c r="AJ19" s="108">
        <v>0</v>
      </c>
      <c r="AK19" s="108">
        <v>0</v>
      </c>
      <c r="AL19" s="108">
        <v>-1</v>
      </c>
      <c r="AM19" s="108">
        <v>0</v>
      </c>
      <c r="AN19" s="108">
        <v>0</v>
      </c>
      <c r="AO19" s="108">
        <v>1</v>
      </c>
      <c r="AP19" s="108">
        <v>0</v>
      </c>
      <c r="AQ19" s="108">
        <v>0</v>
      </c>
    </row>
    <row r="20" spans="1:43" x14ac:dyDescent="0.2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M20" s="108"/>
      <c r="N20" s="95">
        <v>50009</v>
      </c>
      <c r="O20" s="95">
        <f t="shared" si="0"/>
        <v>50009</v>
      </c>
      <c r="P20" s="109" t="s">
        <v>6084</v>
      </c>
      <c r="Q20" s="95">
        <v>2001</v>
      </c>
      <c r="R20" s="109" t="s">
        <v>6085</v>
      </c>
      <c r="S20" s="95" t="s">
        <v>6075</v>
      </c>
      <c r="T20" s="109" t="s">
        <v>6060</v>
      </c>
      <c r="U20" s="108" t="s">
        <v>6083</v>
      </c>
      <c r="V20" s="108">
        <v>5</v>
      </c>
      <c r="W20" s="108">
        <v>5</v>
      </c>
      <c r="X20" s="108">
        <v>5</v>
      </c>
      <c r="Y20" s="108">
        <v>0</v>
      </c>
      <c r="Z20" s="108">
        <v>0</v>
      </c>
      <c r="AA20" s="108">
        <v>0</v>
      </c>
      <c r="AB20" s="108">
        <v>0</v>
      </c>
      <c r="AC20" s="108">
        <v>-1</v>
      </c>
      <c r="AD20" s="108">
        <v>0</v>
      </c>
      <c r="AE20" s="108">
        <v>0</v>
      </c>
      <c r="AF20" s="108">
        <v>0</v>
      </c>
      <c r="AG20" s="108">
        <v>500090</v>
      </c>
      <c r="AH20" s="108">
        <v>0</v>
      </c>
      <c r="AI20" s="108">
        <v>0</v>
      </c>
      <c r="AJ20" s="108">
        <v>0</v>
      </c>
      <c r="AK20" s="108">
        <v>0</v>
      </c>
      <c r="AL20" s="108">
        <v>-1</v>
      </c>
      <c r="AM20" s="108">
        <v>0</v>
      </c>
      <c r="AN20" s="108">
        <v>0</v>
      </c>
      <c r="AO20" s="108">
        <v>1</v>
      </c>
      <c r="AP20" s="108">
        <v>0</v>
      </c>
      <c r="AQ20" s="108">
        <v>0</v>
      </c>
    </row>
    <row r="21" spans="1:43" x14ac:dyDescent="0.2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M21" s="108"/>
      <c r="N21" s="95">
        <v>50010</v>
      </c>
      <c r="O21" s="95">
        <f t="shared" si="0"/>
        <v>50010</v>
      </c>
      <c r="P21" s="109" t="s">
        <v>6086</v>
      </c>
      <c r="Q21" s="95">
        <v>2001</v>
      </c>
      <c r="R21" s="109" t="s">
        <v>6087</v>
      </c>
      <c r="S21" s="109" t="s">
        <v>6087</v>
      </c>
      <c r="T21" s="109" t="s">
        <v>6060</v>
      </c>
      <c r="U21" s="108" t="s">
        <v>6088</v>
      </c>
      <c r="V21" s="108">
        <v>5</v>
      </c>
      <c r="W21" s="108">
        <v>5</v>
      </c>
      <c r="X21" s="108">
        <v>5</v>
      </c>
      <c r="Y21" s="108">
        <v>0</v>
      </c>
      <c r="Z21" s="108">
        <v>0</v>
      </c>
      <c r="AA21" s="108">
        <v>0</v>
      </c>
      <c r="AB21" s="108">
        <v>0</v>
      </c>
      <c r="AC21" s="108">
        <v>-1</v>
      </c>
      <c r="AD21" s="108">
        <v>0</v>
      </c>
      <c r="AE21" s="108">
        <v>0</v>
      </c>
      <c r="AF21" s="108">
        <v>0</v>
      </c>
      <c r="AG21" s="108">
        <v>500100</v>
      </c>
      <c r="AH21" s="108">
        <v>0</v>
      </c>
      <c r="AI21" s="108">
        <v>0</v>
      </c>
      <c r="AJ21" s="108">
        <v>0</v>
      </c>
      <c r="AK21" s="108">
        <v>0</v>
      </c>
      <c r="AL21" s="108">
        <v>-1</v>
      </c>
      <c r="AM21" s="108">
        <v>0</v>
      </c>
      <c r="AN21" s="108">
        <v>0</v>
      </c>
      <c r="AO21" s="108">
        <v>1</v>
      </c>
      <c r="AP21" s="108">
        <v>0</v>
      </c>
      <c r="AQ21" s="108">
        <v>0</v>
      </c>
    </row>
    <row r="22" spans="1:43" x14ac:dyDescent="0.2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M22" s="108"/>
      <c r="N22" s="95">
        <v>50011</v>
      </c>
      <c r="O22" s="95">
        <f t="shared" si="0"/>
        <v>50011</v>
      </c>
      <c r="P22" s="109" t="s">
        <v>6089</v>
      </c>
      <c r="Q22" s="95">
        <v>2001</v>
      </c>
      <c r="R22" s="109" t="s">
        <v>6090</v>
      </c>
      <c r="S22" s="95" t="s">
        <v>6091</v>
      </c>
      <c r="T22" s="161" t="s">
        <v>6092</v>
      </c>
      <c r="U22" s="108" t="s">
        <v>6072</v>
      </c>
      <c r="V22" s="108">
        <v>3</v>
      </c>
      <c r="W22" s="108">
        <v>5</v>
      </c>
      <c r="X22" s="108">
        <v>5</v>
      </c>
      <c r="Y22" s="108">
        <v>50010</v>
      </c>
      <c r="Z22" s="108">
        <v>0</v>
      </c>
      <c r="AA22" s="108">
        <v>0</v>
      </c>
      <c r="AB22" s="108">
        <v>0</v>
      </c>
      <c r="AC22" s="108">
        <v>-1</v>
      </c>
      <c r="AD22" s="108">
        <v>0</v>
      </c>
      <c r="AE22" s="108">
        <v>0</v>
      </c>
      <c r="AF22" s="108">
        <v>0</v>
      </c>
      <c r="AG22" s="108">
        <v>500110</v>
      </c>
      <c r="AH22" s="108">
        <v>0</v>
      </c>
      <c r="AI22" s="108">
        <v>0</v>
      </c>
      <c r="AJ22" s="108">
        <v>0</v>
      </c>
      <c r="AK22" s="108">
        <v>0</v>
      </c>
      <c r="AL22" s="108">
        <v>-1</v>
      </c>
      <c r="AM22" s="108">
        <v>0</v>
      </c>
      <c r="AN22" s="108">
        <v>0</v>
      </c>
      <c r="AO22" s="108">
        <v>1</v>
      </c>
      <c r="AP22" s="108">
        <v>0</v>
      </c>
      <c r="AQ22" s="108">
        <v>0</v>
      </c>
    </row>
    <row r="23" spans="1:43" x14ac:dyDescent="0.2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M23" s="108"/>
      <c r="N23" s="95">
        <v>50012</v>
      </c>
      <c r="O23" s="95">
        <f>N23</f>
        <v>50012</v>
      </c>
      <c r="P23" s="109" t="s">
        <v>6093</v>
      </c>
      <c r="Q23" s="95">
        <v>2001</v>
      </c>
      <c r="R23" s="109" t="s">
        <v>6094</v>
      </c>
      <c r="S23" s="95" t="s">
        <v>6095</v>
      </c>
      <c r="T23" s="109" t="s">
        <v>6096</v>
      </c>
      <c r="U23" s="108" t="s">
        <v>6097</v>
      </c>
      <c r="V23" s="108">
        <v>3</v>
      </c>
      <c r="W23" s="108">
        <v>5</v>
      </c>
      <c r="X23" s="108">
        <v>5</v>
      </c>
      <c r="Y23" s="108">
        <v>0</v>
      </c>
      <c r="Z23" s="108">
        <v>0</v>
      </c>
      <c r="AA23" s="108">
        <v>0</v>
      </c>
      <c r="AB23" s="108">
        <v>0</v>
      </c>
      <c r="AC23" s="108">
        <v>-1</v>
      </c>
      <c r="AD23" s="108">
        <v>0</v>
      </c>
      <c r="AE23" s="108">
        <v>0</v>
      </c>
      <c r="AF23" s="108">
        <v>0</v>
      </c>
      <c r="AG23" s="108">
        <v>500120</v>
      </c>
      <c r="AH23" s="108">
        <v>0</v>
      </c>
      <c r="AI23" s="108">
        <v>0</v>
      </c>
      <c r="AJ23" s="108">
        <v>0</v>
      </c>
      <c r="AK23" s="108">
        <v>0</v>
      </c>
      <c r="AL23" s="108">
        <v>-1</v>
      </c>
      <c r="AM23" s="108">
        <v>0</v>
      </c>
      <c r="AN23" s="108">
        <v>0</v>
      </c>
      <c r="AO23" s="108">
        <v>1</v>
      </c>
      <c r="AP23" s="108">
        <v>0</v>
      </c>
      <c r="AQ23" s="108">
        <v>0</v>
      </c>
    </row>
    <row r="24" spans="1:43" x14ac:dyDescent="0.2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M24" s="108"/>
      <c r="N24" s="95">
        <v>50013</v>
      </c>
      <c r="O24" s="95">
        <f t="shared" si="0"/>
        <v>50013</v>
      </c>
      <c r="P24" s="109" t="s">
        <v>6098</v>
      </c>
      <c r="Q24" s="95">
        <v>2001</v>
      </c>
      <c r="R24" s="109" t="s">
        <v>6099</v>
      </c>
      <c r="S24" s="95" t="s">
        <v>6100</v>
      </c>
      <c r="T24" s="109" t="s">
        <v>6036</v>
      </c>
      <c r="U24" s="108" t="s">
        <v>6101</v>
      </c>
      <c r="V24" s="108">
        <v>3</v>
      </c>
      <c r="W24" s="108">
        <v>5</v>
      </c>
      <c r="X24" s="108">
        <v>5</v>
      </c>
      <c r="Y24" s="108">
        <v>50012</v>
      </c>
      <c r="Z24" s="108">
        <v>0</v>
      </c>
      <c r="AA24" s="108">
        <v>0</v>
      </c>
      <c r="AB24" s="108">
        <v>0</v>
      </c>
      <c r="AC24" s="108">
        <v>-1</v>
      </c>
      <c r="AD24" s="108">
        <v>0</v>
      </c>
      <c r="AE24" s="108">
        <v>0</v>
      </c>
      <c r="AF24" s="108">
        <v>0</v>
      </c>
      <c r="AG24" s="108">
        <v>500130</v>
      </c>
      <c r="AH24" s="108">
        <v>0</v>
      </c>
      <c r="AI24" s="108">
        <v>0</v>
      </c>
      <c r="AJ24" s="108">
        <v>0</v>
      </c>
      <c r="AK24" s="108">
        <v>0</v>
      </c>
      <c r="AL24" s="108">
        <v>-1</v>
      </c>
      <c r="AM24" s="108">
        <v>0</v>
      </c>
      <c r="AN24" s="108">
        <v>0</v>
      </c>
      <c r="AO24" s="108">
        <v>1</v>
      </c>
      <c r="AP24" s="108">
        <v>0</v>
      </c>
      <c r="AQ24" s="108">
        <v>0</v>
      </c>
    </row>
    <row r="25" spans="1:43" x14ac:dyDescent="0.2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M25" s="108"/>
      <c r="N25" s="95">
        <v>50014</v>
      </c>
      <c r="O25" s="95">
        <f t="shared" si="0"/>
        <v>50014</v>
      </c>
      <c r="P25" s="109" t="s">
        <v>6102</v>
      </c>
      <c r="Q25" s="95">
        <v>2001</v>
      </c>
      <c r="R25" s="109" t="s">
        <v>6103</v>
      </c>
      <c r="S25" s="95" t="s">
        <v>6104</v>
      </c>
      <c r="T25" s="109" t="s">
        <v>6105</v>
      </c>
      <c r="U25" s="108" t="s">
        <v>6106</v>
      </c>
      <c r="V25" s="108">
        <v>3</v>
      </c>
      <c r="W25" s="108">
        <v>5</v>
      </c>
      <c r="X25" s="108">
        <v>5</v>
      </c>
      <c r="Y25" s="108">
        <v>0</v>
      </c>
      <c r="Z25" s="108">
        <v>0</v>
      </c>
      <c r="AA25" s="108">
        <v>0</v>
      </c>
      <c r="AB25" s="108">
        <v>0</v>
      </c>
      <c r="AC25" s="108">
        <v>-1</v>
      </c>
      <c r="AD25" s="108">
        <v>0</v>
      </c>
      <c r="AE25" s="108">
        <v>0</v>
      </c>
      <c r="AF25" s="108">
        <v>0</v>
      </c>
      <c r="AG25" s="108">
        <v>500140</v>
      </c>
      <c r="AH25" s="108">
        <v>0</v>
      </c>
      <c r="AI25" s="108">
        <v>0</v>
      </c>
      <c r="AJ25" s="108">
        <v>0</v>
      </c>
      <c r="AK25" s="108">
        <v>0</v>
      </c>
      <c r="AL25" s="108">
        <v>-1</v>
      </c>
      <c r="AM25" s="108">
        <v>0</v>
      </c>
      <c r="AN25" s="108">
        <v>0</v>
      </c>
      <c r="AO25" s="108">
        <v>1</v>
      </c>
      <c r="AP25" s="108">
        <v>0</v>
      </c>
      <c r="AQ25" s="108">
        <v>0</v>
      </c>
    </row>
    <row r="26" spans="1:43" x14ac:dyDescent="0.2">
      <c r="A26" s="5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M26" s="108"/>
      <c r="N26" s="95">
        <v>60001</v>
      </c>
      <c r="O26" s="95">
        <f t="shared" si="0"/>
        <v>60001</v>
      </c>
      <c r="P26" s="109" t="s">
        <v>6107</v>
      </c>
      <c r="Q26" s="95">
        <v>2001</v>
      </c>
      <c r="R26" s="109" t="s">
        <v>6108</v>
      </c>
      <c r="S26" s="95" t="s">
        <v>6109</v>
      </c>
      <c r="T26" s="109" t="s">
        <v>6110</v>
      </c>
      <c r="U26" s="108" t="s">
        <v>6111</v>
      </c>
      <c r="V26" s="108">
        <v>2</v>
      </c>
      <c r="W26" s="108">
        <v>6</v>
      </c>
      <c r="X26" s="108">
        <v>1</v>
      </c>
      <c r="Y26" s="108">
        <v>10001</v>
      </c>
      <c r="Z26" s="108">
        <v>0</v>
      </c>
      <c r="AA26" s="108">
        <v>4</v>
      </c>
      <c r="AB26" s="108">
        <v>0</v>
      </c>
      <c r="AC26" s="108">
        <v>-1</v>
      </c>
      <c r="AD26" s="108">
        <v>0</v>
      </c>
      <c r="AE26" s="108">
        <v>0</v>
      </c>
      <c r="AF26" s="108">
        <v>0</v>
      </c>
      <c r="AG26" s="108" t="s">
        <v>6112</v>
      </c>
      <c r="AH26" s="108">
        <v>0</v>
      </c>
      <c r="AI26" s="108">
        <v>0</v>
      </c>
      <c r="AJ26" s="108">
        <v>0</v>
      </c>
      <c r="AK26" s="108">
        <v>0</v>
      </c>
      <c r="AL26" s="108">
        <v>-1</v>
      </c>
      <c r="AM26" s="108">
        <v>0</v>
      </c>
      <c r="AN26" s="108">
        <v>0</v>
      </c>
      <c r="AO26" s="108">
        <v>1</v>
      </c>
      <c r="AP26" s="108">
        <v>0</v>
      </c>
      <c r="AQ26" s="108">
        <v>0</v>
      </c>
    </row>
    <row r="27" spans="1:43" x14ac:dyDescent="0.2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M27" s="108"/>
      <c r="N27" s="95">
        <v>60002</v>
      </c>
      <c r="O27" s="95">
        <f t="shared" si="0"/>
        <v>60002</v>
      </c>
      <c r="P27" s="109" t="s">
        <v>6113</v>
      </c>
      <c r="Q27" s="95">
        <v>2001</v>
      </c>
      <c r="R27" s="109" t="s">
        <v>6114</v>
      </c>
      <c r="S27" s="95" t="s">
        <v>6075</v>
      </c>
      <c r="T27" s="109" t="s">
        <v>6115</v>
      </c>
      <c r="U27" s="108" t="s">
        <v>6116</v>
      </c>
      <c r="V27" s="108">
        <v>3</v>
      </c>
      <c r="W27" s="108">
        <v>6</v>
      </c>
      <c r="X27" s="108">
        <v>1</v>
      </c>
      <c r="Y27" s="108">
        <v>60001</v>
      </c>
      <c r="Z27" s="108">
        <v>0</v>
      </c>
      <c r="AA27" s="108">
        <v>0</v>
      </c>
      <c r="AB27" s="108">
        <v>0</v>
      </c>
      <c r="AC27" s="108">
        <v>-1</v>
      </c>
      <c r="AD27" s="108">
        <v>0</v>
      </c>
      <c r="AE27" s="108">
        <v>0</v>
      </c>
      <c r="AF27" s="108">
        <v>0</v>
      </c>
      <c r="AG27" s="108" t="s">
        <v>6117</v>
      </c>
      <c r="AH27" s="108">
        <v>0</v>
      </c>
      <c r="AI27" s="108">
        <v>0</v>
      </c>
      <c r="AJ27" s="108">
        <v>0</v>
      </c>
      <c r="AK27" s="108">
        <v>0</v>
      </c>
      <c r="AL27" s="108">
        <v>-1</v>
      </c>
      <c r="AM27" s="108">
        <v>0</v>
      </c>
      <c r="AN27" s="108">
        <v>0</v>
      </c>
      <c r="AO27" s="108">
        <v>1</v>
      </c>
      <c r="AP27" s="108">
        <v>0</v>
      </c>
      <c r="AQ27" s="108">
        <v>0</v>
      </c>
    </row>
    <row r="28" spans="1:43" x14ac:dyDescent="0.2">
      <c r="A28" s="5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M28" s="108"/>
      <c r="N28" s="95">
        <v>60003</v>
      </c>
      <c r="O28" s="95">
        <f t="shared" si="0"/>
        <v>60003</v>
      </c>
      <c r="P28" s="109" t="s">
        <v>6118</v>
      </c>
      <c r="Q28" s="95">
        <v>2001</v>
      </c>
      <c r="R28" s="109" t="s">
        <v>6119</v>
      </c>
      <c r="S28" s="109" t="s">
        <v>6119</v>
      </c>
      <c r="T28" s="109" t="s">
        <v>4499</v>
      </c>
      <c r="U28" s="108" t="s">
        <v>6111</v>
      </c>
      <c r="V28" s="108">
        <v>2</v>
      </c>
      <c r="W28" s="108">
        <v>6</v>
      </c>
      <c r="X28" s="108">
        <v>1</v>
      </c>
      <c r="Y28" s="108">
        <v>10001</v>
      </c>
      <c r="Z28" s="108">
        <v>0</v>
      </c>
      <c r="AA28" s="108">
        <v>0</v>
      </c>
      <c r="AB28" s="108">
        <v>0</v>
      </c>
      <c r="AC28" s="108">
        <v>-1</v>
      </c>
      <c r="AD28" s="108">
        <v>0</v>
      </c>
      <c r="AE28" s="108">
        <v>0</v>
      </c>
      <c r="AF28" s="108">
        <v>0</v>
      </c>
      <c r="AG28" s="108">
        <v>600030</v>
      </c>
      <c r="AH28" s="108">
        <v>0</v>
      </c>
      <c r="AI28" s="108">
        <v>0</v>
      </c>
      <c r="AJ28" s="108">
        <v>0</v>
      </c>
      <c r="AK28" s="108">
        <v>0</v>
      </c>
      <c r="AL28" s="108">
        <v>-1</v>
      </c>
      <c r="AM28" s="108">
        <v>0</v>
      </c>
      <c r="AN28" s="108">
        <v>0</v>
      </c>
      <c r="AO28" s="108">
        <v>1</v>
      </c>
      <c r="AP28" s="108">
        <v>0</v>
      </c>
      <c r="AQ28" s="108">
        <v>0</v>
      </c>
    </row>
    <row r="29" spans="1:43" x14ac:dyDescent="0.2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M29" s="108"/>
      <c r="N29" s="95">
        <v>60004</v>
      </c>
      <c r="O29" s="95">
        <f t="shared" si="0"/>
        <v>60004</v>
      </c>
      <c r="P29" s="109" t="s">
        <v>6120</v>
      </c>
      <c r="Q29" s="95">
        <v>2001</v>
      </c>
      <c r="R29" s="109" t="s">
        <v>6121</v>
      </c>
      <c r="S29" s="109" t="s">
        <v>6122</v>
      </c>
      <c r="T29" s="109" t="s">
        <v>6110</v>
      </c>
      <c r="U29" s="108" t="s">
        <v>6123</v>
      </c>
      <c r="V29" s="108">
        <v>3</v>
      </c>
      <c r="W29" s="108">
        <v>6</v>
      </c>
      <c r="X29" s="108">
        <v>1</v>
      </c>
      <c r="Y29" s="108">
        <v>60003</v>
      </c>
      <c r="Z29" s="108">
        <v>0</v>
      </c>
      <c r="AA29" s="108">
        <v>0</v>
      </c>
      <c r="AB29" s="108">
        <v>0</v>
      </c>
      <c r="AC29" s="108">
        <v>-1</v>
      </c>
      <c r="AD29" s="108">
        <v>0</v>
      </c>
      <c r="AE29" s="108">
        <v>0</v>
      </c>
      <c r="AF29" s="108">
        <v>600040</v>
      </c>
      <c r="AG29" s="108">
        <v>0</v>
      </c>
      <c r="AH29" s="108">
        <v>0</v>
      </c>
      <c r="AI29" s="108">
        <v>0</v>
      </c>
      <c r="AJ29" s="108">
        <v>0</v>
      </c>
      <c r="AK29" s="108">
        <v>0</v>
      </c>
      <c r="AL29" s="108">
        <v>-1</v>
      </c>
      <c r="AM29" s="108">
        <v>0</v>
      </c>
      <c r="AN29" s="108">
        <v>0</v>
      </c>
      <c r="AO29" s="108">
        <v>1</v>
      </c>
      <c r="AP29" s="108">
        <v>0</v>
      </c>
      <c r="AQ29" s="108">
        <v>0</v>
      </c>
    </row>
    <row r="30" spans="1:43" x14ac:dyDescent="0.2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M30" s="108"/>
      <c r="N30" s="95">
        <v>60005</v>
      </c>
      <c r="O30" s="95">
        <f t="shared" si="0"/>
        <v>60005</v>
      </c>
      <c r="P30" s="109" t="s">
        <v>6124</v>
      </c>
      <c r="Q30" s="95">
        <v>2001</v>
      </c>
      <c r="R30" s="109" t="s">
        <v>6125</v>
      </c>
      <c r="S30" s="95" t="s">
        <v>6075</v>
      </c>
      <c r="T30" s="109" t="s">
        <v>6126</v>
      </c>
      <c r="U30" s="108" t="s">
        <v>6127</v>
      </c>
      <c r="V30" s="108">
        <v>3</v>
      </c>
      <c r="W30" s="108">
        <v>6</v>
      </c>
      <c r="X30" s="108">
        <v>1</v>
      </c>
      <c r="Y30" s="108">
        <v>60003</v>
      </c>
      <c r="Z30" s="108">
        <v>0</v>
      </c>
      <c r="AA30" s="108">
        <v>0</v>
      </c>
      <c r="AB30" s="108">
        <v>0</v>
      </c>
      <c r="AC30" s="108">
        <v>-1</v>
      </c>
      <c r="AD30" s="108">
        <v>0</v>
      </c>
      <c r="AE30" s="108">
        <v>0</v>
      </c>
      <c r="AF30" s="108">
        <v>0</v>
      </c>
      <c r="AG30" s="108" t="s">
        <v>6128</v>
      </c>
      <c r="AH30" s="108">
        <v>0</v>
      </c>
      <c r="AI30" s="108">
        <v>0</v>
      </c>
      <c r="AJ30" s="108">
        <v>0</v>
      </c>
      <c r="AK30" s="108">
        <v>0</v>
      </c>
      <c r="AL30" s="108">
        <v>-1</v>
      </c>
      <c r="AM30" s="108">
        <v>0</v>
      </c>
      <c r="AN30" s="108">
        <v>0</v>
      </c>
      <c r="AO30" s="108">
        <v>1</v>
      </c>
      <c r="AP30" s="108">
        <v>0</v>
      </c>
      <c r="AQ30" s="108">
        <v>0</v>
      </c>
    </row>
    <row r="31" spans="1:43" x14ac:dyDescent="0.2">
      <c r="A31" s="5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M31" s="108"/>
      <c r="N31" s="95">
        <v>60006</v>
      </c>
      <c r="O31" s="157">
        <f t="shared" si="0"/>
        <v>60006</v>
      </c>
      <c r="P31" s="157" t="s">
        <v>6129</v>
      </c>
      <c r="Q31" s="95">
        <v>2001</v>
      </c>
      <c r="R31" s="109" t="s">
        <v>6130</v>
      </c>
      <c r="S31" s="95" t="s">
        <v>6075</v>
      </c>
      <c r="T31" s="109" t="s">
        <v>6060</v>
      </c>
      <c r="U31" s="108" t="s">
        <v>6131</v>
      </c>
      <c r="V31" s="108">
        <v>3</v>
      </c>
      <c r="W31" s="108">
        <v>6</v>
      </c>
      <c r="X31" s="108">
        <v>1</v>
      </c>
      <c r="Y31" s="108">
        <v>10001</v>
      </c>
      <c r="Z31" s="108">
        <v>0</v>
      </c>
      <c r="AA31" s="108">
        <v>2</v>
      </c>
      <c r="AB31" s="108">
        <v>0</v>
      </c>
      <c r="AC31" s="108">
        <v>-1</v>
      </c>
      <c r="AD31" s="108">
        <v>0</v>
      </c>
      <c r="AE31" s="108">
        <v>0</v>
      </c>
      <c r="AF31" s="108">
        <v>0</v>
      </c>
      <c r="AG31" s="108" t="s">
        <v>6132</v>
      </c>
      <c r="AH31" s="108">
        <v>0</v>
      </c>
      <c r="AI31" s="108">
        <v>0</v>
      </c>
      <c r="AJ31" s="108">
        <v>0</v>
      </c>
      <c r="AK31" s="108">
        <v>0</v>
      </c>
      <c r="AL31" s="108">
        <v>-1</v>
      </c>
      <c r="AM31" s="108">
        <v>0</v>
      </c>
      <c r="AN31" s="108">
        <v>0</v>
      </c>
      <c r="AO31" s="108">
        <v>1</v>
      </c>
      <c r="AP31" s="108">
        <v>0</v>
      </c>
      <c r="AQ31" s="108">
        <v>0</v>
      </c>
    </row>
    <row r="32" spans="1:43" x14ac:dyDescent="0.2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M32" s="108"/>
      <c r="N32" s="95">
        <v>60007</v>
      </c>
      <c r="O32" s="157">
        <f t="shared" si="0"/>
        <v>60007</v>
      </c>
      <c r="P32" s="157" t="s">
        <v>6133</v>
      </c>
      <c r="Q32" s="95">
        <v>2001</v>
      </c>
      <c r="R32" s="109" t="s">
        <v>6134</v>
      </c>
      <c r="S32" s="95" t="s">
        <v>6091</v>
      </c>
      <c r="T32" s="109" t="s">
        <v>6135</v>
      </c>
      <c r="U32" s="108" t="s">
        <v>6136</v>
      </c>
      <c r="V32" s="108">
        <v>2</v>
      </c>
      <c r="W32" s="108">
        <v>6</v>
      </c>
      <c r="X32" s="108">
        <v>1</v>
      </c>
      <c r="Y32" s="108">
        <v>60006</v>
      </c>
      <c r="Z32" s="108">
        <v>0</v>
      </c>
      <c r="AA32" s="108">
        <v>0</v>
      </c>
      <c r="AB32" s="108">
        <v>0</v>
      </c>
      <c r="AC32" s="108">
        <v>-1</v>
      </c>
      <c r="AD32" s="108">
        <v>0</v>
      </c>
      <c r="AE32" s="108">
        <v>0</v>
      </c>
      <c r="AF32" s="108">
        <v>0</v>
      </c>
      <c r="AG32" s="108" t="s">
        <v>6137</v>
      </c>
      <c r="AH32" s="108">
        <v>0</v>
      </c>
      <c r="AI32" s="108">
        <v>0</v>
      </c>
      <c r="AJ32" s="108">
        <v>0</v>
      </c>
      <c r="AK32" s="108">
        <v>0</v>
      </c>
      <c r="AL32" s="108">
        <v>-1</v>
      </c>
      <c r="AM32" s="108">
        <v>0</v>
      </c>
      <c r="AN32" s="108">
        <v>0</v>
      </c>
      <c r="AO32" s="108">
        <v>1</v>
      </c>
      <c r="AP32" s="108">
        <v>0</v>
      </c>
      <c r="AQ32" s="108">
        <v>0</v>
      </c>
    </row>
    <row r="33" spans="1:43" x14ac:dyDescent="0.2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M33" s="152"/>
      <c r="N33" s="95">
        <v>60011</v>
      </c>
      <c r="O33" s="95">
        <f t="shared" si="0"/>
        <v>60011</v>
      </c>
      <c r="P33" s="109" t="s">
        <v>6138</v>
      </c>
      <c r="Q33" s="95">
        <v>2001</v>
      </c>
      <c r="R33" s="109" t="s">
        <v>6139</v>
      </c>
      <c r="S33" s="95" t="s">
        <v>6091</v>
      </c>
      <c r="T33" s="109" t="s">
        <v>6140</v>
      </c>
      <c r="U33" s="108" t="s">
        <v>6141</v>
      </c>
      <c r="V33" s="108">
        <v>4</v>
      </c>
      <c r="W33" s="108">
        <v>6</v>
      </c>
      <c r="X33" s="108">
        <v>2</v>
      </c>
      <c r="Y33" s="108">
        <v>20001</v>
      </c>
      <c r="Z33" s="108">
        <v>0</v>
      </c>
      <c r="AA33" s="108">
        <v>0</v>
      </c>
      <c r="AB33" s="108">
        <v>0</v>
      </c>
      <c r="AC33" s="108">
        <v>-1</v>
      </c>
      <c r="AD33" s="108">
        <v>0</v>
      </c>
      <c r="AE33" s="108">
        <v>0</v>
      </c>
      <c r="AF33" s="108">
        <v>0</v>
      </c>
      <c r="AG33" s="108" t="s">
        <v>6142</v>
      </c>
      <c r="AH33" s="108">
        <v>0</v>
      </c>
      <c r="AI33" s="108">
        <v>0</v>
      </c>
      <c r="AJ33" s="108">
        <v>0</v>
      </c>
      <c r="AK33" s="108">
        <v>0</v>
      </c>
      <c r="AL33" s="108">
        <v>-1</v>
      </c>
      <c r="AM33" s="108">
        <v>0</v>
      </c>
      <c r="AN33" s="108">
        <v>0</v>
      </c>
      <c r="AO33" s="108">
        <v>1</v>
      </c>
      <c r="AP33" s="108">
        <v>0</v>
      </c>
      <c r="AQ33" s="108">
        <v>0</v>
      </c>
    </row>
    <row r="34" spans="1:43" x14ac:dyDescent="0.2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M34" s="152"/>
      <c r="N34" s="95">
        <v>60012</v>
      </c>
      <c r="O34" s="95">
        <f t="shared" si="0"/>
        <v>60012</v>
      </c>
      <c r="P34" s="109" t="s">
        <v>6143</v>
      </c>
      <c r="Q34" s="95">
        <v>2001</v>
      </c>
      <c r="R34" s="109" t="s">
        <v>6144</v>
      </c>
      <c r="S34" s="109" t="s">
        <v>6144</v>
      </c>
      <c r="T34" s="109">
        <v>0</v>
      </c>
      <c r="U34" s="108" t="s">
        <v>6145</v>
      </c>
      <c r="V34" s="108">
        <v>1</v>
      </c>
      <c r="W34" s="108">
        <v>6</v>
      </c>
      <c r="X34" s="108">
        <v>2</v>
      </c>
      <c r="Y34" s="108">
        <v>60011</v>
      </c>
      <c r="Z34" s="108">
        <v>0</v>
      </c>
      <c r="AA34" s="108">
        <v>0</v>
      </c>
      <c r="AB34" s="108">
        <v>0</v>
      </c>
      <c r="AC34" s="108">
        <v>-1</v>
      </c>
      <c r="AD34" s="108">
        <v>0</v>
      </c>
      <c r="AE34" s="108">
        <v>0</v>
      </c>
      <c r="AF34" s="108">
        <v>0</v>
      </c>
      <c r="AG34" s="108">
        <v>600120</v>
      </c>
      <c r="AH34" s="108">
        <v>0</v>
      </c>
      <c r="AI34" s="108">
        <v>0</v>
      </c>
      <c r="AJ34" s="108">
        <v>0</v>
      </c>
      <c r="AK34" s="108">
        <v>0</v>
      </c>
      <c r="AL34" s="108">
        <v>-1</v>
      </c>
      <c r="AM34" s="108">
        <v>0</v>
      </c>
      <c r="AN34" s="108">
        <v>0</v>
      </c>
      <c r="AO34" s="108">
        <v>1</v>
      </c>
      <c r="AP34" s="108">
        <v>0</v>
      </c>
      <c r="AQ34" s="108">
        <v>0</v>
      </c>
    </row>
    <row r="35" spans="1:43" x14ac:dyDescent="0.2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M35" s="152"/>
      <c r="N35" s="95">
        <v>60013</v>
      </c>
      <c r="O35" s="95">
        <f t="shared" si="0"/>
        <v>60013</v>
      </c>
      <c r="P35" s="127" t="s">
        <v>6146</v>
      </c>
      <c r="Q35" s="95">
        <v>2001</v>
      </c>
      <c r="R35" s="109" t="s">
        <v>6147</v>
      </c>
      <c r="S35" s="95" t="s">
        <v>6148</v>
      </c>
      <c r="T35" s="109" t="s">
        <v>6149</v>
      </c>
      <c r="U35" s="108" t="s">
        <v>6150</v>
      </c>
      <c r="V35" s="108">
        <v>3</v>
      </c>
      <c r="W35" s="108">
        <v>6</v>
      </c>
      <c r="X35" s="108">
        <v>2</v>
      </c>
      <c r="Y35" s="108">
        <v>60012</v>
      </c>
      <c r="Z35" s="108">
        <v>0</v>
      </c>
      <c r="AA35" s="108">
        <v>0</v>
      </c>
      <c r="AB35" s="108">
        <v>0</v>
      </c>
      <c r="AC35" s="108">
        <v>-1</v>
      </c>
      <c r="AD35" s="108">
        <v>0</v>
      </c>
      <c r="AE35" s="108">
        <v>0</v>
      </c>
      <c r="AF35" s="108">
        <v>0</v>
      </c>
      <c r="AG35" s="108">
        <v>600130</v>
      </c>
      <c r="AH35" s="108">
        <v>0</v>
      </c>
      <c r="AI35" s="108">
        <v>0</v>
      </c>
      <c r="AJ35" s="108">
        <v>0</v>
      </c>
      <c r="AK35" s="108">
        <v>0</v>
      </c>
      <c r="AL35" s="108">
        <v>-1</v>
      </c>
      <c r="AM35" s="108">
        <v>0</v>
      </c>
      <c r="AN35" s="108">
        <v>0</v>
      </c>
      <c r="AO35" s="108">
        <v>1</v>
      </c>
      <c r="AP35" s="108">
        <v>0</v>
      </c>
      <c r="AQ35" s="108">
        <v>0</v>
      </c>
    </row>
    <row r="36" spans="1:43" x14ac:dyDescent="0.2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M36" s="152"/>
      <c r="N36" s="95">
        <v>60014</v>
      </c>
      <c r="O36" s="95">
        <f t="shared" ref="O36:O67" si="1">N36</f>
        <v>60014</v>
      </c>
      <c r="P36" s="109" t="s">
        <v>6151</v>
      </c>
      <c r="Q36" s="95">
        <v>2001</v>
      </c>
      <c r="R36" s="109" t="s">
        <v>6152</v>
      </c>
      <c r="S36" s="95" t="s">
        <v>6091</v>
      </c>
      <c r="T36" s="109" t="s">
        <v>6153</v>
      </c>
      <c r="U36" s="108" t="s">
        <v>6154</v>
      </c>
      <c r="V36" s="108">
        <v>4</v>
      </c>
      <c r="W36" s="108">
        <v>6</v>
      </c>
      <c r="X36" s="108">
        <v>2</v>
      </c>
      <c r="Y36" s="108">
        <v>20001</v>
      </c>
      <c r="Z36" s="108">
        <v>0</v>
      </c>
      <c r="AA36" s="108">
        <v>2</v>
      </c>
      <c r="AB36" s="108">
        <v>0</v>
      </c>
      <c r="AC36" s="108">
        <v>-1</v>
      </c>
      <c r="AD36" s="108">
        <v>0</v>
      </c>
      <c r="AE36" s="108">
        <v>0</v>
      </c>
      <c r="AF36" s="108">
        <v>0</v>
      </c>
      <c r="AG36" s="108" t="s">
        <v>6155</v>
      </c>
      <c r="AH36" s="108">
        <v>0</v>
      </c>
      <c r="AI36" s="108">
        <v>0</v>
      </c>
      <c r="AJ36" s="108">
        <v>0</v>
      </c>
      <c r="AK36" s="108">
        <v>0</v>
      </c>
      <c r="AL36" s="108">
        <v>-1</v>
      </c>
      <c r="AM36" s="108">
        <v>0</v>
      </c>
      <c r="AN36" s="108">
        <v>0</v>
      </c>
      <c r="AO36" s="108">
        <v>1</v>
      </c>
      <c r="AP36" s="108">
        <v>0</v>
      </c>
      <c r="AQ36" s="108">
        <v>0</v>
      </c>
    </row>
    <row r="37" spans="1:43" x14ac:dyDescent="0.2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M37" s="152"/>
      <c r="N37" s="95">
        <v>60015</v>
      </c>
      <c r="O37" s="95">
        <f t="shared" si="1"/>
        <v>60015</v>
      </c>
      <c r="P37" s="109" t="s">
        <v>6156</v>
      </c>
      <c r="Q37" s="95">
        <v>2001</v>
      </c>
      <c r="R37" s="109" t="s">
        <v>6157</v>
      </c>
      <c r="S37" s="95" t="s">
        <v>6158</v>
      </c>
      <c r="T37" s="109" t="s">
        <v>6159</v>
      </c>
      <c r="U37" s="108" t="s">
        <v>6160</v>
      </c>
      <c r="V37" s="108">
        <v>3</v>
      </c>
      <c r="W37" s="108">
        <v>6</v>
      </c>
      <c r="X37" s="108">
        <v>2</v>
      </c>
      <c r="Y37" s="108">
        <v>60014</v>
      </c>
      <c r="Z37" s="108">
        <v>0</v>
      </c>
      <c r="AA37" s="108">
        <v>0</v>
      </c>
      <c r="AB37" s="108">
        <v>0</v>
      </c>
      <c r="AC37" s="108">
        <v>-1</v>
      </c>
      <c r="AD37" s="108">
        <v>0</v>
      </c>
      <c r="AE37" s="108">
        <v>0</v>
      </c>
      <c r="AF37" s="108">
        <v>0</v>
      </c>
      <c r="AG37" s="108">
        <v>600150</v>
      </c>
      <c r="AH37" s="108">
        <v>0</v>
      </c>
      <c r="AI37" s="108">
        <v>0</v>
      </c>
      <c r="AJ37" s="108">
        <v>0</v>
      </c>
      <c r="AK37" s="108">
        <v>0</v>
      </c>
      <c r="AL37" s="108">
        <v>-1</v>
      </c>
      <c r="AM37" s="108">
        <v>0</v>
      </c>
      <c r="AN37" s="108">
        <v>0</v>
      </c>
      <c r="AO37" s="108">
        <v>1</v>
      </c>
      <c r="AP37" s="108">
        <v>0</v>
      </c>
      <c r="AQ37" s="108">
        <v>0</v>
      </c>
    </row>
    <row r="38" spans="1:43" x14ac:dyDescent="0.2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M38" s="152"/>
      <c r="N38" s="95">
        <v>60016</v>
      </c>
      <c r="O38" s="95">
        <f t="shared" si="1"/>
        <v>60016</v>
      </c>
      <c r="P38" s="109" t="s">
        <v>6161</v>
      </c>
      <c r="Q38" s="95">
        <v>2001</v>
      </c>
      <c r="R38" s="109" t="s">
        <v>6162</v>
      </c>
      <c r="S38" s="109" t="s">
        <v>6162</v>
      </c>
      <c r="T38" s="109" t="s">
        <v>6110</v>
      </c>
      <c r="U38" s="108" t="s">
        <v>6163</v>
      </c>
      <c r="V38" s="108">
        <v>1</v>
      </c>
      <c r="W38" s="108">
        <v>6</v>
      </c>
      <c r="X38" s="108">
        <v>2</v>
      </c>
      <c r="Y38" s="108">
        <v>60015</v>
      </c>
      <c r="Z38" s="108">
        <v>0</v>
      </c>
      <c r="AA38" s="108">
        <v>0</v>
      </c>
      <c r="AB38" s="108">
        <v>0</v>
      </c>
      <c r="AC38" s="108">
        <v>-1</v>
      </c>
      <c r="AD38" s="108">
        <v>0</v>
      </c>
      <c r="AE38" s="108">
        <v>0</v>
      </c>
      <c r="AF38" s="108">
        <v>0</v>
      </c>
      <c r="AG38" s="108">
        <v>600160</v>
      </c>
      <c r="AH38" s="108">
        <v>0</v>
      </c>
      <c r="AI38" s="108">
        <v>0</v>
      </c>
      <c r="AJ38" s="108">
        <v>0</v>
      </c>
      <c r="AK38" s="108">
        <v>0</v>
      </c>
      <c r="AL38" s="108">
        <v>-1</v>
      </c>
      <c r="AM38" s="108">
        <v>0</v>
      </c>
      <c r="AN38" s="108">
        <v>0</v>
      </c>
      <c r="AO38" s="108">
        <v>1</v>
      </c>
      <c r="AP38" s="108">
        <v>0</v>
      </c>
      <c r="AQ38" s="108">
        <v>0</v>
      </c>
    </row>
    <row r="39" spans="1:43" x14ac:dyDescent="0.2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M39" s="152"/>
      <c r="N39" s="95">
        <v>60021</v>
      </c>
      <c r="O39" s="95">
        <f t="shared" si="1"/>
        <v>60021</v>
      </c>
      <c r="P39" s="109" t="s">
        <v>6164</v>
      </c>
      <c r="Q39" s="95">
        <v>2001</v>
      </c>
      <c r="R39" s="109" t="s">
        <v>6165</v>
      </c>
      <c r="S39" s="95" t="s">
        <v>6166</v>
      </c>
      <c r="T39" s="109" t="s">
        <v>6036</v>
      </c>
      <c r="U39" s="108" t="s">
        <v>6167</v>
      </c>
      <c r="V39" s="108">
        <v>2</v>
      </c>
      <c r="W39" s="108">
        <v>6</v>
      </c>
      <c r="X39" s="108">
        <v>2</v>
      </c>
      <c r="Y39" s="108">
        <v>20002</v>
      </c>
      <c r="Z39" s="108">
        <v>0</v>
      </c>
      <c r="AA39" s="108">
        <v>0</v>
      </c>
      <c r="AB39" s="108">
        <v>0</v>
      </c>
      <c r="AC39" s="108">
        <v>-1</v>
      </c>
      <c r="AD39" s="108">
        <v>0</v>
      </c>
      <c r="AE39" s="108">
        <v>0</v>
      </c>
      <c r="AF39" s="108">
        <v>0</v>
      </c>
      <c r="AG39" s="108" t="s">
        <v>6168</v>
      </c>
      <c r="AH39" s="108">
        <v>0</v>
      </c>
      <c r="AI39" s="108">
        <v>0</v>
      </c>
      <c r="AJ39" s="108">
        <v>0</v>
      </c>
      <c r="AK39" s="108">
        <v>0</v>
      </c>
      <c r="AL39" s="108">
        <v>-1</v>
      </c>
      <c r="AM39" s="108">
        <v>0</v>
      </c>
      <c r="AN39" s="108">
        <v>0</v>
      </c>
      <c r="AO39" s="108">
        <v>1</v>
      </c>
      <c r="AP39" s="108">
        <v>0</v>
      </c>
      <c r="AQ39" s="108">
        <v>0</v>
      </c>
    </row>
    <row r="40" spans="1:43" x14ac:dyDescent="0.2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M40" s="152"/>
      <c r="N40" s="95">
        <v>60022</v>
      </c>
      <c r="O40" s="95">
        <f t="shared" si="1"/>
        <v>60022</v>
      </c>
      <c r="P40" s="109" t="s">
        <v>6169</v>
      </c>
      <c r="Q40" s="95">
        <v>2001</v>
      </c>
      <c r="R40" s="109" t="s">
        <v>6170</v>
      </c>
      <c r="S40" s="95" t="s">
        <v>6171</v>
      </c>
      <c r="T40" s="109" t="s">
        <v>6172</v>
      </c>
      <c r="U40" s="108" t="s">
        <v>6145</v>
      </c>
      <c r="V40" s="108">
        <v>3</v>
      </c>
      <c r="W40" s="108">
        <v>6</v>
      </c>
      <c r="X40" s="108">
        <v>2</v>
      </c>
      <c r="Y40" s="108">
        <v>60021</v>
      </c>
      <c r="Z40" s="108">
        <v>0</v>
      </c>
      <c r="AA40" s="108">
        <v>0</v>
      </c>
      <c r="AB40" s="108">
        <v>0</v>
      </c>
      <c r="AC40" s="108">
        <v>-1</v>
      </c>
      <c r="AD40" s="108">
        <v>0</v>
      </c>
      <c r="AE40" s="108">
        <v>0</v>
      </c>
      <c r="AF40" s="108">
        <v>0</v>
      </c>
      <c r="AG40" s="108" t="s">
        <v>6173</v>
      </c>
      <c r="AH40" s="108">
        <v>0</v>
      </c>
      <c r="AI40" s="108">
        <v>0</v>
      </c>
      <c r="AJ40" s="108">
        <v>0</v>
      </c>
      <c r="AK40" s="108">
        <v>0</v>
      </c>
      <c r="AL40" s="108">
        <v>-1</v>
      </c>
      <c r="AM40" s="108">
        <v>0</v>
      </c>
      <c r="AN40" s="108">
        <v>0</v>
      </c>
      <c r="AO40" s="108">
        <v>1</v>
      </c>
      <c r="AP40" s="108">
        <v>0</v>
      </c>
      <c r="AQ40" s="108">
        <v>0</v>
      </c>
    </row>
    <row r="41" spans="1:43" x14ac:dyDescent="0.2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M41" s="152"/>
      <c r="N41" s="95">
        <v>60023</v>
      </c>
      <c r="O41" s="95">
        <f t="shared" si="1"/>
        <v>60023</v>
      </c>
      <c r="P41" s="109" t="s">
        <v>6174</v>
      </c>
      <c r="Q41" s="95">
        <v>2001</v>
      </c>
      <c r="R41" s="109" t="s">
        <v>6175</v>
      </c>
      <c r="S41" s="95" t="s">
        <v>6176</v>
      </c>
      <c r="T41" s="109" t="s">
        <v>6177</v>
      </c>
      <c r="U41" s="108" t="s">
        <v>6178</v>
      </c>
      <c r="V41" s="108">
        <v>3</v>
      </c>
      <c r="W41" s="108">
        <v>6</v>
      </c>
      <c r="X41" s="108">
        <v>2</v>
      </c>
      <c r="Y41" s="108">
        <v>60022</v>
      </c>
      <c r="Z41" s="108">
        <v>0</v>
      </c>
      <c r="AA41" s="108">
        <v>0</v>
      </c>
      <c r="AB41" s="108">
        <v>0</v>
      </c>
      <c r="AC41" s="108">
        <v>-1</v>
      </c>
      <c r="AD41" s="108">
        <v>0</v>
      </c>
      <c r="AE41" s="108">
        <v>0</v>
      </c>
      <c r="AF41" s="108">
        <v>0</v>
      </c>
      <c r="AG41" s="108" t="s">
        <v>6179</v>
      </c>
      <c r="AH41" s="108">
        <v>0</v>
      </c>
      <c r="AI41" s="108">
        <v>0</v>
      </c>
      <c r="AJ41" s="108">
        <v>0</v>
      </c>
      <c r="AK41" s="108">
        <v>0</v>
      </c>
      <c r="AL41" s="108">
        <v>-1</v>
      </c>
      <c r="AM41" s="108">
        <v>0</v>
      </c>
      <c r="AN41" s="108">
        <v>0</v>
      </c>
      <c r="AO41" s="108">
        <v>1</v>
      </c>
      <c r="AP41" s="108">
        <v>0</v>
      </c>
      <c r="AQ41" s="108">
        <v>0</v>
      </c>
    </row>
    <row r="42" spans="1:43" x14ac:dyDescent="0.2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M42" s="152"/>
      <c r="N42" s="95">
        <v>60024</v>
      </c>
      <c r="O42" s="95">
        <f t="shared" si="1"/>
        <v>60024</v>
      </c>
      <c r="P42" s="109" t="s">
        <v>6180</v>
      </c>
      <c r="Q42" s="95">
        <v>2001</v>
      </c>
      <c r="R42" s="109" t="s">
        <v>6181</v>
      </c>
      <c r="S42" s="95" t="s">
        <v>6075</v>
      </c>
      <c r="T42" s="109" t="s">
        <v>6060</v>
      </c>
      <c r="U42" s="108" t="s">
        <v>6182</v>
      </c>
      <c r="V42" s="108">
        <v>4</v>
      </c>
      <c r="W42" s="108">
        <v>6</v>
      </c>
      <c r="X42" s="108">
        <v>2</v>
      </c>
      <c r="Y42" s="108">
        <v>20002</v>
      </c>
      <c r="Z42" s="108">
        <v>0</v>
      </c>
      <c r="AA42" s="108">
        <v>3</v>
      </c>
      <c r="AB42" s="108">
        <v>0</v>
      </c>
      <c r="AC42" s="108">
        <v>-1</v>
      </c>
      <c r="AD42" s="108">
        <v>0</v>
      </c>
      <c r="AE42" s="108">
        <v>0</v>
      </c>
      <c r="AF42" s="108">
        <v>0</v>
      </c>
      <c r="AG42" s="108" t="s">
        <v>6183</v>
      </c>
      <c r="AH42" s="108">
        <v>0</v>
      </c>
      <c r="AI42" s="108">
        <v>0</v>
      </c>
      <c r="AJ42" s="108">
        <v>0</v>
      </c>
      <c r="AK42" s="108">
        <v>0</v>
      </c>
      <c r="AL42" s="108">
        <v>-1</v>
      </c>
      <c r="AM42" s="108">
        <v>0</v>
      </c>
      <c r="AN42" s="108">
        <v>0</v>
      </c>
      <c r="AO42" s="108">
        <v>1</v>
      </c>
      <c r="AP42" s="108">
        <v>0</v>
      </c>
      <c r="AQ42" s="108">
        <v>0</v>
      </c>
    </row>
    <row r="43" spans="1:43" x14ac:dyDescent="0.2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M43" s="152"/>
      <c r="N43" s="95">
        <v>60025</v>
      </c>
      <c r="O43" s="95">
        <f t="shared" si="1"/>
        <v>60025</v>
      </c>
      <c r="P43" s="109" t="s">
        <v>6184</v>
      </c>
      <c r="Q43" s="95">
        <v>2001</v>
      </c>
      <c r="R43" s="109" t="s">
        <v>6185</v>
      </c>
      <c r="S43" s="95" t="s">
        <v>6186</v>
      </c>
      <c r="T43" s="187" t="s">
        <v>6187</v>
      </c>
      <c r="U43" s="108" t="s">
        <v>6057</v>
      </c>
      <c r="V43" s="108">
        <v>1</v>
      </c>
      <c r="W43" s="108">
        <v>6</v>
      </c>
      <c r="X43" s="108">
        <v>2</v>
      </c>
      <c r="Y43" s="108">
        <v>60024</v>
      </c>
      <c r="Z43" s="108">
        <v>0</v>
      </c>
      <c r="AA43" s="108">
        <v>0</v>
      </c>
      <c r="AB43" s="108">
        <v>0</v>
      </c>
      <c r="AC43" s="108">
        <v>-1</v>
      </c>
      <c r="AD43" s="108">
        <v>0</v>
      </c>
      <c r="AE43" s="108">
        <v>0</v>
      </c>
      <c r="AF43" s="108">
        <v>0</v>
      </c>
      <c r="AG43" s="108">
        <v>600250</v>
      </c>
      <c r="AH43" s="108">
        <v>0</v>
      </c>
      <c r="AI43" s="108">
        <v>0</v>
      </c>
      <c r="AJ43" s="108">
        <v>0</v>
      </c>
      <c r="AK43" s="108">
        <v>0</v>
      </c>
      <c r="AL43" s="108">
        <v>-1</v>
      </c>
      <c r="AM43" s="108">
        <v>0</v>
      </c>
      <c r="AN43" s="108">
        <v>0</v>
      </c>
      <c r="AO43" s="108">
        <v>1</v>
      </c>
      <c r="AP43" s="108">
        <v>0</v>
      </c>
      <c r="AQ43" s="108">
        <v>0</v>
      </c>
    </row>
    <row r="44" spans="1:43" x14ac:dyDescent="0.2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M44" s="152"/>
      <c r="N44" s="95">
        <v>60026</v>
      </c>
      <c r="O44" s="95">
        <f t="shared" si="1"/>
        <v>60026</v>
      </c>
      <c r="P44" s="109" t="s">
        <v>6188</v>
      </c>
      <c r="Q44" s="95">
        <v>2001</v>
      </c>
      <c r="R44" s="109" t="s">
        <v>6189</v>
      </c>
      <c r="S44" s="95" t="s">
        <v>6190</v>
      </c>
      <c r="T44" s="109" t="s">
        <v>6041</v>
      </c>
      <c r="U44" s="108" t="s">
        <v>6191</v>
      </c>
      <c r="V44" s="108">
        <v>3</v>
      </c>
      <c r="W44" s="108">
        <v>6</v>
      </c>
      <c r="X44" s="108">
        <v>2</v>
      </c>
      <c r="Y44" s="108">
        <v>60025</v>
      </c>
      <c r="Z44" s="108">
        <v>0</v>
      </c>
      <c r="AA44" s="108">
        <v>3</v>
      </c>
      <c r="AB44" s="108">
        <v>0</v>
      </c>
      <c r="AC44" s="108">
        <v>-1</v>
      </c>
      <c r="AD44" s="108">
        <v>0</v>
      </c>
      <c r="AE44" s="108">
        <v>0</v>
      </c>
      <c r="AF44" s="108">
        <v>600260</v>
      </c>
      <c r="AG44" s="108">
        <v>600261</v>
      </c>
      <c r="AH44" s="108">
        <v>0</v>
      </c>
      <c r="AI44" s="108">
        <v>0</v>
      </c>
      <c r="AJ44" s="108">
        <v>0</v>
      </c>
      <c r="AK44" s="108">
        <v>0</v>
      </c>
      <c r="AL44" s="108">
        <v>-1</v>
      </c>
      <c r="AM44" s="108">
        <v>0</v>
      </c>
      <c r="AN44" s="108">
        <v>0</v>
      </c>
      <c r="AO44" s="108">
        <v>1</v>
      </c>
      <c r="AP44" s="108">
        <v>0</v>
      </c>
      <c r="AQ44" s="108">
        <v>0</v>
      </c>
    </row>
    <row r="45" spans="1:43" x14ac:dyDescent="0.2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M45" s="152"/>
      <c r="N45" s="95">
        <v>60031</v>
      </c>
      <c r="O45" s="95">
        <f t="shared" si="1"/>
        <v>60031</v>
      </c>
      <c r="P45" s="109" t="s">
        <v>6192</v>
      </c>
      <c r="Q45" s="95">
        <v>2001</v>
      </c>
      <c r="R45" s="109" t="s">
        <v>6193</v>
      </c>
      <c r="S45" s="109" t="s">
        <v>6194</v>
      </c>
      <c r="T45" s="109" t="s">
        <v>6110</v>
      </c>
      <c r="U45" s="108" t="s">
        <v>6145</v>
      </c>
      <c r="V45" s="108">
        <v>3</v>
      </c>
      <c r="W45" s="108">
        <v>6</v>
      </c>
      <c r="X45" s="108">
        <v>2</v>
      </c>
      <c r="Y45" s="108">
        <v>20003</v>
      </c>
      <c r="Z45" s="108">
        <v>0</v>
      </c>
      <c r="AA45" s="108">
        <v>0</v>
      </c>
      <c r="AB45" s="108">
        <v>0</v>
      </c>
      <c r="AC45" s="108">
        <v>-1</v>
      </c>
      <c r="AD45" s="108">
        <v>0</v>
      </c>
      <c r="AE45" s="108">
        <v>0</v>
      </c>
      <c r="AF45" s="108">
        <v>0</v>
      </c>
      <c r="AG45" s="108">
        <v>600310</v>
      </c>
      <c r="AH45" s="108">
        <v>0</v>
      </c>
      <c r="AI45" s="108">
        <v>0</v>
      </c>
      <c r="AJ45" s="108">
        <v>0</v>
      </c>
      <c r="AK45" s="108">
        <v>0</v>
      </c>
      <c r="AL45" s="108">
        <v>-1</v>
      </c>
      <c r="AM45" s="108">
        <v>0</v>
      </c>
      <c r="AN45" s="108">
        <v>0</v>
      </c>
      <c r="AO45" s="108">
        <v>1</v>
      </c>
      <c r="AP45" s="108">
        <v>0</v>
      </c>
      <c r="AQ45" s="108">
        <v>0</v>
      </c>
    </row>
    <row r="46" spans="1:43" x14ac:dyDescent="0.2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M46" s="152"/>
      <c r="N46" s="95">
        <v>60032</v>
      </c>
      <c r="O46" s="95">
        <f t="shared" si="1"/>
        <v>60032</v>
      </c>
      <c r="P46" s="109" t="s">
        <v>6195</v>
      </c>
      <c r="Q46" s="95">
        <v>2001</v>
      </c>
      <c r="R46" s="109" t="s">
        <v>6196</v>
      </c>
      <c r="S46" s="95" t="s">
        <v>6091</v>
      </c>
      <c r="T46" s="109" t="s">
        <v>6197</v>
      </c>
      <c r="U46" s="108" t="s">
        <v>6198</v>
      </c>
      <c r="V46" s="108">
        <v>3</v>
      </c>
      <c r="W46" s="108">
        <v>6</v>
      </c>
      <c r="X46" s="108">
        <v>2</v>
      </c>
      <c r="Y46" s="108">
        <v>60031</v>
      </c>
      <c r="Z46" s="108">
        <v>0</v>
      </c>
      <c r="AA46" s="108">
        <v>0</v>
      </c>
      <c r="AB46" s="108">
        <v>0</v>
      </c>
      <c r="AC46" s="108">
        <v>-1</v>
      </c>
      <c r="AD46" s="108">
        <v>0</v>
      </c>
      <c r="AE46" s="108">
        <v>0</v>
      </c>
      <c r="AF46" s="108">
        <v>0</v>
      </c>
      <c r="AG46" s="108" t="s">
        <v>6199</v>
      </c>
      <c r="AH46" s="108">
        <v>0</v>
      </c>
      <c r="AI46" s="108">
        <v>0</v>
      </c>
      <c r="AJ46" s="108">
        <v>0</v>
      </c>
      <c r="AK46" s="108">
        <v>0</v>
      </c>
      <c r="AL46" s="108">
        <v>-1</v>
      </c>
      <c r="AM46" s="108">
        <v>0</v>
      </c>
      <c r="AN46" s="108">
        <v>0</v>
      </c>
      <c r="AO46" s="108">
        <v>1</v>
      </c>
      <c r="AP46" s="108">
        <v>0</v>
      </c>
      <c r="AQ46" s="108">
        <v>0</v>
      </c>
    </row>
    <row r="47" spans="1:43" x14ac:dyDescent="0.2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M47" s="152"/>
      <c r="N47" s="95">
        <v>60033</v>
      </c>
      <c r="O47" s="95">
        <f t="shared" si="1"/>
        <v>60033</v>
      </c>
      <c r="P47" s="109" t="s">
        <v>6200</v>
      </c>
      <c r="Q47" s="95">
        <v>2001</v>
      </c>
      <c r="R47" s="109" t="s">
        <v>6201</v>
      </c>
      <c r="S47" s="95" t="s">
        <v>6202</v>
      </c>
      <c r="T47" s="109" t="s">
        <v>6203</v>
      </c>
      <c r="U47" s="108" t="s">
        <v>6204</v>
      </c>
      <c r="V47" s="108">
        <v>2</v>
      </c>
      <c r="W47" s="108">
        <v>6</v>
      </c>
      <c r="X47" s="108">
        <v>2</v>
      </c>
      <c r="Y47" s="108">
        <v>60032</v>
      </c>
      <c r="Z47" s="108">
        <v>0</v>
      </c>
      <c r="AA47" s="108">
        <v>0</v>
      </c>
      <c r="AB47" s="108">
        <v>0</v>
      </c>
      <c r="AC47" s="108">
        <v>-1</v>
      </c>
      <c r="AD47" s="108">
        <v>0</v>
      </c>
      <c r="AE47" s="108">
        <v>0</v>
      </c>
      <c r="AF47" s="108">
        <v>0</v>
      </c>
      <c r="AG47" s="108" t="s">
        <v>6205</v>
      </c>
      <c r="AH47" s="108">
        <v>0</v>
      </c>
      <c r="AI47" s="108">
        <v>0</v>
      </c>
      <c r="AJ47" s="108">
        <v>0</v>
      </c>
      <c r="AK47" s="108">
        <v>0</v>
      </c>
      <c r="AL47" s="108">
        <v>-1</v>
      </c>
      <c r="AM47" s="108">
        <v>0</v>
      </c>
      <c r="AN47" s="108">
        <v>0</v>
      </c>
      <c r="AO47" s="108">
        <v>1</v>
      </c>
      <c r="AP47" s="108">
        <v>0</v>
      </c>
      <c r="AQ47" s="108">
        <v>0</v>
      </c>
    </row>
    <row r="48" spans="1:43" x14ac:dyDescent="0.2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M48" s="152"/>
      <c r="N48" s="95">
        <v>60034</v>
      </c>
      <c r="O48" s="95">
        <f t="shared" si="1"/>
        <v>60034</v>
      </c>
      <c r="P48" s="109" t="s">
        <v>6206</v>
      </c>
      <c r="Q48" s="95">
        <v>2001</v>
      </c>
      <c r="R48" s="109" t="s">
        <v>6207</v>
      </c>
      <c r="S48" s="95" t="s">
        <v>6091</v>
      </c>
      <c r="T48" s="109" t="s">
        <v>6208</v>
      </c>
      <c r="U48" s="108" t="s">
        <v>6209</v>
      </c>
      <c r="V48" s="108">
        <v>3</v>
      </c>
      <c r="W48" s="108">
        <v>6</v>
      </c>
      <c r="X48" s="108">
        <v>2</v>
      </c>
      <c r="Y48" s="108">
        <v>20003</v>
      </c>
      <c r="Z48" s="108">
        <v>0</v>
      </c>
      <c r="AA48" s="108">
        <v>5</v>
      </c>
      <c r="AB48" s="108">
        <v>0</v>
      </c>
      <c r="AC48" s="108">
        <v>-1</v>
      </c>
      <c r="AD48" s="108">
        <v>0</v>
      </c>
      <c r="AE48" s="108">
        <v>0</v>
      </c>
      <c r="AF48" s="108">
        <v>0</v>
      </c>
      <c r="AG48" s="108" t="s">
        <v>6210</v>
      </c>
      <c r="AH48" s="108">
        <v>0</v>
      </c>
      <c r="AI48" s="108">
        <v>0</v>
      </c>
      <c r="AJ48" s="108">
        <v>0</v>
      </c>
      <c r="AK48" s="108">
        <v>0</v>
      </c>
      <c r="AL48" s="108">
        <v>-1</v>
      </c>
      <c r="AM48" s="108">
        <v>0</v>
      </c>
      <c r="AN48" s="108">
        <v>0</v>
      </c>
      <c r="AO48" s="108">
        <v>1</v>
      </c>
      <c r="AP48" s="108">
        <v>0</v>
      </c>
      <c r="AQ48" s="108">
        <v>0</v>
      </c>
    </row>
    <row r="49" spans="1:43" x14ac:dyDescent="0.2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M49" s="152"/>
      <c r="N49" s="95">
        <v>60035</v>
      </c>
      <c r="O49" s="95">
        <f t="shared" si="1"/>
        <v>60035</v>
      </c>
      <c r="P49" s="109" t="s">
        <v>6211</v>
      </c>
      <c r="Q49" s="95">
        <v>2001</v>
      </c>
      <c r="R49" s="109" t="s">
        <v>6212</v>
      </c>
      <c r="S49" s="95" t="s">
        <v>6213</v>
      </c>
      <c r="T49" s="109" t="s">
        <v>6214</v>
      </c>
      <c r="U49" s="108" t="s">
        <v>6215</v>
      </c>
      <c r="V49" s="108">
        <v>3</v>
      </c>
      <c r="W49" s="108">
        <v>6</v>
      </c>
      <c r="X49" s="108">
        <v>2</v>
      </c>
      <c r="Y49" s="108">
        <v>60034</v>
      </c>
      <c r="Z49" s="108">
        <v>0</v>
      </c>
      <c r="AA49" s="108">
        <v>0</v>
      </c>
      <c r="AB49" s="108">
        <v>0</v>
      </c>
      <c r="AC49" s="108">
        <v>-1</v>
      </c>
      <c r="AD49" s="108">
        <v>0</v>
      </c>
      <c r="AE49" s="108">
        <v>0</v>
      </c>
      <c r="AF49" s="108">
        <v>0</v>
      </c>
      <c r="AG49" s="108">
        <v>600350</v>
      </c>
      <c r="AH49" s="108">
        <v>0</v>
      </c>
      <c r="AI49" s="108">
        <v>0</v>
      </c>
      <c r="AJ49" s="108">
        <v>0</v>
      </c>
      <c r="AK49" s="108">
        <v>0</v>
      </c>
      <c r="AL49" s="108">
        <v>-1</v>
      </c>
      <c r="AM49" s="108">
        <v>0</v>
      </c>
      <c r="AN49" s="108">
        <v>0</v>
      </c>
      <c r="AO49" s="108">
        <v>1</v>
      </c>
      <c r="AP49" s="108">
        <v>0</v>
      </c>
      <c r="AQ49" s="108">
        <v>0</v>
      </c>
    </row>
    <row r="50" spans="1:43" x14ac:dyDescent="0.2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M50" s="152"/>
      <c r="N50" s="95">
        <v>60036</v>
      </c>
      <c r="O50" s="95">
        <f t="shared" si="1"/>
        <v>60036</v>
      </c>
      <c r="P50" s="109" t="s">
        <v>6216</v>
      </c>
      <c r="Q50" s="95">
        <v>2001</v>
      </c>
      <c r="R50" s="109" t="s">
        <v>6217</v>
      </c>
      <c r="S50" s="95" t="s">
        <v>6218</v>
      </c>
      <c r="T50" s="109" t="s">
        <v>6214</v>
      </c>
      <c r="U50" s="108" t="s">
        <v>6219</v>
      </c>
      <c r="V50" s="108">
        <v>2</v>
      </c>
      <c r="W50" s="108">
        <v>6</v>
      </c>
      <c r="X50" s="108">
        <v>2</v>
      </c>
      <c r="Y50" s="108">
        <v>60035</v>
      </c>
      <c r="Z50" s="108">
        <v>0</v>
      </c>
      <c r="AA50" s="108">
        <v>0</v>
      </c>
      <c r="AB50" s="108">
        <v>0</v>
      </c>
      <c r="AC50" s="108">
        <v>-1</v>
      </c>
      <c r="AD50" s="108">
        <v>0</v>
      </c>
      <c r="AE50" s="108">
        <v>0</v>
      </c>
      <c r="AF50" s="108">
        <v>0</v>
      </c>
      <c r="AG50" s="108">
        <v>600360</v>
      </c>
      <c r="AH50" s="108">
        <v>0</v>
      </c>
      <c r="AI50" s="108">
        <v>0</v>
      </c>
      <c r="AJ50" s="108">
        <v>0</v>
      </c>
      <c r="AK50" s="108">
        <v>0</v>
      </c>
      <c r="AL50" s="108">
        <v>-1</v>
      </c>
      <c r="AM50" s="108">
        <v>0</v>
      </c>
      <c r="AN50" s="108">
        <v>0</v>
      </c>
      <c r="AO50" s="108">
        <v>1</v>
      </c>
      <c r="AP50" s="108">
        <v>0</v>
      </c>
      <c r="AQ50" s="108">
        <v>0</v>
      </c>
    </row>
    <row r="51" spans="1:43" x14ac:dyDescent="0.2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M51" s="152"/>
      <c r="N51" s="95">
        <v>60041</v>
      </c>
      <c r="O51" s="95">
        <f t="shared" si="1"/>
        <v>60041</v>
      </c>
      <c r="P51" s="109" t="s">
        <v>6220</v>
      </c>
      <c r="Q51" s="95">
        <v>2001</v>
      </c>
      <c r="R51" s="109" t="s">
        <v>6221</v>
      </c>
      <c r="S51" s="95" t="s">
        <v>6222</v>
      </c>
      <c r="T51" s="109" t="s">
        <v>6060</v>
      </c>
      <c r="U51" s="108" t="s">
        <v>6223</v>
      </c>
      <c r="V51" s="108">
        <v>2</v>
      </c>
      <c r="W51" s="108">
        <v>6</v>
      </c>
      <c r="X51" s="108">
        <v>3</v>
      </c>
      <c r="Y51" s="108">
        <v>30001</v>
      </c>
      <c r="Z51" s="108">
        <v>0</v>
      </c>
      <c r="AA51" s="108">
        <v>0</v>
      </c>
      <c r="AB51" s="108">
        <v>0</v>
      </c>
      <c r="AC51" s="108">
        <v>-1</v>
      </c>
      <c r="AD51" s="108">
        <v>0</v>
      </c>
      <c r="AE51" s="108">
        <v>0</v>
      </c>
      <c r="AF51" s="108">
        <v>0</v>
      </c>
      <c r="AG51" s="108">
        <v>600410</v>
      </c>
      <c r="AH51" s="108">
        <v>0</v>
      </c>
      <c r="AI51" s="108">
        <v>0</v>
      </c>
      <c r="AJ51" s="108">
        <v>0</v>
      </c>
      <c r="AK51" s="108">
        <v>0</v>
      </c>
      <c r="AL51" s="108">
        <v>-1</v>
      </c>
      <c r="AM51" s="108">
        <v>0</v>
      </c>
      <c r="AN51" s="108">
        <v>0</v>
      </c>
      <c r="AO51" s="108">
        <v>1</v>
      </c>
      <c r="AP51" s="108">
        <v>0</v>
      </c>
      <c r="AQ51" s="108">
        <v>0</v>
      </c>
    </row>
    <row r="52" spans="1:43" x14ac:dyDescent="0.2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M52" s="152"/>
      <c r="N52" s="95">
        <v>60042</v>
      </c>
      <c r="O52" s="95">
        <f t="shared" si="1"/>
        <v>60042</v>
      </c>
      <c r="P52" s="109" t="s">
        <v>6224</v>
      </c>
      <c r="Q52" s="95">
        <v>2001</v>
      </c>
      <c r="R52" s="109" t="s">
        <v>6225</v>
      </c>
      <c r="S52" s="95" t="s">
        <v>6226</v>
      </c>
      <c r="T52" s="109" t="s">
        <v>6036</v>
      </c>
      <c r="U52" s="108" t="s">
        <v>6227</v>
      </c>
      <c r="V52" s="108">
        <v>1</v>
      </c>
      <c r="W52" s="108">
        <v>6</v>
      </c>
      <c r="X52" s="108">
        <v>3</v>
      </c>
      <c r="Y52" s="108">
        <v>60041</v>
      </c>
      <c r="Z52" s="108">
        <v>0</v>
      </c>
      <c r="AA52" s="108">
        <v>0</v>
      </c>
      <c r="AB52" s="108">
        <v>0</v>
      </c>
      <c r="AC52" s="108">
        <v>-1</v>
      </c>
      <c r="AD52" s="108">
        <v>0</v>
      </c>
      <c r="AE52" s="108">
        <v>0</v>
      </c>
      <c r="AF52" s="108">
        <v>0</v>
      </c>
      <c r="AG52" s="108">
        <v>600420</v>
      </c>
      <c r="AH52" s="108">
        <v>0</v>
      </c>
      <c r="AI52" s="108">
        <v>0</v>
      </c>
      <c r="AJ52" s="108">
        <v>0</v>
      </c>
      <c r="AK52" s="108">
        <v>0</v>
      </c>
      <c r="AL52" s="108">
        <v>-1</v>
      </c>
      <c r="AM52" s="108">
        <v>0</v>
      </c>
      <c r="AN52" s="108">
        <v>0</v>
      </c>
      <c r="AO52" s="108">
        <v>1</v>
      </c>
      <c r="AP52" s="108">
        <v>0</v>
      </c>
      <c r="AQ52" s="108">
        <v>0</v>
      </c>
    </row>
    <row r="53" spans="1:43" x14ac:dyDescent="0.2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M53" s="152"/>
      <c r="N53" s="95">
        <v>60051</v>
      </c>
      <c r="O53" s="95">
        <f t="shared" si="1"/>
        <v>60051</v>
      </c>
      <c r="P53" s="109" t="s">
        <v>6228</v>
      </c>
      <c r="Q53" s="95">
        <v>2001</v>
      </c>
      <c r="R53" s="109" t="s">
        <v>6229</v>
      </c>
      <c r="S53" s="95" t="s">
        <v>6230</v>
      </c>
      <c r="T53" s="109" t="s">
        <v>6105</v>
      </c>
      <c r="U53" s="108" t="s">
        <v>6231</v>
      </c>
      <c r="V53" s="108">
        <v>1</v>
      </c>
      <c r="W53" s="108">
        <v>6</v>
      </c>
      <c r="X53" s="108">
        <v>3</v>
      </c>
      <c r="Y53" s="108">
        <v>30002</v>
      </c>
      <c r="Z53" s="108">
        <v>0</v>
      </c>
      <c r="AA53" s="108">
        <v>0</v>
      </c>
      <c r="AB53" s="108">
        <v>0</v>
      </c>
      <c r="AC53" s="108">
        <v>-1</v>
      </c>
      <c r="AD53" s="108">
        <v>0</v>
      </c>
      <c r="AE53" s="108">
        <v>0</v>
      </c>
      <c r="AF53" s="108">
        <v>0</v>
      </c>
      <c r="AG53" s="108">
        <v>600510</v>
      </c>
      <c r="AH53" s="108">
        <v>0</v>
      </c>
      <c r="AI53" s="108">
        <v>0</v>
      </c>
      <c r="AJ53" s="108">
        <v>0</v>
      </c>
      <c r="AK53" s="108">
        <v>0</v>
      </c>
      <c r="AL53" s="108">
        <v>-1</v>
      </c>
      <c r="AM53" s="108">
        <v>0</v>
      </c>
      <c r="AN53" s="108">
        <v>0</v>
      </c>
      <c r="AO53" s="108">
        <v>1</v>
      </c>
      <c r="AP53" s="108">
        <v>0</v>
      </c>
      <c r="AQ53" s="108">
        <v>0</v>
      </c>
    </row>
    <row r="54" spans="1:43" ht="17.25" customHeight="1" x14ac:dyDescent="0.2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M54" s="152"/>
      <c r="N54" s="95">
        <v>60052</v>
      </c>
      <c r="O54" s="95">
        <f t="shared" si="1"/>
        <v>60052</v>
      </c>
      <c r="P54" s="109" t="s">
        <v>6232</v>
      </c>
      <c r="Q54" s="95">
        <v>2001</v>
      </c>
      <c r="R54" s="109" t="s">
        <v>6233</v>
      </c>
      <c r="S54" s="95" t="s">
        <v>6234</v>
      </c>
      <c r="T54" s="109" t="s">
        <v>6036</v>
      </c>
      <c r="U54" s="108" t="s">
        <v>6235</v>
      </c>
      <c r="V54" s="108">
        <v>2</v>
      </c>
      <c r="W54" s="108">
        <v>6</v>
      </c>
      <c r="X54" s="108">
        <v>3</v>
      </c>
      <c r="Y54" s="108">
        <v>60051</v>
      </c>
      <c r="Z54" s="108">
        <v>0</v>
      </c>
      <c r="AA54" s="108">
        <v>0</v>
      </c>
      <c r="AB54" s="108">
        <v>0</v>
      </c>
      <c r="AC54" s="108">
        <v>-1</v>
      </c>
      <c r="AD54" s="108">
        <v>0</v>
      </c>
      <c r="AE54" s="108">
        <v>0</v>
      </c>
      <c r="AF54" s="108">
        <v>600520</v>
      </c>
      <c r="AG54" s="108">
        <v>0</v>
      </c>
      <c r="AH54" s="108">
        <v>0</v>
      </c>
      <c r="AI54" s="108">
        <v>0</v>
      </c>
      <c r="AJ54" s="108">
        <v>0</v>
      </c>
      <c r="AK54" s="108">
        <v>0</v>
      </c>
      <c r="AL54" s="108">
        <v>-1</v>
      </c>
      <c r="AM54" s="108">
        <v>0</v>
      </c>
      <c r="AN54" s="108">
        <v>0</v>
      </c>
      <c r="AO54" s="108">
        <v>1</v>
      </c>
      <c r="AP54" s="108">
        <v>0</v>
      </c>
      <c r="AQ54" s="108">
        <v>0</v>
      </c>
    </row>
    <row r="55" spans="1:43" x14ac:dyDescent="0.2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M55" s="108"/>
      <c r="N55" s="95">
        <v>60061</v>
      </c>
      <c r="O55" s="95">
        <f t="shared" si="1"/>
        <v>60061</v>
      </c>
      <c r="P55" s="109" t="s">
        <v>6236</v>
      </c>
      <c r="Q55" s="95">
        <v>2001</v>
      </c>
      <c r="R55" s="109" t="s">
        <v>6237</v>
      </c>
      <c r="S55" s="95">
        <v>0</v>
      </c>
      <c r="T55" s="109" t="s">
        <v>6036</v>
      </c>
      <c r="U55" s="108" t="s">
        <v>6057</v>
      </c>
      <c r="V55" s="108">
        <v>1</v>
      </c>
      <c r="W55" s="108">
        <v>6</v>
      </c>
      <c r="X55" s="108">
        <v>4</v>
      </c>
      <c r="Y55" s="108">
        <v>40001</v>
      </c>
      <c r="Z55" s="108">
        <v>0</v>
      </c>
      <c r="AA55" s="108">
        <v>0</v>
      </c>
      <c r="AB55" s="108">
        <v>0</v>
      </c>
      <c r="AC55" s="108">
        <v>-1</v>
      </c>
      <c r="AD55" s="108">
        <v>0</v>
      </c>
      <c r="AE55" s="108">
        <v>0</v>
      </c>
      <c r="AF55" s="108">
        <v>600610</v>
      </c>
      <c r="AG55" s="108">
        <v>0</v>
      </c>
      <c r="AH55" s="108">
        <v>0</v>
      </c>
      <c r="AI55" s="108">
        <v>0</v>
      </c>
      <c r="AJ55" s="108">
        <v>0</v>
      </c>
      <c r="AK55" s="108">
        <v>0</v>
      </c>
      <c r="AL55" s="108">
        <v>-1</v>
      </c>
      <c r="AM55" s="108">
        <v>0</v>
      </c>
      <c r="AN55" s="108">
        <v>0</v>
      </c>
      <c r="AO55" s="108">
        <v>1</v>
      </c>
      <c r="AP55" s="108">
        <v>0</v>
      </c>
      <c r="AQ55" s="108">
        <v>0</v>
      </c>
    </row>
    <row r="56" spans="1:43" x14ac:dyDescent="0.2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M56" s="108"/>
      <c r="N56" s="95">
        <v>60062</v>
      </c>
      <c r="O56" s="95">
        <f t="shared" si="1"/>
        <v>60062</v>
      </c>
      <c r="P56" s="109" t="s">
        <v>6238</v>
      </c>
      <c r="Q56" s="95">
        <v>2001</v>
      </c>
      <c r="R56" s="109" t="s">
        <v>6239</v>
      </c>
      <c r="S56" s="95">
        <v>0</v>
      </c>
      <c r="T56" s="109" t="s">
        <v>6240</v>
      </c>
      <c r="U56" s="108" t="s">
        <v>6241</v>
      </c>
      <c r="V56" s="108">
        <v>1</v>
      </c>
      <c r="W56" s="108">
        <v>6</v>
      </c>
      <c r="X56" s="108">
        <v>4</v>
      </c>
      <c r="Y56" s="108">
        <v>40001</v>
      </c>
      <c r="Z56" s="108">
        <v>0</v>
      </c>
      <c r="AA56" s="108">
        <v>0</v>
      </c>
      <c r="AB56" s="108">
        <v>0</v>
      </c>
      <c r="AC56" s="108">
        <v>-1</v>
      </c>
      <c r="AD56" s="108">
        <v>0</v>
      </c>
      <c r="AE56" s="108">
        <v>0</v>
      </c>
      <c r="AF56" s="108">
        <v>600620</v>
      </c>
      <c r="AG56" s="108">
        <v>0</v>
      </c>
      <c r="AH56" s="108">
        <v>0</v>
      </c>
      <c r="AI56" s="108">
        <v>0</v>
      </c>
      <c r="AJ56" s="108">
        <v>0</v>
      </c>
      <c r="AK56" s="108">
        <v>0</v>
      </c>
      <c r="AL56" s="108">
        <v>-1</v>
      </c>
      <c r="AM56" s="108">
        <v>0</v>
      </c>
      <c r="AN56" s="108">
        <v>0</v>
      </c>
      <c r="AO56" s="108">
        <v>1</v>
      </c>
      <c r="AP56" s="108">
        <v>0</v>
      </c>
      <c r="AQ56" s="108">
        <v>0</v>
      </c>
    </row>
    <row r="57" spans="1:43" x14ac:dyDescent="0.2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M57" s="108"/>
      <c r="N57" s="95">
        <v>60063</v>
      </c>
      <c r="O57" s="95">
        <f t="shared" si="1"/>
        <v>60063</v>
      </c>
      <c r="P57" s="109" t="s">
        <v>6242</v>
      </c>
      <c r="Q57" s="95">
        <v>2001</v>
      </c>
      <c r="R57" s="109" t="s">
        <v>6243</v>
      </c>
      <c r="S57" s="95">
        <v>0</v>
      </c>
      <c r="T57" s="109" t="s">
        <v>6240</v>
      </c>
      <c r="U57" s="108" t="s">
        <v>6241</v>
      </c>
      <c r="V57" s="108">
        <v>1</v>
      </c>
      <c r="W57" s="108">
        <v>6</v>
      </c>
      <c r="X57" s="108">
        <v>4</v>
      </c>
      <c r="Y57" s="108">
        <v>40001</v>
      </c>
      <c r="Z57" s="108">
        <v>0</v>
      </c>
      <c r="AA57" s="108">
        <v>0</v>
      </c>
      <c r="AB57" s="108">
        <v>0</v>
      </c>
      <c r="AC57" s="108">
        <v>-1</v>
      </c>
      <c r="AD57" s="108">
        <v>0</v>
      </c>
      <c r="AE57" s="108">
        <v>0</v>
      </c>
      <c r="AF57" s="108" t="s">
        <v>6244</v>
      </c>
      <c r="AG57" s="108">
        <v>0</v>
      </c>
      <c r="AH57" s="108">
        <v>0</v>
      </c>
      <c r="AI57" s="108">
        <v>0</v>
      </c>
      <c r="AJ57" s="108">
        <v>0</v>
      </c>
      <c r="AK57" s="108">
        <v>0</v>
      </c>
      <c r="AL57" s="108">
        <v>-1</v>
      </c>
      <c r="AM57" s="108">
        <v>0</v>
      </c>
      <c r="AN57" s="108">
        <v>0</v>
      </c>
      <c r="AO57" s="108">
        <v>1</v>
      </c>
      <c r="AP57" s="108">
        <v>0</v>
      </c>
      <c r="AQ57" s="108">
        <v>0</v>
      </c>
    </row>
    <row r="58" spans="1:43" x14ac:dyDescent="0.2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M58" s="108"/>
      <c r="N58" s="95">
        <v>70000</v>
      </c>
      <c r="O58" s="95">
        <f t="shared" si="1"/>
        <v>70000</v>
      </c>
      <c r="P58" s="95" t="s">
        <v>6245</v>
      </c>
      <c r="Q58" s="95">
        <v>0</v>
      </c>
      <c r="R58" s="95" t="s">
        <v>6246</v>
      </c>
      <c r="S58" s="95">
        <v>0</v>
      </c>
      <c r="T58" s="112" t="s">
        <v>6060</v>
      </c>
      <c r="U58" s="108" t="s">
        <v>6247</v>
      </c>
      <c r="V58" s="108">
        <v>0</v>
      </c>
      <c r="W58" s="108">
        <v>7</v>
      </c>
      <c r="X58" s="108">
        <v>0</v>
      </c>
      <c r="Y58" s="108">
        <v>0</v>
      </c>
      <c r="Z58" s="108">
        <v>0</v>
      </c>
      <c r="AA58" s="108">
        <v>0</v>
      </c>
      <c r="AB58" s="108">
        <v>0</v>
      </c>
      <c r="AC58" s="108">
        <v>-1</v>
      </c>
      <c r="AD58" s="108">
        <v>0</v>
      </c>
      <c r="AE58" s="108">
        <v>0</v>
      </c>
      <c r="AF58" s="108">
        <v>0</v>
      </c>
      <c r="AG58" s="108">
        <v>700000</v>
      </c>
      <c r="AH58" s="108">
        <v>0</v>
      </c>
      <c r="AI58" s="108">
        <v>0</v>
      </c>
      <c r="AJ58" s="108">
        <v>0</v>
      </c>
      <c r="AK58" s="108">
        <v>0</v>
      </c>
      <c r="AL58" s="108">
        <v>-1</v>
      </c>
      <c r="AM58" s="108">
        <v>0</v>
      </c>
      <c r="AN58" s="108">
        <v>0</v>
      </c>
      <c r="AO58" s="108">
        <v>0</v>
      </c>
      <c r="AP58" s="108">
        <v>0</v>
      </c>
      <c r="AQ58" s="108">
        <v>0</v>
      </c>
    </row>
    <row r="59" spans="1:43" x14ac:dyDescent="0.2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M59" s="108"/>
      <c r="N59" s="95">
        <v>70001</v>
      </c>
      <c r="O59" s="95">
        <f t="shared" si="1"/>
        <v>70001</v>
      </c>
      <c r="P59" s="95" t="s">
        <v>6248</v>
      </c>
      <c r="Q59" s="95">
        <v>0</v>
      </c>
      <c r="R59" s="95" t="s">
        <v>5807</v>
      </c>
      <c r="S59" s="95">
        <v>0</v>
      </c>
      <c r="T59" s="112" t="s">
        <v>6060</v>
      </c>
      <c r="U59" s="108" t="s">
        <v>6249</v>
      </c>
      <c r="V59" s="108">
        <v>0</v>
      </c>
      <c r="W59" s="108">
        <v>7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-1</v>
      </c>
      <c r="AD59" s="108">
        <v>0</v>
      </c>
      <c r="AE59" s="108">
        <v>0</v>
      </c>
      <c r="AF59" s="108">
        <v>0</v>
      </c>
      <c r="AG59" s="108">
        <v>700010</v>
      </c>
      <c r="AH59" s="108">
        <v>0</v>
      </c>
      <c r="AI59" s="108">
        <v>0</v>
      </c>
      <c r="AJ59" s="108">
        <v>0</v>
      </c>
      <c r="AK59" s="108">
        <v>0</v>
      </c>
      <c r="AL59" s="108">
        <v>-1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</row>
    <row r="60" spans="1:43" x14ac:dyDescent="0.2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M60" s="108"/>
      <c r="N60" s="95">
        <v>70002</v>
      </c>
      <c r="O60" s="95">
        <f t="shared" si="1"/>
        <v>70002</v>
      </c>
      <c r="P60" s="95" t="s">
        <v>6250</v>
      </c>
      <c r="Q60" s="95">
        <v>0</v>
      </c>
      <c r="R60" s="95" t="s">
        <v>6251</v>
      </c>
      <c r="S60" s="95">
        <v>0</v>
      </c>
      <c r="T60" s="112" t="s">
        <v>6060</v>
      </c>
      <c r="U60" s="108" t="s">
        <v>6252</v>
      </c>
      <c r="V60" s="108">
        <v>0</v>
      </c>
      <c r="W60" s="108">
        <v>7</v>
      </c>
      <c r="X60" s="108">
        <v>0</v>
      </c>
      <c r="Y60" s="108">
        <v>0</v>
      </c>
      <c r="Z60" s="108">
        <v>0</v>
      </c>
      <c r="AA60" s="108">
        <v>0</v>
      </c>
      <c r="AB60" s="108">
        <v>0</v>
      </c>
      <c r="AC60" s="108">
        <v>-1</v>
      </c>
      <c r="AD60" s="108">
        <v>0</v>
      </c>
      <c r="AE60" s="108">
        <v>0</v>
      </c>
      <c r="AF60" s="108">
        <v>0</v>
      </c>
      <c r="AG60" s="108">
        <v>700020</v>
      </c>
      <c r="AH60" s="108">
        <v>0</v>
      </c>
      <c r="AI60" s="108">
        <v>0</v>
      </c>
      <c r="AJ60" s="108">
        <v>0</v>
      </c>
      <c r="AK60" s="108">
        <v>0</v>
      </c>
      <c r="AL60" s="108">
        <v>-1</v>
      </c>
      <c r="AM60" s="108">
        <v>0</v>
      </c>
      <c r="AN60" s="108">
        <v>0</v>
      </c>
      <c r="AO60" s="108">
        <v>0</v>
      </c>
      <c r="AP60" s="108">
        <v>0</v>
      </c>
      <c r="AQ60" s="108">
        <v>0</v>
      </c>
    </row>
    <row r="61" spans="1:43" x14ac:dyDescent="0.2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M61" s="108"/>
      <c r="N61" s="95">
        <v>70003</v>
      </c>
      <c r="O61" s="95">
        <f t="shared" si="1"/>
        <v>70003</v>
      </c>
      <c r="P61" s="95" t="s">
        <v>6253</v>
      </c>
      <c r="Q61" s="95">
        <v>0</v>
      </c>
      <c r="R61" s="95" t="s">
        <v>6254</v>
      </c>
      <c r="S61" s="95">
        <v>0</v>
      </c>
      <c r="T61" s="112" t="s">
        <v>6255</v>
      </c>
      <c r="U61" s="108" t="s">
        <v>6256</v>
      </c>
      <c r="V61" s="108">
        <v>0</v>
      </c>
      <c r="W61" s="108">
        <v>7</v>
      </c>
      <c r="X61" s="108">
        <v>0</v>
      </c>
      <c r="Y61" s="108">
        <v>0</v>
      </c>
      <c r="Z61" s="108">
        <v>0</v>
      </c>
      <c r="AA61" s="108">
        <v>0</v>
      </c>
      <c r="AB61" s="108">
        <v>0</v>
      </c>
      <c r="AC61" s="108">
        <v>-1</v>
      </c>
      <c r="AD61" s="108">
        <v>0</v>
      </c>
      <c r="AE61" s="108">
        <v>0</v>
      </c>
      <c r="AF61" s="108">
        <v>0</v>
      </c>
      <c r="AG61" s="108">
        <v>700030</v>
      </c>
      <c r="AH61" s="108">
        <v>0</v>
      </c>
      <c r="AI61" s="108">
        <v>0</v>
      </c>
      <c r="AJ61" s="108">
        <v>0</v>
      </c>
      <c r="AK61" s="108">
        <v>0</v>
      </c>
      <c r="AL61" s="108">
        <v>-1</v>
      </c>
      <c r="AM61" s="108">
        <v>0</v>
      </c>
      <c r="AN61" s="108">
        <v>0</v>
      </c>
      <c r="AO61" s="108">
        <v>0</v>
      </c>
      <c r="AP61" s="108">
        <v>0</v>
      </c>
      <c r="AQ61" s="108">
        <v>0</v>
      </c>
    </row>
    <row r="62" spans="1:43" x14ac:dyDescent="0.2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M62" s="108"/>
      <c r="N62" s="95">
        <v>70004</v>
      </c>
      <c r="O62" s="95">
        <f t="shared" si="1"/>
        <v>70004</v>
      </c>
      <c r="P62" s="95" t="s">
        <v>6257</v>
      </c>
      <c r="Q62" s="95">
        <v>0</v>
      </c>
      <c r="R62" s="95" t="s">
        <v>6246</v>
      </c>
      <c r="S62" s="95">
        <v>0</v>
      </c>
      <c r="T62" s="112" t="s">
        <v>6060</v>
      </c>
      <c r="U62" s="108" t="s">
        <v>6258</v>
      </c>
      <c r="V62" s="108">
        <v>0</v>
      </c>
      <c r="W62" s="108">
        <v>7</v>
      </c>
      <c r="X62" s="108">
        <v>0</v>
      </c>
      <c r="Y62" s="108">
        <v>0</v>
      </c>
      <c r="Z62" s="108">
        <v>0</v>
      </c>
      <c r="AA62" s="108">
        <v>0</v>
      </c>
      <c r="AB62" s="108">
        <v>0</v>
      </c>
      <c r="AC62" s="108">
        <v>-1</v>
      </c>
      <c r="AD62" s="108">
        <v>0</v>
      </c>
      <c r="AE62" s="108">
        <v>0</v>
      </c>
      <c r="AF62" s="108">
        <v>0</v>
      </c>
      <c r="AG62" s="95">
        <v>700040</v>
      </c>
      <c r="AH62" s="108">
        <v>0</v>
      </c>
      <c r="AI62" s="108">
        <v>0</v>
      </c>
      <c r="AJ62" s="108">
        <v>0</v>
      </c>
      <c r="AK62" s="108">
        <v>0</v>
      </c>
      <c r="AL62" s="108">
        <v>-1</v>
      </c>
      <c r="AM62" s="108">
        <v>0</v>
      </c>
      <c r="AN62" s="108">
        <v>0</v>
      </c>
      <c r="AO62" s="108">
        <v>0</v>
      </c>
      <c r="AP62" s="108">
        <v>0</v>
      </c>
      <c r="AQ62" s="108">
        <v>0</v>
      </c>
    </row>
    <row r="63" spans="1:43" x14ac:dyDescent="0.2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M63" s="108"/>
      <c r="N63" s="95">
        <v>70005</v>
      </c>
      <c r="O63" s="95">
        <f t="shared" si="1"/>
        <v>70005</v>
      </c>
      <c r="P63" s="95" t="s">
        <v>6259</v>
      </c>
      <c r="Q63" s="95">
        <v>0</v>
      </c>
      <c r="R63" s="95" t="s">
        <v>5807</v>
      </c>
      <c r="S63" s="95">
        <v>0</v>
      </c>
      <c r="T63" s="112" t="s">
        <v>6060</v>
      </c>
      <c r="U63" s="108" t="s">
        <v>6260</v>
      </c>
      <c r="V63" s="108">
        <v>0</v>
      </c>
      <c r="W63" s="108">
        <v>7</v>
      </c>
      <c r="X63" s="108">
        <v>0</v>
      </c>
      <c r="Y63" s="108">
        <v>0</v>
      </c>
      <c r="Z63" s="108">
        <v>0</v>
      </c>
      <c r="AA63" s="108">
        <v>0</v>
      </c>
      <c r="AB63" s="108">
        <v>0</v>
      </c>
      <c r="AC63" s="108">
        <v>-1</v>
      </c>
      <c r="AD63" s="108">
        <v>0</v>
      </c>
      <c r="AE63" s="108">
        <v>0</v>
      </c>
      <c r="AF63" s="108">
        <v>0</v>
      </c>
      <c r="AG63" s="95">
        <v>700050</v>
      </c>
      <c r="AH63" s="108">
        <v>0</v>
      </c>
      <c r="AI63" s="108">
        <v>0</v>
      </c>
      <c r="AJ63" s="108">
        <v>0</v>
      </c>
      <c r="AK63" s="108">
        <v>0</v>
      </c>
      <c r="AL63" s="108">
        <v>-1</v>
      </c>
      <c r="AM63" s="108">
        <v>0</v>
      </c>
      <c r="AN63" s="108">
        <v>0</v>
      </c>
      <c r="AO63" s="108">
        <v>0</v>
      </c>
      <c r="AP63" s="108">
        <v>0</v>
      </c>
      <c r="AQ63" s="108">
        <v>0</v>
      </c>
    </row>
    <row r="64" spans="1:43" x14ac:dyDescent="0.2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M64" s="108"/>
      <c r="N64" s="95">
        <v>70006</v>
      </c>
      <c r="O64" s="95">
        <f t="shared" si="1"/>
        <v>70006</v>
      </c>
      <c r="P64" s="95" t="s">
        <v>6261</v>
      </c>
      <c r="Q64" s="95">
        <v>0</v>
      </c>
      <c r="R64" s="95" t="s">
        <v>6251</v>
      </c>
      <c r="S64" s="95">
        <v>0</v>
      </c>
      <c r="T64" s="112" t="s">
        <v>6060</v>
      </c>
      <c r="U64" s="108" t="s">
        <v>6262</v>
      </c>
      <c r="V64" s="108">
        <v>0</v>
      </c>
      <c r="W64" s="108">
        <v>7</v>
      </c>
      <c r="X64" s="108">
        <v>0</v>
      </c>
      <c r="Y64" s="108">
        <v>0</v>
      </c>
      <c r="Z64" s="108">
        <v>0</v>
      </c>
      <c r="AA64" s="108">
        <v>0</v>
      </c>
      <c r="AB64" s="108">
        <v>0</v>
      </c>
      <c r="AC64" s="108">
        <v>-1</v>
      </c>
      <c r="AD64" s="108">
        <v>0</v>
      </c>
      <c r="AE64" s="108">
        <v>0</v>
      </c>
      <c r="AF64" s="108">
        <v>0</v>
      </c>
      <c r="AG64" s="95">
        <v>700060</v>
      </c>
      <c r="AH64" s="108">
        <v>0</v>
      </c>
      <c r="AI64" s="108">
        <v>0</v>
      </c>
      <c r="AJ64" s="108">
        <v>0</v>
      </c>
      <c r="AK64" s="108">
        <v>0</v>
      </c>
      <c r="AL64" s="108">
        <v>-1</v>
      </c>
      <c r="AM64" s="108">
        <v>0</v>
      </c>
      <c r="AN64" s="108">
        <v>0</v>
      </c>
      <c r="AO64" s="108">
        <v>0</v>
      </c>
      <c r="AP64" s="108">
        <v>0</v>
      </c>
      <c r="AQ64" s="108">
        <v>0</v>
      </c>
    </row>
    <row r="65" spans="1:43" x14ac:dyDescent="0.2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M65" s="108"/>
      <c r="N65" s="95">
        <v>70007</v>
      </c>
      <c r="O65" s="95">
        <f t="shared" si="1"/>
        <v>70007</v>
      </c>
      <c r="P65" s="95" t="s">
        <v>6263</v>
      </c>
      <c r="Q65" s="95">
        <v>0</v>
      </c>
      <c r="R65" s="95" t="s">
        <v>6254</v>
      </c>
      <c r="S65" s="95">
        <v>0</v>
      </c>
      <c r="T65" s="112" t="s">
        <v>6255</v>
      </c>
      <c r="U65" s="108" t="s">
        <v>6264</v>
      </c>
      <c r="V65" s="108">
        <v>0</v>
      </c>
      <c r="W65" s="108">
        <v>7</v>
      </c>
      <c r="X65" s="108">
        <v>0</v>
      </c>
      <c r="Y65" s="108">
        <v>0</v>
      </c>
      <c r="Z65" s="108">
        <v>0</v>
      </c>
      <c r="AA65" s="108">
        <v>0</v>
      </c>
      <c r="AB65" s="108">
        <v>0</v>
      </c>
      <c r="AC65" s="108">
        <v>-1</v>
      </c>
      <c r="AD65" s="108">
        <v>0</v>
      </c>
      <c r="AE65" s="108">
        <v>0</v>
      </c>
      <c r="AF65" s="108">
        <v>0</v>
      </c>
      <c r="AG65" s="95">
        <v>700070</v>
      </c>
      <c r="AH65" s="108">
        <v>0</v>
      </c>
      <c r="AI65" s="108">
        <v>0</v>
      </c>
      <c r="AJ65" s="108">
        <v>0</v>
      </c>
      <c r="AK65" s="108">
        <v>0</v>
      </c>
      <c r="AL65" s="108">
        <v>-1</v>
      </c>
      <c r="AM65" s="108">
        <v>0</v>
      </c>
      <c r="AN65" s="108">
        <v>0</v>
      </c>
      <c r="AO65" s="108">
        <v>0</v>
      </c>
      <c r="AP65" s="108">
        <v>0</v>
      </c>
      <c r="AQ65" s="108">
        <v>0</v>
      </c>
    </row>
    <row r="66" spans="1:43" x14ac:dyDescent="0.2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M66" s="180"/>
      <c r="N66" s="95">
        <v>70008</v>
      </c>
      <c r="O66" s="95">
        <f t="shared" si="1"/>
        <v>70008</v>
      </c>
      <c r="P66" s="113" t="s">
        <v>6265</v>
      </c>
      <c r="Q66" s="95">
        <v>0</v>
      </c>
      <c r="R66" s="111" t="s">
        <v>6266</v>
      </c>
      <c r="S66" s="95">
        <v>0</v>
      </c>
      <c r="T66" s="112" t="s">
        <v>6267</v>
      </c>
      <c r="U66" s="108" t="s">
        <v>6268</v>
      </c>
      <c r="V66" s="108">
        <v>0</v>
      </c>
      <c r="W66" s="108">
        <v>7</v>
      </c>
      <c r="X66" s="108">
        <v>0</v>
      </c>
      <c r="Y66" s="108">
        <v>0</v>
      </c>
      <c r="Z66" s="108">
        <v>0</v>
      </c>
      <c r="AA66" s="108">
        <v>0</v>
      </c>
      <c r="AB66" s="108">
        <v>0</v>
      </c>
      <c r="AC66" s="108">
        <v>-1</v>
      </c>
      <c r="AD66" s="108">
        <v>0</v>
      </c>
      <c r="AE66" s="108">
        <v>0</v>
      </c>
      <c r="AF66" s="108">
        <v>0</v>
      </c>
      <c r="AG66" s="108" t="s">
        <v>6269</v>
      </c>
      <c r="AH66" s="108">
        <v>0</v>
      </c>
      <c r="AI66" s="108">
        <v>0</v>
      </c>
      <c r="AJ66" s="108">
        <v>0</v>
      </c>
      <c r="AK66" s="108">
        <v>0</v>
      </c>
      <c r="AL66" s="108">
        <v>-1</v>
      </c>
      <c r="AM66" s="108">
        <v>0</v>
      </c>
      <c r="AN66" s="108">
        <v>0</v>
      </c>
      <c r="AO66" s="108">
        <v>0</v>
      </c>
      <c r="AP66" s="108">
        <v>0</v>
      </c>
      <c r="AQ66" s="108">
        <v>0</v>
      </c>
    </row>
    <row r="67" spans="1:43" x14ac:dyDescent="0.2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M67" s="108"/>
      <c r="N67" s="95">
        <v>70009</v>
      </c>
      <c r="O67" s="95">
        <f t="shared" si="1"/>
        <v>70009</v>
      </c>
      <c r="P67" s="113" t="s">
        <v>6270</v>
      </c>
      <c r="Q67" s="95">
        <v>0</v>
      </c>
      <c r="R67" s="111" t="s">
        <v>6271</v>
      </c>
      <c r="S67" s="95">
        <v>0</v>
      </c>
      <c r="T67" s="112" t="s">
        <v>6272</v>
      </c>
      <c r="U67" s="108" t="s">
        <v>6273</v>
      </c>
      <c r="V67" s="108">
        <v>0</v>
      </c>
      <c r="W67" s="108">
        <v>7</v>
      </c>
      <c r="X67" s="108">
        <v>0</v>
      </c>
      <c r="Y67" s="108">
        <v>0</v>
      </c>
      <c r="Z67" s="108">
        <v>0</v>
      </c>
      <c r="AA67" s="108">
        <v>0</v>
      </c>
      <c r="AB67" s="108">
        <v>0</v>
      </c>
      <c r="AC67" s="108">
        <v>-1</v>
      </c>
      <c r="AD67" s="108">
        <v>0</v>
      </c>
      <c r="AE67" s="108">
        <v>0</v>
      </c>
      <c r="AF67" s="108">
        <v>0</v>
      </c>
      <c r="AG67" s="108" t="s">
        <v>6274</v>
      </c>
      <c r="AH67" s="108">
        <v>0</v>
      </c>
      <c r="AI67" s="108">
        <v>0</v>
      </c>
      <c r="AJ67" s="108">
        <v>0</v>
      </c>
      <c r="AK67" s="108">
        <v>0</v>
      </c>
      <c r="AL67" s="108">
        <v>-1</v>
      </c>
      <c r="AM67" s="108">
        <v>0</v>
      </c>
      <c r="AN67" s="108">
        <v>0</v>
      </c>
      <c r="AO67" s="108">
        <v>0</v>
      </c>
      <c r="AP67" s="108">
        <v>0</v>
      </c>
      <c r="AQ67" s="108">
        <v>0</v>
      </c>
    </row>
    <row r="68" spans="1:43" x14ac:dyDescent="0.2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M68" s="108"/>
      <c r="N68" s="95">
        <v>70010</v>
      </c>
      <c r="O68" s="95">
        <f t="shared" ref="O68:O72" si="2">N68</f>
        <v>70010</v>
      </c>
      <c r="P68" s="113" t="s">
        <v>6275</v>
      </c>
      <c r="Q68" s="95">
        <v>0</v>
      </c>
      <c r="R68" s="111" t="s">
        <v>6276</v>
      </c>
      <c r="S68" s="95">
        <v>0</v>
      </c>
      <c r="T68" s="112" t="s">
        <v>6277</v>
      </c>
      <c r="U68" s="108" t="s">
        <v>6278</v>
      </c>
      <c r="V68" s="108">
        <v>0</v>
      </c>
      <c r="W68" s="108">
        <v>7</v>
      </c>
      <c r="X68" s="108">
        <v>0</v>
      </c>
      <c r="Y68" s="108">
        <v>0</v>
      </c>
      <c r="Z68" s="108">
        <v>0</v>
      </c>
      <c r="AA68" s="108">
        <v>0</v>
      </c>
      <c r="AB68" s="108">
        <v>0</v>
      </c>
      <c r="AC68" s="108">
        <v>-1</v>
      </c>
      <c r="AD68" s="108">
        <v>0</v>
      </c>
      <c r="AE68" s="108">
        <v>0</v>
      </c>
      <c r="AF68" s="108">
        <v>0</v>
      </c>
      <c r="AG68" s="108" t="s">
        <v>6279</v>
      </c>
      <c r="AH68" s="108">
        <v>0</v>
      </c>
      <c r="AI68" s="108">
        <v>0</v>
      </c>
      <c r="AJ68" s="108">
        <v>0</v>
      </c>
      <c r="AK68" s="108">
        <v>0</v>
      </c>
      <c r="AL68" s="108">
        <v>-1</v>
      </c>
      <c r="AM68" s="108">
        <v>0</v>
      </c>
      <c r="AN68" s="108">
        <v>0</v>
      </c>
      <c r="AO68" s="108">
        <v>0</v>
      </c>
      <c r="AP68" s="108">
        <v>0</v>
      </c>
      <c r="AQ68" s="108">
        <v>0</v>
      </c>
    </row>
    <row r="69" spans="1:43" x14ac:dyDescent="0.2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M69" s="108"/>
      <c r="N69" s="95">
        <v>70011</v>
      </c>
      <c r="O69" s="95">
        <f t="shared" si="2"/>
        <v>70011</v>
      </c>
      <c r="P69" s="95" t="s">
        <v>6280</v>
      </c>
      <c r="Q69" s="95">
        <v>0</v>
      </c>
      <c r="R69" s="111" t="s">
        <v>6281</v>
      </c>
      <c r="S69" s="95">
        <v>0</v>
      </c>
      <c r="T69" s="112" t="s">
        <v>6282</v>
      </c>
      <c r="U69" s="108" t="s">
        <v>6283</v>
      </c>
      <c r="V69" s="108">
        <v>0</v>
      </c>
      <c r="W69" s="108">
        <v>7</v>
      </c>
      <c r="X69" s="108">
        <v>0</v>
      </c>
      <c r="Y69" s="108">
        <v>0</v>
      </c>
      <c r="Z69" s="108">
        <v>0</v>
      </c>
      <c r="AA69" s="108">
        <v>0</v>
      </c>
      <c r="AB69" s="108">
        <v>0</v>
      </c>
      <c r="AC69" s="108">
        <v>-1</v>
      </c>
      <c r="AD69" s="108">
        <v>0</v>
      </c>
      <c r="AE69" s="108">
        <v>0</v>
      </c>
      <c r="AF69" s="108">
        <v>0</v>
      </c>
      <c r="AG69" s="108" t="s">
        <v>6284</v>
      </c>
      <c r="AH69" s="108">
        <v>0</v>
      </c>
      <c r="AI69" s="108">
        <v>0</v>
      </c>
      <c r="AJ69" s="108">
        <v>0</v>
      </c>
      <c r="AK69" s="108">
        <v>0</v>
      </c>
      <c r="AL69" s="108">
        <v>-1</v>
      </c>
      <c r="AM69" s="108">
        <v>0</v>
      </c>
      <c r="AN69" s="108">
        <v>0</v>
      </c>
      <c r="AO69" s="108">
        <v>0</v>
      </c>
      <c r="AP69" s="108">
        <v>0</v>
      </c>
      <c r="AQ69" s="108">
        <v>0</v>
      </c>
    </row>
    <row r="70" spans="1:43" x14ac:dyDescent="0.2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M70" s="180"/>
      <c r="N70" s="95">
        <v>70012</v>
      </c>
      <c r="O70" s="95">
        <f t="shared" si="2"/>
        <v>70012</v>
      </c>
      <c r="P70" s="95" t="s">
        <v>6285</v>
      </c>
      <c r="Q70" s="95">
        <v>0</v>
      </c>
      <c r="R70" s="111" t="s">
        <v>6286</v>
      </c>
      <c r="S70" s="95">
        <v>0</v>
      </c>
      <c r="T70" s="112" t="s">
        <v>6060</v>
      </c>
      <c r="U70" s="108" t="s">
        <v>6287</v>
      </c>
      <c r="V70" s="108">
        <v>0</v>
      </c>
      <c r="W70" s="108">
        <v>7</v>
      </c>
      <c r="X70" s="108">
        <v>0</v>
      </c>
      <c r="Y70" s="108">
        <v>0</v>
      </c>
      <c r="Z70" s="108">
        <v>0</v>
      </c>
      <c r="AA70" s="108">
        <v>0</v>
      </c>
      <c r="AB70" s="108">
        <v>0</v>
      </c>
      <c r="AC70" s="108">
        <v>-1</v>
      </c>
      <c r="AD70" s="108">
        <v>0</v>
      </c>
      <c r="AE70" s="108">
        <v>0</v>
      </c>
      <c r="AF70" s="108">
        <v>0</v>
      </c>
      <c r="AG70" s="108">
        <v>700120</v>
      </c>
      <c r="AH70" s="108">
        <v>0</v>
      </c>
      <c r="AI70" s="108">
        <v>0</v>
      </c>
      <c r="AJ70" s="108">
        <v>0</v>
      </c>
      <c r="AK70" s="108">
        <v>0</v>
      </c>
      <c r="AL70" s="108">
        <v>-1</v>
      </c>
      <c r="AM70" s="108">
        <v>0</v>
      </c>
      <c r="AN70" s="108">
        <v>0</v>
      </c>
      <c r="AO70" s="108">
        <v>0</v>
      </c>
      <c r="AP70" s="108">
        <v>0</v>
      </c>
      <c r="AQ70" s="108">
        <v>0</v>
      </c>
    </row>
    <row r="71" spans="1:43" x14ac:dyDescent="0.2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M71" s="180"/>
      <c r="N71" s="95">
        <v>70013</v>
      </c>
      <c r="O71" s="95">
        <f t="shared" si="2"/>
        <v>70013</v>
      </c>
      <c r="P71" s="95" t="s">
        <v>6288</v>
      </c>
      <c r="Q71" s="95">
        <v>0</v>
      </c>
      <c r="R71" s="111" t="s">
        <v>6286</v>
      </c>
      <c r="S71" s="95">
        <v>0</v>
      </c>
      <c r="T71" s="112" t="s">
        <v>6060</v>
      </c>
      <c r="U71" s="108" t="s">
        <v>6289</v>
      </c>
      <c r="V71" s="108">
        <v>0</v>
      </c>
      <c r="W71" s="108">
        <v>7</v>
      </c>
      <c r="X71" s="108">
        <v>0</v>
      </c>
      <c r="Y71" s="108">
        <v>0</v>
      </c>
      <c r="Z71" s="108">
        <v>0</v>
      </c>
      <c r="AA71" s="108">
        <v>0</v>
      </c>
      <c r="AB71" s="108">
        <v>0</v>
      </c>
      <c r="AC71" s="108">
        <v>-1</v>
      </c>
      <c r="AD71" s="108">
        <v>0</v>
      </c>
      <c r="AE71" s="108">
        <v>0</v>
      </c>
      <c r="AF71" s="108">
        <v>0</v>
      </c>
      <c r="AG71" s="108">
        <v>700130</v>
      </c>
      <c r="AH71" s="108">
        <v>0</v>
      </c>
      <c r="AI71" s="108">
        <v>0</v>
      </c>
      <c r="AJ71" s="108">
        <v>0</v>
      </c>
      <c r="AK71" s="108">
        <v>0</v>
      </c>
      <c r="AL71" s="108">
        <v>-1</v>
      </c>
      <c r="AM71" s="108">
        <v>0</v>
      </c>
      <c r="AN71" s="108">
        <v>0</v>
      </c>
      <c r="AO71" s="108">
        <v>0</v>
      </c>
      <c r="AP71" s="108">
        <v>0</v>
      </c>
      <c r="AQ71" s="108">
        <v>0</v>
      </c>
    </row>
    <row r="72" spans="1:43" x14ac:dyDescent="0.2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M72" s="180"/>
      <c r="N72" s="95">
        <v>70014</v>
      </c>
      <c r="O72" s="95">
        <f t="shared" si="2"/>
        <v>70014</v>
      </c>
      <c r="P72" s="113" t="s">
        <v>6290</v>
      </c>
      <c r="Q72" s="95">
        <v>0</v>
      </c>
      <c r="R72" s="111" t="s">
        <v>6291</v>
      </c>
      <c r="S72" s="95">
        <v>0</v>
      </c>
      <c r="T72" s="112" t="s">
        <v>6267</v>
      </c>
      <c r="U72" s="108" t="s">
        <v>6292</v>
      </c>
      <c r="V72" s="108">
        <v>0</v>
      </c>
      <c r="W72" s="108">
        <v>7</v>
      </c>
      <c r="X72" s="108">
        <v>0</v>
      </c>
      <c r="Y72" s="108">
        <v>0</v>
      </c>
      <c r="Z72" s="108">
        <v>0</v>
      </c>
      <c r="AA72" s="108">
        <v>0</v>
      </c>
      <c r="AB72" s="108">
        <v>0</v>
      </c>
      <c r="AC72" s="108">
        <v>-1</v>
      </c>
      <c r="AD72" s="108">
        <v>0</v>
      </c>
      <c r="AE72" s="108">
        <v>0</v>
      </c>
      <c r="AF72" s="108">
        <v>0</v>
      </c>
      <c r="AG72" s="108">
        <v>700140</v>
      </c>
      <c r="AH72" s="108">
        <v>0</v>
      </c>
      <c r="AI72" s="108">
        <v>0</v>
      </c>
      <c r="AJ72" s="108">
        <v>0</v>
      </c>
      <c r="AK72" s="108">
        <v>0</v>
      </c>
      <c r="AL72" s="108">
        <v>-1</v>
      </c>
      <c r="AM72" s="108">
        <v>0</v>
      </c>
      <c r="AN72" s="108">
        <v>0</v>
      </c>
      <c r="AO72" s="108">
        <v>0</v>
      </c>
      <c r="AP72" s="108">
        <v>0</v>
      </c>
      <c r="AQ72" s="108">
        <v>0</v>
      </c>
    </row>
    <row r="73" spans="1:43" x14ac:dyDescent="0.2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M73" s="108"/>
      <c r="N73" s="95">
        <v>82000</v>
      </c>
      <c r="O73" s="95">
        <v>90000</v>
      </c>
      <c r="P73" s="95" t="s">
        <v>5061</v>
      </c>
      <c r="Q73" s="95">
        <v>0</v>
      </c>
      <c r="R73" s="95" t="s">
        <v>6293</v>
      </c>
      <c r="S73" s="95">
        <v>0</v>
      </c>
      <c r="T73" s="95" t="s">
        <v>6294</v>
      </c>
      <c r="U73" s="108">
        <v>0</v>
      </c>
      <c r="V73" s="108">
        <v>0</v>
      </c>
      <c r="W73" s="108">
        <v>8</v>
      </c>
      <c r="X73" s="108">
        <v>0</v>
      </c>
      <c r="Y73" s="108">
        <v>0</v>
      </c>
      <c r="Z73" s="108">
        <v>0</v>
      </c>
      <c r="AA73" s="108">
        <v>0</v>
      </c>
      <c r="AB73" s="108">
        <v>0</v>
      </c>
      <c r="AC73" s="108">
        <v>0</v>
      </c>
      <c r="AD73" s="108">
        <v>0</v>
      </c>
      <c r="AE73" s="108">
        <v>0</v>
      </c>
      <c r="AF73" s="108">
        <v>0</v>
      </c>
      <c r="AG73" s="108">
        <v>820000</v>
      </c>
      <c r="AH73" s="108">
        <v>0</v>
      </c>
      <c r="AI73" s="108">
        <v>0</v>
      </c>
      <c r="AJ73" s="108">
        <v>0</v>
      </c>
      <c r="AK73" s="108">
        <v>0</v>
      </c>
      <c r="AL73" s="108">
        <v>0</v>
      </c>
      <c r="AM73" s="108">
        <v>0</v>
      </c>
      <c r="AN73" s="108">
        <v>0</v>
      </c>
      <c r="AO73" s="108">
        <v>3</v>
      </c>
      <c r="AP73" s="108">
        <v>0</v>
      </c>
      <c r="AQ73" s="108">
        <v>0</v>
      </c>
    </row>
    <row r="74" spans="1:43" x14ac:dyDescent="0.2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M74" s="152"/>
      <c r="N74" s="95">
        <v>82001</v>
      </c>
      <c r="O74" s="95">
        <v>90000</v>
      </c>
      <c r="P74" s="95" t="s">
        <v>6295</v>
      </c>
      <c r="Q74" s="95">
        <v>0</v>
      </c>
      <c r="R74" s="95" t="s">
        <v>6296</v>
      </c>
      <c r="S74" s="95">
        <v>0</v>
      </c>
      <c r="T74" s="95" t="s">
        <v>6297</v>
      </c>
      <c r="U74" s="108">
        <v>0</v>
      </c>
      <c r="V74" s="108">
        <v>0</v>
      </c>
      <c r="W74" s="108">
        <v>8</v>
      </c>
      <c r="X74" s="108">
        <v>0</v>
      </c>
      <c r="Y74" s="108">
        <v>0</v>
      </c>
      <c r="Z74" s="108">
        <v>0</v>
      </c>
      <c r="AA74" s="108">
        <v>0</v>
      </c>
      <c r="AB74" s="108">
        <v>0</v>
      </c>
      <c r="AC74" s="108">
        <v>0</v>
      </c>
      <c r="AD74" s="108">
        <v>0</v>
      </c>
      <c r="AE74" s="108">
        <v>0</v>
      </c>
      <c r="AF74" s="108">
        <v>0</v>
      </c>
      <c r="AG74" s="108">
        <v>820010</v>
      </c>
      <c r="AH74" s="108">
        <v>0</v>
      </c>
      <c r="AI74" s="108">
        <v>0</v>
      </c>
      <c r="AJ74" s="108">
        <v>0</v>
      </c>
      <c r="AK74" s="108">
        <v>0</v>
      </c>
      <c r="AL74" s="108">
        <v>0</v>
      </c>
      <c r="AM74" s="108">
        <v>0</v>
      </c>
      <c r="AN74" s="108">
        <v>0</v>
      </c>
      <c r="AO74" s="108">
        <v>3</v>
      </c>
      <c r="AP74" s="108">
        <v>0</v>
      </c>
      <c r="AQ74" s="108">
        <v>0</v>
      </c>
    </row>
    <row r="75" spans="1:43" x14ac:dyDescent="0.2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M75" s="108"/>
      <c r="N75" s="95">
        <v>82002</v>
      </c>
      <c r="O75" s="95">
        <v>90000</v>
      </c>
      <c r="P75" s="95" t="s">
        <v>5063</v>
      </c>
      <c r="Q75" s="95">
        <v>0</v>
      </c>
      <c r="R75" s="95" t="s">
        <v>6298</v>
      </c>
      <c r="S75" s="95">
        <v>0</v>
      </c>
      <c r="T75" s="112" t="s">
        <v>6299</v>
      </c>
      <c r="U75" s="108">
        <v>0</v>
      </c>
      <c r="V75" s="108">
        <v>0</v>
      </c>
      <c r="W75" s="108">
        <v>8</v>
      </c>
      <c r="X75" s="108">
        <v>0</v>
      </c>
      <c r="Y75" s="108">
        <v>0</v>
      </c>
      <c r="Z75" s="108">
        <v>0</v>
      </c>
      <c r="AA75" s="108">
        <v>0</v>
      </c>
      <c r="AB75" s="108">
        <v>0</v>
      </c>
      <c r="AC75" s="108">
        <v>0</v>
      </c>
      <c r="AD75" s="108">
        <v>0</v>
      </c>
      <c r="AE75" s="108">
        <v>0</v>
      </c>
      <c r="AF75" s="108">
        <v>0</v>
      </c>
      <c r="AG75" s="108">
        <v>820020</v>
      </c>
      <c r="AH75" s="108">
        <v>0</v>
      </c>
      <c r="AI75" s="108">
        <v>0</v>
      </c>
      <c r="AJ75" s="108">
        <v>0</v>
      </c>
      <c r="AK75" s="108">
        <v>0</v>
      </c>
      <c r="AL75" s="108">
        <v>0</v>
      </c>
      <c r="AM75" s="108">
        <v>0</v>
      </c>
      <c r="AN75" s="108">
        <v>0</v>
      </c>
      <c r="AO75" s="108">
        <v>3</v>
      </c>
      <c r="AP75" s="108">
        <v>0</v>
      </c>
      <c r="AQ75" s="108">
        <v>0</v>
      </c>
    </row>
    <row r="76" spans="1:43" x14ac:dyDescent="0.2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M76" s="152"/>
      <c r="N76" s="95">
        <v>82003</v>
      </c>
      <c r="O76" s="95">
        <v>90000</v>
      </c>
      <c r="P76" s="95" t="s">
        <v>5064</v>
      </c>
      <c r="Q76" s="95">
        <v>0</v>
      </c>
      <c r="R76" s="95" t="s">
        <v>6300</v>
      </c>
      <c r="S76" s="95">
        <v>0</v>
      </c>
      <c r="T76" s="95" t="s">
        <v>6301</v>
      </c>
      <c r="U76" s="108">
        <v>0</v>
      </c>
      <c r="V76" s="108">
        <v>0</v>
      </c>
      <c r="W76" s="108">
        <v>8</v>
      </c>
      <c r="X76" s="108">
        <v>0</v>
      </c>
      <c r="Y76" s="108">
        <v>0</v>
      </c>
      <c r="Z76" s="108">
        <v>0</v>
      </c>
      <c r="AA76" s="108">
        <v>0</v>
      </c>
      <c r="AB76" s="108">
        <v>0</v>
      </c>
      <c r="AC76" s="108">
        <v>0</v>
      </c>
      <c r="AD76" s="108">
        <v>0</v>
      </c>
      <c r="AE76" s="108">
        <v>0</v>
      </c>
      <c r="AF76" s="108">
        <v>0</v>
      </c>
      <c r="AG76" s="108">
        <v>820030</v>
      </c>
      <c r="AH76" s="108">
        <v>0</v>
      </c>
      <c r="AI76" s="108">
        <v>0</v>
      </c>
      <c r="AJ76" s="108">
        <v>0</v>
      </c>
      <c r="AK76" s="108">
        <v>0</v>
      </c>
      <c r="AL76" s="108">
        <v>0</v>
      </c>
      <c r="AM76" s="108">
        <v>0</v>
      </c>
      <c r="AN76" s="108">
        <v>0</v>
      </c>
      <c r="AO76" s="108">
        <v>3</v>
      </c>
      <c r="AP76" s="108">
        <v>0</v>
      </c>
      <c r="AQ76" s="108">
        <v>0</v>
      </c>
    </row>
    <row r="77" spans="1:43" s="11" customFormat="1" x14ac:dyDescent="0.2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/>
      <c r="L77"/>
      <c r="M77" s="108"/>
      <c r="N77" s="95">
        <v>82004</v>
      </c>
      <c r="O77" s="95">
        <v>90000</v>
      </c>
      <c r="P77" s="95" t="s">
        <v>5065</v>
      </c>
      <c r="Q77" s="95">
        <v>0</v>
      </c>
      <c r="R77" s="95" t="s">
        <v>6302</v>
      </c>
      <c r="S77" s="95">
        <v>0</v>
      </c>
      <c r="T77" s="112" t="s">
        <v>6303</v>
      </c>
      <c r="U77" s="108">
        <v>0</v>
      </c>
      <c r="V77" s="108">
        <v>0</v>
      </c>
      <c r="W77" s="108">
        <v>8</v>
      </c>
      <c r="X77" s="108">
        <v>0</v>
      </c>
      <c r="Y77" s="108">
        <v>0</v>
      </c>
      <c r="Z77" s="108">
        <v>0</v>
      </c>
      <c r="AA77" s="108">
        <v>0</v>
      </c>
      <c r="AB77" s="108">
        <v>0</v>
      </c>
      <c r="AC77" s="108">
        <v>0</v>
      </c>
      <c r="AD77" s="108">
        <v>0</v>
      </c>
      <c r="AE77" s="108">
        <v>0</v>
      </c>
      <c r="AF77" s="108">
        <v>0</v>
      </c>
      <c r="AG77" s="108" t="s">
        <v>6304</v>
      </c>
      <c r="AH77" s="108">
        <v>0</v>
      </c>
      <c r="AI77" s="108">
        <v>0</v>
      </c>
      <c r="AJ77" s="108">
        <v>0</v>
      </c>
      <c r="AK77" s="108">
        <v>0</v>
      </c>
      <c r="AL77" s="108">
        <v>0</v>
      </c>
      <c r="AM77" s="108">
        <v>0</v>
      </c>
      <c r="AN77" s="108">
        <v>0</v>
      </c>
      <c r="AO77" s="108">
        <v>3</v>
      </c>
      <c r="AP77" s="108">
        <v>0</v>
      </c>
      <c r="AQ77" s="108">
        <v>0</v>
      </c>
    </row>
    <row r="78" spans="1:43" x14ac:dyDescent="0.2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M78" s="152"/>
      <c r="N78" s="95">
        <v>80000</v>
      </c>
      <c r="O78" s="95">
        <v>90000</v>
      </c>
      <c r="P78" s="95" t="s">
        <v>5948</v>
      </c>
      <c r="Q78" s="95">
        <v>0</v>
      </c>
      <c r="R78" s="95" t="s">
        <v>6305</v>
      </c>
      <c r="S78" s="95">
        <v>0</v>
      </c>
      <c r="T78" s="95" t="s">
        <v>6306</v>
      </c>
      <c r="U78" s="108">
        <v>0</v>
      </c>
      <c r="V78" s="108">
        <v>0</v>
      </c>
      <c r="W78" s="108">
        <v>8</v>
      </c>
      <c r="X78" s="108">
        <v>0</v>
      </c>
      <c r="Y78" s="108">
        <v>0</v>
      </c>
      <c r="Z78" s="108">
        <v>0</v>
      </c>
      <c r="AA78" s="108">
        <v>0</v>
      </c>
      <c r="AB78" s="108">
        <v>0</v>
      </c>
      <c r="AC78" s="108">
        <v>0</v>
      </c>
      <c r="AD78" s="108">
        <v>0</v>
      </c>
      <c r="AE78" s="108">
        <v>0</v>
      </c>
      <c r="AF78" s="108">
        <v>0</v>
      </c>
      <c r="AG78" s="108">
        <v>800000</v>
      </c>
      <c r="AH78" s="108">
        <v>0</v>
      </c>
      <c r="AI78" s="108">
        <v>0</v>
      </c>
      <c r="AJ78" s="108">
        <v>0</v>
      </c>
      <c r="AK78" s="108">
        <v>2000</v>
      </c>
      <c r="AL78" s="108">
        <v>0</v>
      </c>
      <c r="AM78" s="108">
        <v>0</v>
      </c>
      <c r="AN78" s="108">
        <v>10000</v>
      </c>
      <c r="AO78" s="108">
        <v>3</v>
      </c>
      <c r="AP78" s="108" t="s">
        <v>6307</v>
      </c>
      <c r="AQ78" s="108">
        <v>0</v>
      </c>
    </row>
    <row r="79" spans="1:43" x14ac:dyDescent="0.2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M79" s="152"/>
      <c r="N79" s="95">
        <v>80001</v>
      </c>
      <c r="O79" s="95">
        <v>90000</v>
      </c>
      <c r="P79" s="95" t="s">
        <v>6308</v>
      </c>
      <c r="Q79" s="95">
        <v>0</v>
      </c>
      <c r="R79" s="117" t="s">
        <v>6309</v>
      </c>
      <c r="S79" s="95">
        <v>0</v>
      </c>
      <c r="T79" s="95" t="s">
        <v>6310</v>
      </c>
      <c r="U79" s="108">
        <v>0</v>
      </c>
      <c r="V79" s="108">
        <v>0</v>
      </c>
      <c r="W79" s="108">
        <v>8</v>
      </c>
      <c r="X79" s="108">
        <v>0</v>
      </c>
      <c r="Y79" s="108">
        <v>0</v>
      </c>
      <c r="Z79" s="108">
        <v>0</v>
      </c>
      <c r="AA79" s="108">
        <v>0</v>
      </c>
      <c r="AB79" s="108">
        <v>0</v>
      </c>
      <c r="AC79" s="108">
        <v>0</v>
      </c>
      <c r="AD79" s="108">
        <v>0</v>
      </c>
      <c r="AE79" s="108">
        <v>0</v>
      </c>
      <c r="AF79" s="108">
        <v>0</v>
      </c>
      <c r="AG79" s="108">
        <v>800010</v>
      </c>
      <c r="AH79" s="108">
        <v>0</v>
      </c>
      <c r="AI79" s="108">
        <v>0</v>
      </c>
      <c r="AJ79" s="108">
        <v>0</v>
      </c>
      <c r="AK79" s="108">
        <v>2000</v>
      </c>
      <c r="AL79" s="108">
        <v>0</v>
      </c>
      <c r="AM79" s="108">
        <v>0</v>
      </c>
      <c r="AN79" s="108">
        <v>10000</v>
      </c>
      <c r="AO79" s="108">
        <v>3</v>
      </c>
      <c r="AP79" s="108" t="s">
        <v>6307</v>
      </c>
      <c r="AQ79" s="108">
        <v>0</v>
      </c>
    </row>
    <row r="80" spans="1:43" x14ac:dyDescent="0.2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M80" s="108"/>
      <c r="N80" s="95">
        <v>80002</v>
      </c>
      <c r="O80" s="95">
        <v>90000</v>
      </c>
      <c r="P80" s="95" t="s">
        <v>5950</v>
      </c>
      <c r="Q80" s="95">
        <v>0</v>
      </c>
      <c r="R80" s="117" t="s">
        <v>6311</v>
      </c>
      <c r="S80" s="95">
        <v>0</v>
      </c>
      <c r="T80" s="95" t="s">
        <v>6312</v>
      </c>
      <c r="U80" s="108">
        <v>0</v>
      </c>
      <c r="V80" s="108">
        <v>0</v>
      </c>
      <c r="W80" s="108">
        <v>8</v>
      </c>
      <c r="X80" s="108">
        <v>0</v>
      </c>
      <c r="Y80" s="108">
        <v>0</v>
      </c>
      <c r="Z80" s="108">
        <v>0</v>
      </c>
      <c r="AA80" s="108">
        <v>0</v>
      </c>
      <c r="AB80" s="108">
        <v>0</v>
      </c>
      <c r="AC80" s="108">
        <v>0</v>
      </c>
      <c r="AD80" s="108">
        <v>0</v>
      </c>
      <c r="AE80" s="108">
        <v>0</v>
      </c>
      <c r="AF80" s="108">
        <v>0</v>
      </c>
      <c r="AG80" s="108">
        <v>800020</v>
      </c>
      <c r="AH80" s="108">
        <v>0</v>
      </c>
      <c r="AI80" s="108">
        <v>0</v>
      </c>
      <c r="AJ80" s="108">
        <v>0</v>
      </c>
      <c r="AK80" s="108">
        <v>2000</v>
      </c>
      <c r="AL80" s="108">
        <v>0</v>
      </c>
      <c r="AM80" s="108">
        <v>0</v>
      </c>
      <c r="AN80" s="108">
        <v>10000</v>
      </c>
      <c r="AO80" s="108">
        <v>3</v>
      </c>
      <c r="AP80" s="108" t="s">
        <v>6307</v>
      </c>
      <c r="AQ80" s="108">
        <v>0</v>
      </c>
    </row>
    <row r="81" spans="1:43" x14ac:dyDescent="0.2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M81" s="108"/>
      <c r="N81" s="95">
        <v>80003</v>
      </c>
      <c r="O81" s="95">
        <v>90000</v>
      </c>
      <c r="P81" s="95" t="s">
        <v>5951</v>
      </c>
      <c r="Q81" s="95">
        <v>0</v>
      </c>
      <c r="R81" s="117" t="s">
        <v>6313</v>
      </c>
      <c r="S81" s="95">
        <v>0</v>
      </c>
      <c r="T81" s="95" t="s">
        <v>6314</v>
      </c>
      <c r="U81" s="108">
        <v>0</v>
      </c>
      <c r="V81" s="108">
        <v>0</v>
      </c>
      <c r="W81" s="108">
        <v>8</v>
      </c>
      <c r="X81" s="108">
        <v>0</v>
      </c>
      <c r="Y81" s="108">
        <v>0</v>
      </c>
      <c r="Z81" s="108">
        <v>0</v>
      </c>
      <c r="AA81" s="108">
        <v>0</v>
      </c>
      <c r="AB81" s="108">
        <v>0</v>
      </c>
      <c r="AC81" s="108">
        <v>0</v>
      </c>
      <c r="AD81" s="108">
        <v>0</v>
      </c>
      <c r="AE81" s="108">
        <v>0</v>
      </c>
      <c r="AF81" s="108">
        <v>0</v>
      </c>
      <c r="AG81" s="108">
        <v>800030</v>
      </c>
      <c r="AH81" s="108">
        <v>0</v>
      </c>
      <c r="AI81" s="108">
        <v>0</v>
      </c>
      <c r="AJ81" s="108">
        <v>0</v>
      </c>
      <c r="AK81" s="108">
        <v>2000</v>
      </c>
      <c r="AL81" s="108">
        <v>0</v>
      </c>
      <c r="AM81" s="108">
        <v>0</v>
      </c>
      <c r="AN81" s="108">
        <v>10000</v>
      </c>
      <c r="AO81" s="108">
        <v>3</v>
      </c>
      <c r="AP81" s="108" t="s">
        <v>6307</v>
      </c>
      <c r="AQ81" s="108">
        <v>0</v>
      </c>
    </row>
    <row r="82" spans="1:43" x14ac:dyDescent="0.2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M82" s="152"/>
      <c r="N82" s="95">
        <v>80004</v>
      </c>
      <c r="O82" s="95">
        <v>90000</v>
      </c>
      <c r="P82" s="95" t="s">
        <v>6315</v>
      </c>
      <c r="Q82" s="95">
        <v>0</v>
      </c>
      <c r="R82" s="95" t="s">
        <v>6316</v>
      </c>
      <c r="S82" s="95">
        <v>0</v>
      </c>
      <c r="T82" s="110" t="s">
        <v>6317</v>
      </c>
      <c r="U82" s="108">
        <v>0</v>
      </c>
      <c r="V82" s="108">
        <v>0</v>
      </c>
      <c r="W82" s="108">
        <v>8</v>
      </c>
      <c r="X82" s="108">
        <v>0</v>
      </c>
      <c r="Y82" s="108">
        <v>0</v>
      </c>
      <c r="Z82" s="108">
        <v>0</v>
      </c>
      <c r="AA82" s="108">
        <v>0</v>
      </c>
      <c r="AB82" s="108">
        <v>0</v>
      </c>
      <c r="AC82" s="108">
        <v>0</v>
      </c>
      <c r="AD82" s="108">
        <v>0</v>
      </c>
      <c r="AE82" s="108">
        <v>0</v>
      </c>
      <c r="AF82" s="108" t="s">
        <v>6318</v>
      </c>
      <c r="AG82" s="108">
        <v>0</v>
      </c>
      <c r="AH82" s="108">
        <v>0</v>
      </c>
      <c r="AI82" s="108">
        <v>0</v>
      </c>
      <c r="AJ82" s="108">
        <v>0</v>
      </c>
      <c r="AK82" s="108">
        <v>2000</v>
      </c>
      <c r="AL82" s="108">
        <v>0</v>
      </c>
      <c r="AM82" s="108">
        <v>0</v>
      </c>
      <c r="AN82" s="108">
        <v>10000</v>
      </c>
      <c r="AO82" s="108">
        <v>3</v>
      </c>
      <c r="AP82" s="108" t="s">
        <v>6307</v>
      </c>
      <c r="AQ82" s="108">
        <v>0</v>
      </c>
    </row>
    <row r="83" spans="1:43" x14ac:dyDescent="0.2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M83" s="152"/>
      <c r="N83" s="95">
        <v>80005</v>
      </c>
      <c r="O83" s="95">
        <v>90000</v>
      </c>
      <c r="P83" s="95" t="s">
        <v>6319</v>
      </c>
      <c r="Q83" s="95">
        <v>0</v>
      </c>
      <c r="R83" s="95" t="s">
        <v>6320</v>
      </c>
      <c r="S83" s="95">
        <v>0</v>
      </c>
      <c r="T83" s="110" t="s">
        <v>6317</v>
      </c>
      <c r="U83" s="108">
        <v>0</v>
      </c>
      <c r="V83" s="108">
        <v>0</v>
      </c>
      <c r="W83" s="108">
        <v>8</v>
      </c>
      <c r="X83" s="108">
        <v>0</v>
      </c>
      <c r="Y83" s="108">
        <v>0</v>
      </c>
      <c r="Z83" s="108">
        <v>0</v>
      </c>
      <c r="AA83" s="108">
        <v>0</v>
      </c>
      <c r="AB83" s="108">
        <v>0</v>
      </c>
      <c r="AC83" s="108">
        <v>0</v>
      </c>
      <c r="AD83" s="108">
        <v>0</v>
      </c>
      <c r="AE83" s="108">
        <v>0</v>
      </c>
      <c r="AF83" s="108" t="s">
        <v>6321</v>
      </c>
      <c r="AG83" s="108">
        <v>0</v>
      </c>
      <c r="AH83" s="108">
        <v>0</v>
      </c>
      <c r="AI83" s="108">
        <v>0</v>
      </c>
      <c r="AJ83" s="108">
        <v>0</v>
      </c>
      <c r="AK83" s="108">
        <v>2000</v>
      </c>
      <c r="AL83" s="108">
        <v>0</v>
      </c>
      <c r="AM83" s="108">
        <v>0</v>
      </c>
      <c r="AN83" s="108">
        <v>10000</v>
      </c>
      <c r="AO83" s="108">
        <v>3</v>
      </c>
      <c r="AP83" s="108" t="s">
        <v>6307</v>
      </c>
      <c r="AQ83" s="108">
        <v>0</v>
      </c>
    </row>
    <row r="84" spans="1:43" x14ac:dyDescent="0.2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M84" s="108"/>
      <c r="N84" s="95">
        <v>90000</v>
      </c>
      <c r="O84" s="95">
        <v>90000</v>
      </c>
      <c r="P84" s="95" t="s">
        <v>6322</v>
      </c>
      <c r="Q84" s="95">
        <v>0</v>
      </c>
      <c r="R84" s="95" t="s">
        <v>6323</v>
      </c>
      <c r="S84" s="95">
        <v>0</v>
      </c>
      <c r="T84" s="95" t="s">
        <v>6324</v>
      </c>
      <c r="U84" s="108">
        <v>0</v>
      </c>
      <c r="V84" s="108">
        <v>0</v>
      </c>
      <c r="W84" s="108">
        <v>101</v>
      </c>
      <c r="X84" s="108">
        <v>0</v>
      </c>
      <c r="Y84" s="108">
        <v>0</v>
      </c>
      <c r="Z84" s="108">
        <v>0</v>
      </c>
      <c r="AA84" s="108">
        <v>0</v>
      </c>
      <c r="AB84" s="108">
        <v>0</v>
      </c>
      <c r="AC84" s="108">
        <v>80</v>
      </c>
      <c r="AD84" s="108" t="s">
        <v>6325</v>
      </c>
      <c r="AE84" s="108">
        <v>0</v>
      </c>
      <c r="AF84" s="116" t="s">
        <v>6326</v>
      </c>
      <c r="AG84" s="108">
        <v>0</v>
      </c>
      <c r="AH84" s="108">
        <v>0</v>
      </c>
      <c r="AI84" s="108">
        <v>0</v>
      </c>
      <c r="AJ84" s="108">
        <v>9500</v>
      </c>
      <c r="AK84" s="108">
        <v>2000</v>
      </c>
      <c r="AL84" s="108">
        <v>0</v>
      </c>
      <c r="AM84" s="108">
        <v>0</v>
      </c>
      <c r="AN84" s="108">
        <v>8000</v>
      </c>
      <c r="AO84" s="108">
        <v>3</v>
      </c>
      <c r="AP84" s="108" t="s">
        <v>6307</v>
      </c>
      <c r="AQ84" s="108">
        <v>0</v>
      </c>
    </row>
    <row r="85" spans="1:43" x14ac:dyDescent="0.2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M85" s="108"/>
      <c r="N85" s="95">
        <v>90001</v>
      </c>
      <c r="O85" s="95">
        <v>90001</v>
      </c>
      <c r="P85" s="95" t="s">
        <v>6327</v>
      </c>
      <c r="Q85" s="95">
        <v>0</v>
      </c>
      <c r="R85" s="95" t="s">
        <v>6328</v>
      </c>
      <c r="S85" s="95">
        <v>0</v>
      </c>
      <c r="T85" s="95" t="s">
        <v>6329</v>
      </c>
      <c r="U85" s="108">
        <v>0</v>
      </c>
      <c r="V85" s="108">
        <v>0</v>
      </c>
      <c r="W85" s="108">
        <v>102</v>
      </c>
      <c r="X85" s="108">
        <v>0</v>
      </c>
      <c r="Y85" s="108">
        <v>0</v>
      </c>
      <c r="Z85" s="108">
        <v>0</v>
      </c>
      <c r="AA85" s="108">
        <v>0</v>
      </c>
      <c r="AB85" s="108">
        <v>0</v>
      </c>
      <c r="AC85" s="108">
        <v>60</v>
      </c>
      <c r="AD85" s="108">
        <v>0</v>
      </c>
      <c r="AE85" s="108">
        <v>0</v>
      </c>
      <c r="AF85" s="116" t="s">
        <v>6330</v>
      </c>
      <c r="AG85" s="108">
        <v>0</v>
      </c>
      <c r="AH85" s="108">
        <v>0</v>
      </c>
      <c r="AI85" s="108">
        <v>0</v>
      </c>
      <c r="AJ85" s="108">
        <v>4500</v>
      </c>
      <c r="AK85" s="108">
        <v>1500</v>
      </c>
      <c r="AL85" s="108">
        <v>2000</v>
      </c>
      <c r="AM85" s="108">
        <v>0</v>
      </c>
      <c r="AN85" s="108">
        <v>5000</v>
      </c>
      <c r="AO85" s="108">
        <v>3</v>
      </c>
      <c r="AP85" s="108" t="s">
        <v>6307</v>
      </c>
      <c r="AQ85" s="108">
        <v>0</v>
      </c>
    </row>
    <row r="86" spans="1:43" x14ac:dyDescent="0.2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M86" s="108"/>
      <c r="N86" s="95">
        <v>90002</v>
      </c>
      <c r="O86" s="95">
        <v>90001</v>
      </c>
      <c r="P86" s="95" t="s">
        <v>6331</v>
      </c>
      <c r="Q86" s="95">
        <v>0</v>
      </c>
      <c r="R86" s="95" t="s">
        <v>6332</v>
      </c>
      <c r="S86" s="95">
        <v>0</v>
      </c>
      <c r="T86" s="95" t="s">
        <v>6329</v>
      </c>
      <c r="U86" s="108">
        <v>0</v>
      </c>
      <c r="V86" s="108">
        <v>0</v>
      </c>
      <c r="W86" s="108">
        <v>103</v>
      </c>
      <c r="X86" s="108">
        <v>0</v>
      </c>
      <c r="Y86" s="108">
        <v>0</v>
      </c>
      <c r="Z86" s="108">
        <v>0</v>
      </c>
      <c r="AA86" s="108">
        <v>0</v>
      </c>
      <c r="AB86" s="108">
        <v>0</v>
      </c>
      <c r="AC86" s="108">
        <v>60</v>
      </c>
      <c r="AD86" s="108">
        <v>0</v>
      </c>
      <c r="AE86" s="108">
        <v>0</v>
      </c>
      <c r="AF86" s="116" t="s">
        <v>6330</v>
      </c>
      <c r="AG86" s="108">
        <v>0</v>
      </c>
      <c r="AH86" s="108">
        <v>0</v>
      </c>
      <c r="AI86" s="108">
        <v>0</v>
      </c>
      <c r="AJ86" s="108">
        <v>4500</v>
      </c>
      <c r="AK86" s="108">
        <v>0</v>
      </c>
      <c r="AL86" s="108">
        <v>0</v>
      </c>
      <c r="AM86" s="108">
        <v>0</v>
      </c>
      <c r="AN86" s="108">
        <v>-1</v>
      </c>
      <c r="AO86" s="108">
        <v>3</v>
      </c>
      <c r="AP86" s="108">
        <v>1</v>
      </c>
      <c r="AQ86" s="108">
        <v>0</v>
      </c>
    </row>
    <row r="87" spans="1:43" x14ac:dyDescent="0.2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M87" s="108"/>
      <c r="N87" s="95">
        <v>90010</v>
      </c>
      <c r="O87" s="95">
        <v>90010</v>
      </c>
      <c r="P87" s="95" t="s">
        <v>6333</v>
      </c>
      <c r="Q87" s="95">
        <v>0</v>
      </c>
      <c r="R87" s="95" t="s">
        <v>6334</v>
      </c>
      <c r="S87" s="95">
        <v>0</v>
      </c>
      <c r="T87" s="95" t="s">
        <v>6335</v>
      </c>
      <c r="U87" s="108">
        <v>0</v>
      </c>
      <c r="V87" s="108">
        <v>0</v>
      </c>
      <c r="W87" s="108">
        <v>101</v>
      </c>
      <c r="X87" s="108">
        <v>0</v>
      </c>
      <c r="Y87" s="108">
        <v>0</v>
      </c>
      <c r="Z87" s="108">
        <v>0</v>
      </c>
      <c r="AA87" s="108">
        <v>0</v>
      </c>
      <c r="AB87" s="108">
        <v>0</v>
      </c>
      <c r="AC87" s="108">
        <v>40</v>
      </c>
      <c r="AD87" s="108">
        <v>0</v>
      </c>
      <c r="AE87" s="108">
        <v>0</v>
      </c>
      <c r="AF87" s="116" t="s">
        <v>6336</v>
      </c>
      <c r="AG87" s="108">
        <v>0</v>
      </c>
      <c r="AH87" s="108">
        <v>0</v>
      </c>
      <c r="AI87" s="108">
        <v>0</v>
      </c>
      <c r="AJ87" s="108">
        <v>9500</v>
      </c>
      <c r="AK87" s="108">
        <v>1000</v>
      </c>
      <c r="AL87" s="108">
        <v>1000</v>
      </c>
      <c r="AM87" s="108">
        <v>0</v>
      </c>
      <c r="AN87" s="108">
        <v>5000</v>
      </c>
      <c r="AO87" s="108">
        <v>3</v>
      </c>
      <c r="AP87" s="108" t="s">
        <v>6307</v>
      </c>
      <c r="AQ87" s="108">
        <v>0</v>
      </c>
    </row>
    <row r="88" spans="1:43" x14ac:dyDescent="0.2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M88" s="108"/>
      <c r="N88" s="95">
        <v>90011</v>
      </c>
      <c r="O88" s="95">
        <v>90011</v>
      </c>
      <c r="P88" s="95" t="s">
        <v>6337</v>
      </c>
      <c r="Q88" s="95">
        <v>0</v>
      </c>
      <c r="R88" s="95" t="s">
        <v>6338</v>
      </c>
      <c r="S88" s="95">
        <v>0</v>
      </c>
      <c r="T88" s="114" t="s">
        <v>6339</v>
      </c>
      <c r="U88" s="108">
        <v>0</v>
      </c>
      <c r="V88" s="108">
        <v>0</v>
      </c>
      <c r="W88" s="108">
        <v>102</v>
      </c>
      <c r="X88" s="108">
        <v>0</v>
      </c>
      <c r="Y88" s="108">
        <v>0</v>
      </c>
      <c r="Z88" s="108">
        <v>0</v>
      </c>
      <c r="AA88" s="108">
        <v>0</v>
      </c>
      <c r="AB88" s="108">
        <v>0</v>
      </c>
      <c r="AC88" s="108">
        <v>60</v>
      </c>
      <c r="AD88" s="108">
        <v>0</v>
      </c>
      <c r="AE88" s="108">
        <v>0</v>
      </c>
      <c r="AF88" s="116" t="s">
        <v>6340</v>
      </c>
      <c r="AG88" s="108">
        <v>0</v>
      </c>
      <c r="AH88" s="108">
        <v>0</v>
      </c>
      <c r="AI88" s="108">
        <v>0</v>
      </c>
      <c r="AJ88" s="108">
        <v>4500</v>
      </c>
      <c r="AK88" s="108">
        <v>1000</v>
      </c>
      <c r="AL88" s="108">
        <v>1000</v>
      </c>
      <c r="AM88" s="108">
        <v>0</v>
      </c>
      <c r="AN88" s="108">
        <v>8000</v>
      </c>
      <c r="AO88" s="108">
        <v>3</v>
      </c>
      <c r="AP88" s="108" t="s">
        <v>6307</v>
      </c>
      <c r="AQ88" s="108">
        <v>0</v>
      </c>
    </row>
    <row r="89" spans="1:43" x14ac:dyDescent="0.2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M89" s="108"/>
      <c r="N89" s="95">
        <v>90020</v>
      </c>
      <c r="O89" s="95">
        <v>90020</v>
      </c>
      <c r="P89" s="95" t="s">
        <v>6341</v>
      </c>
      <c r="Q89" s="95">
        <v>0</v>
      </c>
      <c r="R89" s="95" t="s">
        <v>6342</v>
      </c>
      <c r="S89" s="95">
        <v>0</v>
      </c>
      <c r="T89" s="95" t="s">
        <v>6343</v>
      </c>
      <c r="U89" s="108">
        <v>0</v>
      </c>
      <c r="V89" s="108">
        <v>0</v>
      </c>
      <c r="W89" s="108">
        <v>101</v>
      </c>
      <c r="X89" s="108">
        <v>0</v>
      </c>
      <c r="Y89" s="108">
        <v>0</v>
      </c>
      <c r="Z89" s="108">
        <v>0</v>
      </c>
      <c r="AA89" s="108">
        <v>0</v>
      </c>
      <c r="AB89" s="108">
        <v>0</v>
      </c>
      <c r="AC89" s="108">
        <v>70</v>
      </c>
      <c r="AD89" s="108">
        <v>0</v>
      </c>
      <c r="AE89" s="108">
        <v>0</v>
      </c>
      <c r="AF89" s="116" t="s">
        <v>6344</v>
      </c>
      <c r="AG89" s="108">
        <v>0</v>
      </c>
      <c r="AH89" s="108">
        <v>0</v>
      </c>
      <c r="AI89" s="108">
        <v>0</v>
      </c>
      <c r="AJ89" s="108">
        <v>4000</v>
      </c>
      <c r="AK89" s="108">
        <v>0</v>
      </c>
      <c r="AL89" s="108">
        <v>4500</v>
      </c>
      <c r="AM89" s="108">
        <v>0</v>
      </c>
      <c r="AN89" s="108">
        <v>10000</v>
      </c>
      <c r="AO89" s="108">
        <v>3</v>
      </c>
      <c r="AP89" s="108" t="s">
        <v>6307</v>
      </c>
      <c r="AQ89" s="108">
        <v>0</v>
      </c>
    </row>
    <row r="90" spans="1:43" x14ac:dyDescent="0.2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M90" s="108"/>
      <c r="N90" s="95">
        <v>90021</v>
      </c>
      <c r="O90" s="95">
        <v>90021</v>
      </c>
      <c r="P90" s="95" t="s">
        <v>6345</v>
      </c>
      <c r="Q90" s="95">
        <v>0</v>
      </c>
      <c r="R90" s="95" t="s">
        <v>6346</v>
      </c>
      <c r="S90" s="95">
        <v>0</v>
      </c>
      <c r="T90" s="95" t="s">
        <v>6347</v>
      </c>
      <c r="U90" s="108">
        <v>0</v>
      </c>
      <c r="V90" s="108">
        <v>0</v>
      </c>
      <c r="W90" s="108">
        <v>102</v>
      </c>
      <c r="X90" s="108">
        <v>0</v>
      </c>
      <c r="Y90" s="108">
        <v>0</v>
      </c>
      <c r="Z90" s="108">
        <v>0</v>
      </c>
      <c r="AA90" s="108">
        <v>0</v>
      </c>
      <c r="AB90" s="108">
        <v>0</v>
      </c>
      <c r="AC90" s="108">
        <v>50</v>
      </c>
      <c r="AD90" s="108">
        <v>0</v>
      </c>
      <c r="AE90" s="108">
        <v>0</v>
      </c>
      <c r="AF90" s="116" t="s">
        <v>6348</v>
      </c>
      <c r="AG90" s="108">
        <v>0</v>
      </c>
      <c r="AH90" s="108">
        <v>0</v>
      </c>
      <c r="AI90" s="108">
        <v>0</v>
      </c>
      <c r="AJ90" s="108">
        <v>10000</v>
      </c>
      <c r="AK90" s="108">
        <v>0</v>
      </c>
      <c r="AL90" s="108">
        <v>3500</v>
      </c>
      <c r="AM90" s="108">
        <v>0</v>
      </c>
      <c r="AN90" s="108">
        <v>12000</v>
      </c>
      <c r="AO90" s="108">
        <v>3</v>
      </c>
      <c r="AP90" s="108" t="s">
        <v>6307</v>
      </c>
      <c r="AQ90" s="108" t="s">
        <v>6349</v>
      </c>
    </row>
    <row r="91" spans="1:43" x14ac:dyDescent="0.2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M91" s="108"/>
      <c r="N91" s="95">
        <v>90030</v>
      </c>
      <c r="O91" s="95">
        <v>90030</v>
      </c>
      <c r="P91" s="95" t="s">
        <v>6350</v>
      </c>
      <c r="Q91" s="95">
        <v>0</v>
      </c>
      <c r="R91" s="111" t="s">
        <v>6351</v>
      </c>
      <c r="S91" s="95">
        <v>0</v>
      </c>
      <c r="T91" s="95" t="s">
        <v>6352</v>
      </c>
      <c r="U91" s="108">
        <v>0</v>
      </c>
      <c r="V91" s="108">
        <v>0</v>
      </c>
      <c r="W91" s="108">
        <v>101</v>
      </c>
      <c r="X91" s="108">
        <v>0</v>
      </c>
      <c r="Y91" s="108">
        <v>0</v>
      </c>
      <c r="Z91" s="108">
        <v>0</v>
      </c>
      <c r="AA91" s="108">
        <v>0</v>
      </c>
      <c r="AB91" s="108">
        <v>0</v>
      </c>
      <c r="AC91" s="108">
        <v>60</v>
      </c>
      <c r="AD91" s="108">
        <v>0</v>
      </c>
      <c r="AE91" s="108">
        <v>0</v>
      </c>
      <c r="AF91" s="116" t="s">
        <v>6353</v>
      </c>
      <c r="AG91" s="108">
        <v>0</v>
      </c>
      <c r="AH91" s="108">
        <v>0</v>
      </c>
      <c r="AI91" s="108">
        <v>0</v>
      </c>
      <c r="AJ91" s="108">
        <v>4000</v>
      </c>
      <c r="AK91" s="108">
        <v>1000</v>
      </c>
      <c r="AL91" s="108">
        <v>700</v>
      </c>
      <c r="AM91" s="108">
        <v>0</v>
      </c>
      <c r="AN91" s="108">
        <v>-1</v>
      </c>
      <c r="AO91" s="108">
        <v>3</v>
      </c>
      <c r="AP91" s="108" t="s">
        <v>6307</v>
      </c>
      <c r="AQ91" s="108">
        <v>0</v>
      </c>
    </row>
    <row r="92" spans="1:43" x14ac:dyDescent="0.2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M92" s="108"/>
      <c r="N92" s="95">
        <v>90031</v>
      </c>
      <c r="O92" s="95">
        <v>90031</v>
      </c>
      <c r="P92" s="95" t="s">
        <v>6354</v>
      </c>
      <c r="Q92" s="95">
        <v>0</v>
      </c>
      <c r="R92" s="111" t="s">
        <v>6355</v>
      </c>
      <c r="S92" s="95">
        <v>0</v>
      </c>
      <c r="T92" s="95" t="s">
        <v>6356</v>
      </c>
      <c r="U92" s="108">
        <v>0</v>
      </c>
      <c r="V92" s="108">
        <v>0</v>
      </c>
      <c r="W92" s="108">
        <v>102</v>
      </c>
      <c r="X92" s="108">
        <v>0</v>
      </c>
      <c r="Y92" s="108">
        <v>0</v>
      </c>
      <c r="Z92" s="108">
        <v>0</v>
      </c>
      <c r="AA92" s="108">
        <v>0</v>
      </c>
      <c r="AB92" s="108">
        <v>0</v>
      </c>
      <c r="AC92" s="108">
        <v>80</v>
      </c>
      <c r="AD92" s="108">
        <v>0</v>
      </c>
      <c r="AE92" s="108">
        <v>0</v>
      </c>
      <c r="AF92" s="116" t="s">
        <v>6357</v>
      </c>
      <c r="AG92" s="108">
        <v>0</v>
      </c>
      <c r="AH92" s="108">
        <v>0</v>
      </c>
      <c r="AI92" s="108">
        <v>0</v>
      </c>
      <c r="AJ92" s="108">
        <v>10000</v>
      </c>
      <c r="AK92" s="108">
        <v>0</v>
      </c>
      <c r="AL92" s="108">
        <v>2500</v>
      </c>
      <c r="AM92" s="108">
        <v>0</v>
      </c>
      <c r="AN92" s="108">
        <v>-1</v>
      </c>
      <c r="AO92" s="108">
        <v>3</v>
      </c>
      <c r="AP92" s="108" t="s">
        <v>6307</v>
      </c>
      <c r="AQ92" s="108">
        <v>0</v>
      </c>
    </row>
    <row r="93" spans="1:43" x14ac:dyDescent="0.2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M93" s="108"/>
      <c r="N93" s="95">
        <v>90032</v>
      </c>
      <c r="O93" s="95">
        <v>90032</v>
      </c>
      <c r="P93" s="95" t="s">
        <v>5067</v>
      </c>
      <c r="Q93" s="95">
        <v>0</v>
      </c>
      <c r="R93" s="111" t="s">
        <v>6358</v>
      </c>
      <c r="S93" s="95">
        <v>0</v>
      </c>
      <c r="T93" s="95">
        <v>0</v>
      </c>
      <c r="U93" s="108">
        <v>0</v>
      </c>
      <c r="V93" s="108">
        <v>0</v>
      </c>
      <c r="W93" s="108">
        <v>103</v>
      </c>
      <c r="X93" s="108">
        <v>0</v>
      </c>
      <c r="Y93" s="108">
        <v>0</v>
      </c>
      <c r="Z93" s="108">
        <v>0</v>
      </c>
      <c r="AA93" s="108">
        <v>0</v>
      </c>
      <c r="AB93" s="108">
        <v>0</v>
      </c>
      <c r="AC93" s="108">
        <v>80</v>
      </c>
      <c r="AD93" s="108">
        <v>0</v>
      </c>
      <c r="AE93" s="108">
        <v>0</v>
      </c>
      <c r="AF93" s="116" t="s">
        <v>6359</v>
      </c>
      <c r="AG93" s="108">
        <v>0</v>
      </c>
      <c r="AH93" s="108">
        <v>0</v>
      </c>
      <c r="AI93" s="108">
        <v>0</v>
      </c>
      <c r="AJ93" s="108">
        <v>8000</v>
      </c>
      <c r="AK93" s="108">
        <v>300</v>
      </c>
      <c r="AL93" s="108">
        <v>1000</v>
      </c>
      <c r="AM93" s="108">
        <v>0</v>
      </c>
      <c r="AN93" s="108">
        <v>12000</v>
      </c>
      <c r="AO93" s="108">
        <v>3</v>
      </c>
      <c r="AP93" s="108" t="s">
        <v>6307</v>
      </c>
      <c r="AQ93" s="108">
        <v>0</v>
      </c>
    </row>
    <row r="94" spans="1:43" x14ac:dyDescent="0.2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M94" s="108"/>
      <c r="N94" s="95">
        <v>90033</v>
      </c>
      <c r="O94" s="95">
        <v>90033</v>
      </c>
      <c r="P94" s="95" t="s">
        <v>6360</v>
      </c>
      <c r="Q94" s="95">
        <v>0</v>
      </c>
      <c r="R94" s="111" t="s">
        <v>6361</v>
      </c>
      <c r="S94" s="95">
        <v>0</v>
      </c>
      <c r="T94" s="95">
        <v>0</v>
      </c>
      <c r="U94" s="108">
        <v>0</v>
      </c>
      <c r="V94" s="108">
        <v>0</v>
      </c>
      <c r="W94" s="108">
        <v>104</v>
      </c>
      <c r="X94" s="108">
        <v>0</v>
      </c>
      <c r="Y94" s="108">
        <v>0</v>
      </c>
      <c r="Z94" s="108">
        <v>0</v>
      </c>
      <c r="AA94" s="108">
        <v>0</v>
      </c>
      <c r="AB94" s="108">
        <v>0</v>
      </c>
      <c r="AC94" s="108">
        <v>80</v>
      </c>
      <c r="AD94" s="108">
        <v>0</v>
      </c>
      <c r="AE94" s="108">
        <v>0</v>
      </c>
      <c r="AF94" s="116" t="s">
        <v>6362</v>
      </c>
      <c r="AG94" s="108">
        <v>0</v>
      </c>
      <c r="AH94" s="108">
        <v>0</v>
      </c>
      <c r="AI94" s="108">
        <v>0</v>
      </c>
      <c r="AJ94" s="108">
        <v>10000</v>
      </c>
      <c r="AK94" s="108">
        <v>0</v>
      </c>
      <c r="AL94" s="108">
        <v>4000</v>
      </c>
      <c r="AM94" s="108">
        <v>0</v>
      </c>
      <c r="AN94" s="108">
        <v>5000</v>
      </c>
      <c r="AO94" s="108">
        <v>3</v>
      </c>
      <c r="AP94" s="108" t="s">
        <v>6307</v>
      </c>
      <c r="AQ94" s="108">
        <v>0</v>
      </c>
    </row>
    <row r="95" spans="1:43" x14ac:dyDescent="0.2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M95" s="108"/>
      <c r="N95" s="95">
        <v>90034</v>
      </c>
      <c r="O95" s="95">
        <v>90034</v>
      </c>
      <c r="P95" s="95" t="s">
        <v>6363</v>
      </c>
      <c r="Q95" s="95">
        <v>0</v>
      </c>
      <c r="R95" s="111" t="s">
        <v>6364</v>
      </c>
      <c r="S95" s="95">
        <v>0</v>
      </c>
      <c r="T95" s="95">
        <v>0</v>
      </c>
      <c r="U95" s="108">
        <v>0</v>
      </c>
      <c r="V95" s="108">
        <v>0</v>
      </c>
      <c r="W95" s="108">
        <v>105</v>
      </c>
      <c r="X95" s="108">
        <v>0</v>
      </c>
      <c r="Y95" s="108">
        <v>0</v>
      </c>
      <c r="Z95" s="108">
        <v>0</v>
      </c>
      <c r="AA95" s="108">
        <v>0</v>
      </c>
      <c r="AB95" s="108">
        <v>0</v>
      </c>
      <c r="AC95" s="108">
        <v>80</v>
      </c>
      <c r="AD95" s="108">
        <v>0</v>
      </c>
      <c r="AE95" s="108">
        <v>0</v>
      </c>
      <c r="AF95" s="116" t="s">
        <v>6365</v>
      </c>
      <c r="AG95" s="108">
        <v>0</v>
      </c>
      <c r="AH95" s="108">
        <v>0</v>
      </c>
      <c r="AI95" s="108">
        <v>0</v>
      </c>
      <c r="AJ95" s="108">
        <v>10000</v>
      </c>
      <c r="AK95" s="108">
        <v>0</v>
      </c>
      <c r="AL95" s="108">
        <v>6500</v>
      </c>
      <c r="AM95" s="108">
        <v>0</v>
      </c>
      <c r="AN95" s="108">
        <v>12000</v>
      </c>
      <c r="AO95" s="108">
        <v>3</v>
      </c>
      <c r="AP95" s="108" t="s">
        <v>6307</v>
      </c>
      <c r="AQ95" s="108">
        <v>0</v>
      </c>
    </row>
    <row r="96" spans="1:43" x14ac:dyDescent="0.2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M96" s="108"/>
      <c r="N96" s="95">
        <v>90040</v>
      </c>
      <c r="O96" s="95">
        <v>90040</v>
      </c>
      <c r="P96" s="95" t="s">
        <v>6366</v>
      </c>
      <c r="Q96" s="95">
        <v>0</v>
      </c>
      <c r="R96" s="95" t="s">
        <v>6367</v>
      </c>
      <c r="S96" s="95">
        <v>0</v>
      </c>
      <c r="T96" s="95">
        <v>2</v>
      </c>
      <c r="U96" s="108">
        <v>0</v>
      </c>
      <c r="V96" s="108">
        <v>0</v>
      </c>
      <c r="W96" s="108">
        <v>101</v>
      </c>
      <c r="X96" s="108">
        <v>0</v>
      </c>
      <c r="Y96" s="108">
        <v>0</v>
      </c>
      <c r="Z96" s="108">
        <v>0</v>
      </c>
      <c r="AA96" s="108">
        <v>0</v>
      </c>
      <c r="AB96" s="108">
        <v>0</v>
      </c>
      <c r="AC96" s="108">
        <v>80</v>
      </c>
      <c r="AD96" s="108">
        <v>0</v>
      </c>
      <c r="AE96" s="108">
        <v>0</v>
      </c>
      <c r="AF96" s="116" t="s">
        <v>6368</v>
      </c>
      <c r="AG96" s="108">
        <v>0</v>
      </c>
      <c r="AH96" s="108">
        <v>0</v>
      </c>
      <c r="AI96" s="108" t="s">
        <v>6369</v>
      </c>
      <c r="AJ96" s="108">
        <v>4000</v>
      </c>
      <c r="AK96" s="108">
        <v>0</v>
      </c>
      <c r="AL96" s="108">
        <v>2000</v>
      </c>
      <c r="AM96" s="108">
        <v>0</v>
      </c>
      <c r="AN96" s="108">
        <v>5000</v>
      </c>
      <c r="AO96" s="108">
        <v>3</v>
      </c>
      <c r="AP96" s="108" t="s">
        <v>6307</v>
      </c>
      <c r="AQ96" s="108">
        <v>0</v>
      </c>
    </row>
    <row r="97" spans="1:43" x14ac:dyDescent="0.2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M97" s="108"/>
      <c r="N97" s="95">
        <v>90041</v>
      </c>
      <c r="O97" s="95">
        <v>90041</v>
      </c>
      <c r="P97" s="95" t="s">
        <v>6370</v>
      </c>
      <c r="Q97" s="95">
        <v>0</v>
      </c>
      <c r="R97" s="95" t="s">
        <v>6371</v>
      </c>
      <c r="S97" s="95">
        <v>0</v>
      </c>
      <c r="T97" s="95" t="s">
        <v>6372</v>
      </c>
      <c r="U97" s="108">
        <v>0</v>
      </c>
      <c r="V97" s="108">
        <v>0</v>
      </c>
      <c r="W97" s="108">
        <v>102</v>
      </c>
      <c r="X97" s="108">
        <v>0</v>
      </c>
      <c r="Y97" s="108">
        <v>0</v>
      </c>
      <c r="Z97" s="108">
        <v>0</v>
      </c>
      <c r="AA97" s="108">
        <v>0</v>
      </c>
      <c r="AB97" s="108">
        <v>0</v>
      </c>
      <c r="AC97" s="108">
        <v>80</v>
      </c>
      <c r="AD97" s="108">
        <v>0</v>
      </c>
      <c r="AE97" s="108">
        <v>0</v>
      </c>
      <c r="AF97" s="116" t="s">
        <v>6373</v>
      </c>
      <c r="AG97" s="108">
        <v>0</v>
      </c>
      <c r="AH97" s="108">
        <v>0</v>
      </c>
      <c r="AI97" s="108">
        <v>0</v>
      </c>
      <c r="AJ97" s="108">
        <v>4000</v>
      </c>
      <c r="AK97" s="108">
        <v>1000</v>
      </c>
      <c r="AL97" s="108">
        <v>1000</v>
      </c>
      <c r="AM97" s="108">
        <v>0</v>
      </c>
      <c r="AN97" s="108">
        <v>8000</v>
      </c>
      <c r="AO97" s="108">
        <v>3</v>
      </c>
      <c r="AP97" s="108" t="s">
        <v>6307</v>
      </c>
      <c r="AQ97" s="108">
        <v>0</v>
      </c>
    </row>
    <row r="98" spans="1:43" x14ac:dyDescent="0.2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M98" s="108"/>
      <c r="N98" s="95">
        <v>90042</v>
      </c>
      <c r="O98" s="95">
        <v>90042</v>
      </c>
      <c r="P98" s="95" t="s">
        <v>6374</v>
      </c>
      <c r="Q98" s="95">
        <v>0</v>
      </c>
      <c r="R98" s="95" t="s">
        <v>6375</v>
      </c>
      <c r="S98" s="95">
        <v>0</v>
      </c>
      <c r="T98" s="95" t="s">
        <v>6376</v>
      </c>
      <c r="U98" s="108">
        <v>0</v>
      </c>
      <c r="V98" s="108">
        <v>0</v>
      </c>
      <c r="W98" s="108">
        <v>103</v>
      </c>
      <c r="X98" s="108">
        <v>0</v>
      </c>
      <c r="Y98" s="108">
        <v>0</v>
      </c>
      <c r="Z98" s="108">
        <v>0</v>
      </c>
      <c r="AA98" s="108">
        <v>0</v>
      </c>
      <c r="AB98" s="108">
        <v>0</v>
      </c>
      <c r="AC98" s="108">
        <v>80</v>
      </c>
      <c r="AD98" s="108">
        <v>0</v>
      </c>
      <c r="AE98" s="108">
        <v>0</v>
      </c>
      <c r="AF98" s="116" t="s">
        <v>6377</v>
      </c>
      <c r="AG98" s="108">
        <v>0</v>
      </c>
      <c r="AH98" s="108">
        <v>0</v>
      </c>
      <c r="AI98" s="108">
        <v>0</v>
      </c>
      <c r="AJ98" s="108">
        <v>10000</v>
      </c>
      <c r="AK98" s="108">
        <v>0</v>
      </c>
      <c r="AL98" s="108">
        <v>2000</v>
      </c>
      <c r="AM98" s="108">
        <v>700</v>
      </c>
      <c r="AN98" s="108">
        <v>12000</v>
      </c>
      <c r="AO98" s="108">
        <v>3</v>
      </c>
      <c r="AP98" s="108" t="s">
        <v>6307</v>
      </c>
      <c r="AQ98" s="108">
        <v>0</v>
      </c>
    </row>
    <row r="99" spans="1:43" x14ac:dyDescent="0.2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M99" s="108"/>
      <c r="N99" s="95">
        <v>90050</v>
      </c>
      <c r="O99" s="95">
        <v>90050</v>
      </c>
      <c r="P99" s="95" t="s">
        <v>6378</v>
      </c>
      <c r="Q99" s="95">
        <v>0</v>
      </c>
      <c r="R99" s="95" t="s">
        <v>6379</v>
      </c>
      <c r="S99" s="95">
        <v>0</v>
      </c>
      <c r="T99" s="110">
        <v>1</v>
      </c>
      <c r="U99" s="108">
        <v>0</v>
      </c>
      <c r="V99" s="108">
        <v>0</v>
      </c>
      <c r="W99" s="108">
        <v>101</v>
      </c>
      <c r="X99" s="108">
        <v>0</v>
      </c>
      <c r="Y99" s="108">
        <v>0</v>
      </c>
      <c r="Z99" s="108">
        <v>0</v>
      </c>
      <c r="AA99" s="108">
        <v>0</v>
      </c>
      <c r="AB99" s="108">
        <v>0</v>
      </c>
      <c r="AC99" s="108">
        <v>200</v>
      </c>
      <c r="AD99" s="108">
        <v>0</v>
      </c>
      <c r="AE99" s="108">
        <v>0</v>
      </c>
      <c r="AF99" s="116" t="s">
        <v>6380</v>
      </c>
      <c r="AG99" s="108">
        <v>0</v>
      </c>
      <c r="AH99" s="108">
        <v>0</v>
      </c>
      <c r="AI99" s="108">
        <v>0</v>
      </c>
      <c r="AJ99" s="108">
        <v>1000</v>
      </c>
      <c r="AK99" s="108">
        <v>0</v>
      </c>
      <c r="AL99" s="108">
        <v>2000</v>
      </c>
      <c r="AM99" s="108">
        <v>0</v>
      </c>
      <c r="AN99" s="108">
        <v>2000</v>
      </c>
      <c r="AO99" s="108">
        <v>3</v>
      </c>
      <c r="AP99" s="108" t="s">
        <v>6307</v>
      </c>
      <c r="AQ99" s="108">
        <v>0</v>
      </c>
    </row>
    <row r="100" spans="1:43" x14ac:dyDescent="0.2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M100" s="108"/>
      <c r="N100" s="95">
        <v>90051</v>
      </c>
      <c r="O100" s="95">
        <v>90051</v>
      </c>
      <c r="P100" s="95" t="s">
        <v>6381</v>
      </c>
      <c r="Q100" s="95">
        <v>0</v>
      </c>
      <c r="R100" s="95" t="s">
        <v>6382</v>
      </c>
      <c r="S100" s="95">
        <v>0</v>
      </c>
      <c r="T100" s="95" t="s">
        <v>6383</v>
      </c>
      <c r="U100" s="108">
        <v>0</v>
      </c>
      <c r="V100" s="108">
        <v>0</v>
      </c>
      <c r="W100" s="108">
        <v>102</v>
      </c>
      <c r="X100" s="108">
        <v>0</v>
      </c>
      <c r="Y100" s="108">
        <v>0</v>
      </c>
      <c r="Z100" s="108">
        <v>0</v>
      </c>
      <c r="AA100" s="108">
        <v>0</v>
      </c>
      <c r="AB100" s="108">
        <v>0</v>
      </c>
      <c r="AC100" s="108">
        <v>200</v>
      </c>
      <c r="AD100" s="108">
        <v>0</v>
      </c>
      <c r="AE100" s="108">
        <v>0</v>
      </c>
      <c r="AF100" s="116" t="s">
        <v>6384</v>
      </c>
      <c r="AG100" s="108">
        <v>0</v>
      </c>
      <c r="AH100" s="108">
        <v>0</v>
      </c>
      <c r="AI100" s="108">
        <v>0</v>
      </c>
      <c r="AJ100" s="108">
        <v>4000</v>
      </c>
      <c r="AK100" s="108">
        <v>300</v>
      </c>
      <c r="AL100" s="108">
        <v>500</v>
      </c>
      <c r="AM100" s="108">
        <v>0</v>
      </c>
      <c r="AN100" s="108">
        <v>5000</v>
      </c>
      <c r="AO100" s="108">
        <v>3</v>
      </c>
      <c r="AP100" s="108" t="s">
        <v>6307</v>
      </c>
      <c r="AQ100" s="108">
        <v>0</v>
      </c>
    </row>
    <row r="101" spans="1:43" x14ac:dyDescent="0.2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M101" s="108"/>
      <c r="N101" s="95">
        <v>90052</v>
      </c>
      <c r="O101" s="95">
        <v>90052</v>
      </c>
      <c r="P101" s="95" t="s">
        <v>6385</v>
      </c>
      <c r="Q101" s="95">
        <v>0</v>
      </c>
      <c r="R101" s="95" t="s">
        <v>6386</v>
      </c>
      <c r="S101" s="95">
        <v>0</v>
      </c>
      <c r="T101" s="95">
        <v>6</v>
      </c>
      <c r="U101" s="108">
        <v>0</v>
      </c>
      <c r="V101" s="108">
        <v>0</v>
      </c>
      <c r="W101" s="108">
        <v>103</v>
      </c>
      <c r="X101" s="108">
        <v>0</v>
      </c>
      <c r="Y101" s="108">
        <v>0</v>
      </c>
      <c r="Z101" s="108">
        <v>0</v>
      </c>
      <c r="AA101" s="108">
        <v>0</v>
      </c>
      <c r="AB101" s="108">
        <v>0</v>
      </c>
      <c r="AC101" s="108">
        <v>200</v>
      </c>
      <c r="AD101" s="108">
        <v>0</v>
      </c>
      <c r="AE101" s="108">
        <v>0</v>
      </c>
      <c r="AF101" s="108" t="s">
        <v>6387</v>
      </c>
      <c r="AG101" s="108">
        <v>0</v>
      </c>
      <c r="AH101" s="108">
        <v>0</v>
      </c>
      <c r="AI101" s="108">
        <v>0</v>
      </c>
      <c r="AJ101" s="108">
        <v>8000</v>
      </c>
      <c r="AK101" s="108">
        <v>1000</v>
      </c>
      <c r="AL101" s="108">
        <v>500</v>
      </c>
      <c r="AM101" s="108">
        <v>0</v>
      </c>
      <c r="AN101" s="108">
        <v>10000</v>
      </c>
      <c r="AO101" s="108">
        <v>3</v>
      </c>
      <c r="AP101" s="108" t="s">
        <v>6307</v>
      </c>
      <c r="AQ101" s="108">
        <v>0</v>
      </c>
    </row>
    <row r="102" spans="1:43" x14ac:dyDescent="0.2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M102" s="108"/>
      <c r="N102" s="95">
        <v>90053</v>
      </c>
      <c r="O102" s="108">
        <v>90053</v>
      </c>
      <c r="P102" s="95" t="s">
        <v>6388</v>
      </c>
      <c r="Q102" s="95">
        <v>0</v>
      </c>
      <c r="R102" s="95" t="s">
        <v>6389</v>
      </c>
      <c r="S102" s="95">
        <v>0</v>
      </c>
      <c r="T102" s="95">
        <v>0</v>
      </c>
      <c r="U102" s="108">
        <v>0</v>
      </c>
      <c r="V102" s="108">
        <v>0</v>
      </c>
      <c r="W102" s="108">
        <v>101</v>
      </c>
      <c r="X102" s="108">
        <v>0</v>
      </c>
      <c r="Y102" s="108">
        <v>0</v>
      </c>
      <c r="Z102" s="108">
        <v>0</v>
      </c>
      <c r="AA102" s="108">
        <v>0</v>
      </c>
      <c r="AB102" s="108">
        <v>0</v>
      </c>
      <c r="AC102" s="108">
        <v>100</v>
      </c>
      <c r="AD102" s="108">
        <v>0</v>
      </c>
      <c r="AE102" s="108">
        <v>0</v>
      </c>
      <c r="AF102" s="108" t="s">
        <v>6390</v>
      </c>
      <c r="AG102" s="108">
        <v>0</v>
      </c>
      <c r="AH102" s="108">
        <v>0</v>
      </c>
      <c r="AI102" s="108">
        <v>0</v>
      </c>
      <c r="AJ102" s="108">
        <v>1000</v>
      </c>
      <c r="AK102" s="108">
        <v>1000</v>
      </c>
      <c r="AL102" s="108">
        <v>500</v>
      </c>
      <c r="AM102" s="108">
        <v>0</v>
      </c>
      <c r="AN102" s="108">
        <v>2000</v>
      </c>
      <c r="AO102" s="108">
        <v>3</v>
      </c>
      <c r="AP102" s="108" t="s">
        <v>6307</v>
      </c>
      <c r="AQ102" s="108">
        <v>0</v>
      </c>
    </row>
    <row r="103" spans="1:43" x14ac:dyDescent="0.2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M103" s="108"/>
      <c r="N103" s="95">
        <v>90054</v>
      </c>
      <c r="O103" s="108">
        <v>90052</v>
      </c>
      <c r="P103" s="95" t="s">
        <v>6391</v>
      </c>
      <c r="Q103" s="95">
        <v>0</v>
      </c>
      <c r="R103" s="95" t="s">
        <v>6386</v>
      </c>
      <c r="S103" s="95">
        <v>0</v>
      </c>
      <c r="T103" s="95">
        <v>6</v>
      </c>
      <c r="U103" s="108">
        <v>0</v>
      </c>
      <c r="V103" s="108">
        <v>0</v>
      </c>
      <c r="W103" s="108">
        <v>103</v>
      </c>
      <c r="X103" s="108">
        <v>0</v>
      </c>
      <c r="Y103" s="108">
        <v>0</v>
      </c>
      <c r="Z103" s="108">
        <v>0</v>
      </c>
      <c r="AA103" s="108">
        <v>0</v>
      </c>
      <c r="AB103" s="108">
        <v>0</v>
      </c>
      <c r="AC103" s="108">
        <v>200</v>
      </c>
      <c r="AD103" s="108">
        <v>0</v>
      </c>
      <c r="AE103" s="108">
        <v>0</v>
      </c>
      <c r="AF103" s="108" t="s">
        <v>6392</v>
      </c>
      <c r="AG103" s="108">
        <v>0</v>
      </c>
      <c r="AH103" s="108">
        <v>0</v>
      </c>
      <c r="AI103" s="108">
        <v>0</v>
      </c>
      <c r="AJ103" s="108">
        <v>8000</v>
      </c>
      <c r="AK103" s="108">
        <v>1000</v>
      </c>
      <c r="AL103" s="108">
        <v>500</v>
      </c>
      <c r="AM103" s="108">
        <v>0</v>
      </c>
      <c r="AN103" s="108">
        <v>10000</v>
      </c>
      <c r="AO103" s="108">
        <v>3</v>
      </c>
      <c r="AP103" s="108" t="s">
        <v>6307</v>
      </c>
      <c r="AQ103" s="108">
        <v>0</v>
      </c>
    </row>
    <row r="104" spans="1:43" x14ac:dyDescent="0.2">
      <c r="A104" s="4">
        <v>1</v>
      </c>
      <c r="B104" s="5">
        <v>1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M104" s="108"/>
      <c r="N104" s="95">
        <v>90060</v>
      </c>
      <c r="O104" s="108">
        <v>90060</v>
      </c>
      <c r="P104" s="95" t="s">
        <v>6393</v>
      </c>
      <c r="Q104" s="95">
        <v>0</v>
      </c>
      <c r="R104" s="113" t="s">
        <v>6394</v>
      </c>
      <c r="S104" s="95">
        <v>0</v>
      </c>
      <c r="T104" s="95">
        <v>2</v>
      </c>
      <c r="U104" s="108">
        <v>0</v>
      </c>
      <c r="V104" s="108">
        <v>0</v>
      </c>
      <c r="W104" s="108">
        <v>101</v>
      </c>
      <c r="X104" s="108">
        <v>0</v>
      </c>
      <c r="Y104" s="108">
        <v>0</v>
      </c>
      <c r="Z104" s="108">
        <v>0</v>
      </c>
      <c r="AA104" s="108">
        <v>0</v>
      </c>
      <c r="AB104" s="108">
        <v>0</v>
      </c>
      <c r="AC104" s="108">
        <v>80</v>
      </c>
      <c r="AD104" s="108">
        <v>0</v>
      </c>
      <c r="AE104" s="108">
        <v>0</v>
      </c>
      <c r="AF104" s="108" t="s">
        <v>6395</v>
      </c>
      <c r="AG104" s="108">
        <v>0</v>
      </c>
      <c r="AH104" s="108">
        <v>0</v>
      </c>
      <c r="AI104" s="108">
        <v>0</v>
      </c>
      <c r="AJ104" s="108">
        <v>1000</v>
      </c>
      <c r="AK104" s="108">
        <v>3000</v>
      </c>
      <c r="AL104" s="108">
        <v>0</v>
      </c>
      <c r="AM104" s="108">
        <v>0</v>
      </c>
      <c r="AN104" s="108">
        <v>2000</v>
      </c>
      <c r="AO104" s="108">
        <v>3</v>
      </c>
      <c r="AP104" s="108" t="s">
        <v>6307</v>
      </c>
      <c r="AQ104" s="108">
        <v>0</v>
      </c>
    </row>
    <row r="105" spans="1:43" x14ac:dyDescent="0.2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M105" s="108"/>
      <c r="N105" s="95">
        <v>90061</v>
      </c>
      <c r="O105" s="108">
        <v>90061</v>
      </c>
      <c r="P105" s="95" t="s">
        <v>6396</v>
      </c>
      <c r="Q105" s="95">
        <v>0</v>
      </c>
      <c r="R105" s="113" t="s">
        <v>6397</v>
      </c>
      <c r="S105" s="95">
        <v>0</v>
      </c>
      <c r="T105" s="95" t="s">
        <v>6398</v>
      </c>
      <c r="U105" s="108">
        <v>0</v>
      </c>
      <c r="V105" s="108">
        <v>0</v>
      </c>
      <c r="W105" s="108">
        <v>102</v>
      </c>
      <c r="X105" s="108">
        <v>0</v>
      </c>
      <c r="Y105" s="108">
        <v>0</v>
      </c>
      <c r="Z105" s="108">
        <v>0</v>
      </c>
      <c r="AA105" s="108">
        <v>0</v>
      </c>
      <c r="AB105" s="108">
        <v>0</v>
      </c>
      <c r="AC105" s="108">
        <v>80</v>
      </c>
      <c r="AD105" s="108">
        <v>0</v>
      </c>
      <c r="AE105" s="108">
        <v>0</v>
      </c>
      <c r="AF105" s="108" t="s">
        <v>6399</v>
      </c>
      <c r="AG105" s="108">
        <v>0</v>
      </c>
      <c r="AH105" s="108">
        <v>0</v>
      </c>
      <c r="AI105" s="108">
        <v>0</v>
      </c>
      <c r="AJ105" s="108">
        <v>4000</v>
      </c>
      <c r="AK105" s="108">
        <v>500</v>
      </c>
      <c r="AL105" s="108">
        <v>2000</v>
      </c>
      <c r="AM105" s="108">
        <v>0</v>
      </c>
      <c r="AN105" s="108">
        <v>5000</v>
      </c>
      <c r="AO105" s="108">
        <v>3</v>
      </c>
      <c r="AP105" s="108" t="s">
        <v>6307</v>
      </c>
      <c r="AQ105" s="108">
        <v>0</v>
      </c>
    </row>
    <row r="106" spans="1:43" x14ac:dyDescent="0.2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M106" s="108"/>
      <c r="N106" s="95">
        <v>90062</v>
      </c>
      <c r="O106" s="108">
        <v>90062</v>
      </c>
      <c r="P106" s="95" t="s">
        <v>6400</v>
      </c>
      <c r="Q106" s="95">
        <v>0</v>
      </c>
      <c r="R106" s="113" t="s">
        <v>6401</v>
      </c>
      <c r="S106" s="95">
        <v>0</v>
      </c>
      <c r="T106" s="95" t="s">
        <v>6402</v>
      </c>
      <c r="U106" s="108">
        <v>0</v>
      </c>
      <c r="V106" s="108">
        <v>0</v>
      </c>
      <c r="W106" s="108">
        <v>103</v>
      </c>
      <c r="X106" s="108">
        <v>0</v>
      </c>
      <c r="Y106" s="108">
        <v>0</v>
      </c>
      <c r="Z106" s="108">
        <v>0</v>
      </c>
      <c r="AA106" s="108">
        <v>0</v>
      </c>
      <c r="AB106" s="108">
        <v>0</v>
      </c>
      <c r="AC106" s="108">
        <v>80</v>
      </c>
      <c r="AD106" s="108">
        <v>0</v>
      </c>
      <c r="AE106" s="108">
        <v>0</v>
      </c>
      <c r="AF106" s="108" t="s">
        <v>6403</v>
      </c>
      <c r="AG106" s="108">
        <v>0</v>
      </c>
      <c r="AH106" s="108">
        <v>0</v>
      </c>
      <c r="AI106" s="108">
        <v>0</v>
      </c>
      <c r="AJ106" s="108">
        <v>8000</v>
      </c>
      <c r="AK106" s="108">
        <v>0</v>
      </c>
      <c r="AL106" s="108">
        <v>5000</v>
      </c>
      <c r="AM106" s="108">
        <v>0</v>
      </c>
      <c r="AN106" s="108">
        <v>10000</v>
      </c>
      <c r="AO106" s="108">
        <v>3</v>
      </c>
      <c r="AP106" s="108" t="s">
        <v>6307</v>
      </c>
      <c r="AQ106" s="108">
        <v>0</v>
      </c>
    </row>
    <row r="107" spans="1:43" x14ac:dyDescent="0.2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M107" s="108"/>
      <c r="N107" s="95">
        <v>90070</v>
      </c>
      <c r="O107" s="95">
        <f>N107</f>
        <v>90070</v>
      </c>
      <c r="P107" s="95" t="s">
        <v>6404</v>
      </c>
      <c r="Q107" s="95">
        <v>0</v>
      </c>
      <c r="R107" s="95" t="s">
        <v>6405</v>
      </c>
      <c r="S107" s="95">
        <v>0</v>
      </c>
      <c r="T107" s="95">
        <v>0</v>
      </c>
      <c r="U107" s="108">
        <v>0</v>
      </c>
      <c r="V107" s="108">
        <v>0</v>
      </c>
      <c r="W107" s="108">
        <v>101</v>
      </c>
      <c r="X107" s="108">
        <v>0</v>
      </c>
      <c r="Y107" s="108">
        <v>0</v>
      </c>
      <c r="Z107" s="108">
        <v>0</v>
      </c>
      <c r="AA107" s="108">
        <v>0</v>
      </c>
      <c r="AB107" s="108">
        <v>0</v>
      </c>
      <c r="AC107" s="108">
        <v>50</v>
      </c>
      <c r="AD107" s="108">
        <v>0</v>
      </c>
      <c r="AE107" s="108">
        <v>0</v>
      </c>
      <c r="AF107" s="108" t="s">
        <v>6406</v>
      </c>
      <c r="AG107" s="108">
        <v>0</v>
      </c>
      <c r="AH107" s="108">
        <v>0</v>
      </c>
      <c r="AI107" s="108">
        <v>0</v>
      </c>
      <c r="AJ107" s="108">
        <v>0</v>
      </c>
      <c r="AK107" s="108">
        <v>0</v>
      </c>
      <c r="AL107" s="108">
        <v>-1</v>
      </c>
      <c r="AM107" s="108">
        <v>0</v>
      </c>
      <c r="AN107" s="108">
        <v>0</v>
      </c>
      <c r="AO107" s="108">
        <v>0</v>
      </c>
      <c r="AP107" s="108">
        <v>0</v>
      </c>
      <c r="AQ107" s="108">
        <v>0</v>
      </c>
    </row>
    <row r="108" spans="1:43" x14ac:dyDescent="0.2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M108" s="108"/>
      <c r="N108" s="95">
        <v>90080</v>
      </c>
      <c r="O108" s="95">
        <f>N108</f>
        <v>90080</v>
      </c>
      <c r="P108" s="95" t="s">
        <v>6407</v>
      </c>
      <c r="Q108" s="95">
        <v>0</v>
      </c>
      <c r="R108" s="111" t="s">
        <v>6408</v>
      </c>
      <c r="S108" s="95">
        <v>0</v>
      </c>
      <c r="T108" s="110">
        <v>2</v>
      </c>
      <c r="U108" s="108">
        <v>0</v>
      </c>
      <c r="V108" s="108">
        <v>0</v>
      </c>
      <c r="W108" s="108">
        <v>101</v>
      </c>
      <c r="X108" s="108">
        <v>0</v>
      </c>
      <c r="Y108" s="108">
        <v>0</v>
      </c>
      <c r="Z108" s="108">
        <v>0</v>
      </c>
      <c r="AA108" s="108">
        <v>0</v>
      </c>
      <c r="AB108" s="108">
        <v>0</v>
      </c>
      <c r="AC108" s="108">
        <v>80</v>
      </c>
      <c r="AD108" s="108">
        <v>0</v>
      </c>
      <c r="AE108" s="108">
        <v>0</v>
      </c>
      <c r="AF108" s="108" t="s">
        <v>6409</v>
      </c>
      <c r="AG108" s="108">
        <v>0</v>
      </c>
      <c r="AH108" s="108">
        <v>0</v>
      </c>
      <c r="AI108" s="108">
        <v>0</v>
      </c>
      <c r="AJ108" s="108">
        <v>4000</v>
      </c>
      <c r="AK108" s="108">
        <v>1500</v>
      </c>
      <c r="AL108" s="108">
        <v>500</v>
      </c>
      <c r="AM108" s="108">
        <v>0</v>
      </c>
      <c r="AN108" s="108">
        <v>5000</v>
      </c>
      <c r="AO108" s="108">
        <v>3</v>
      </c>
      <c r="AP108" s="108" t="s">
        <v>6307</v>
      </c>
      <c r="AQ108" s="108">
        <v>0</v>
      </c>
    </row>
    <row r="109" spans="1:43" x14ac:dyDescent="0.2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M109" s="108"/>
      <c r="N109" s="95">
        <v>90081</v>
      </c>
      <c r="O109" s="95">
        <f>N109</f>
        <v>90081</v>
      </c>
      <c r="P109" s="95" t="s">
        <v>6164</v>
      </c>
      <c r="Q109" s="95">
        <v>0</v>
      </c>
      <c r="R109" s="111" t="s">
        <v>6410</v>
      </c>
      <c r="S109" s="95">
        <v>0</v>
      </c>
      <c r="T109" s="110">
        <v>1</v>
      </c>
      <c r="U109" s="108">
        <v>0</v>
      </c>
      <c r="V109" s="108">
        <v>0</v>
      </c>
      <c r="W109" s="108">
        <v>102</v>
      </c>
      <c r="X109" s="108">
        <v>0</v>
      </c>
      <c r="Y109" s="108">
        <v>0</v>
      </c>
      <c r="Z109" s="108">
        <v>0</v>
      </c>
      <c r="AA109" s="108">
        <v>0</v>
      </c>
      <c r="AB109" s="108">
        <v>0</v>
      </c>
      <c r="AC109" s="108">
        <v>80</v>
      </c>
      <c r="AD109" s="108">
        <v>0</v>
      </c>
      <c r="AE109" s="108">
        <v>0</v>
      </c>
      <c r="AF109" s="108" t="s">
        <v>6411</v>
      </c>
      <c r="AG109" s="108">
        <v>0</v>
      </c>
      <c r="AH109" s="108">
        <v>0</v>
      </c>
      <c r="AI109" s="108">
        <v>0</v>
      </c>
      <c r="AJ109" s="108">
        <v>8000</v>
      </c>
      <c r="AK109" s="108">
        <v>0</v>
      </c>
      <c r="AL109" s="108">
        <v>7000</v>
      </c>
      <c r="AM109" s="108">
        <v>0</v>
      </c>
      <c r="AN109" s="108">
        <v>10000</v>
      </c>
      <c r="AO109" s="108">
        <v>3</v>
      </c>
      <c r="AP109" s="108" t="s">
        <v>6307</v>
      </c>
      <c r="AQ109" s="108">
        <v>0</v>
      </c>
    </row>
    <row r="110" spans="1:43" x14ac:dyDescent="0.2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M110" s="108"/>
      <c r="N110" s="95">
        <v>90090</v>
      </c>
      <c r="O110" s="95">
        <v>90090</v>
      </c>
      <c r="P110" s="95" t="s">
        <v>6412</v>
      </c>
      <c r="Q110" s="95">
        <v>0</v>
      </c>
      <c r="R110" s="111" t="s">
        <v>6413</v>
      </c>
      <c r="S110" s="95">
        <v>0</v>
      </c>
      <c r="T110" s="110">
        <v>1</v>
      </c>
      <c r="U110" s="108">
        <v>0</v>
      </c>
      <c r="V110" s="108">
        <v>0</v>
      </c>
      <c r="W110" s="108">
        <v>101</v>
      </c>
      <c r="X110" s="108">
        <v>0</v>
      </c>
      <c r="Y110" s="108">
        <v>0</v>
      </c>
      <c r="Z110" s="108">
        <v>0</v>
      </c>
      <c r="AA110" s="108">
        <v>0</v>
      </c>
      <c r="AB110" s="108">
        <v>0</v>
      </c>
      <c r="AC110" s="108">
        <v>9999</v>
      </c>
      <c r="AD110" s="108">
        <v>0</v>
      </c>
      <c r="AE110" s="108">
        <v>0</v>
      </c>
      <c r="AF110" s="108" t="s">
        <v>6414</v>
      </c>
      <c r="AG110" s="108">
        <v>0</v>
      </c>
      <c r="AH110" s="108">
        <v>0</v>
      </c>
      <c r="AI110" s="108">
        <v>0</v>
      </c>
      <c r="AJ110" s="108">
        <v>0</v>
      </c>
      <c r="AK110" s="108">
        <v>10000</v>
      </c>
      <c r="AL110" s="108">
        <v>4000</v>
      </c>
      <c r="AM110" s="108">
        <v>0</v>
      </c>
      <c r="AN110" s="108">
        <v>0</v>
      </c>
      <c r="AO110" s="108">
        <v>3</v>
      </c>
      <c r="AP110" s="108">
        <v>0</v>
      </c>
      <c r="AQ110" s="108" t="s">
        <v>6349</v>
      </c>
    </row>
    <row r="111" spans="1:43" x14ac:dyDescent="0.2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M111" s="108"/>
      <c r="N111" s="95">
        <v>90091</v>
      </c>
      <c r="O111" s="95">
        <v>90091</v>
      </c>
      <c r="P111" s="95" t="s">
        <v>6415</v>
      </c>
      <c r="Q111" s="95">
        <v>0</v>
      </c>
      <c r="R111" s="111" t="s">
        <v>6416</v>
      </c>
      <c r="S111" s="95">
        <v>0</v>
      </c>
      <c r="T111" s="110">
        <v>2</v>
      </c>
      <c r="U111" s="108">
        <v>0</v>
      </c>
      <c r="V111" s="108">
        <v>0</v>
      </c>
      <c r="W111" s="108">
        <v>102</v>
      </c>
      <c r="X111" s="108">
        <v>0</v>
      </c>
      <c r="Y111" s="108">
        <v>0</v>
      </c>
      <c r="Z111" s="108">
        <v>0</v>
      </c>
      <c r="AA111" s="108">
        <v>0</v>
      </c>
      <c r="AB111" s="108">
        <v>0</v>
      </c>
      <c r="AC111" s="108">
        <v>80</v>
      </c>
      <c r="AD111" s="108">
        <v>0</v>
      </c>
      <c r="AE111" s="108">
        <v>0</v>
      </c>
      <c r="AF111" s="108" t="s">
        <v>6417</v>
      </c>
      <c r="AG111" s="108">
        <v>0</v>
      </c>
      <c r="AH111" s="108">
        <v>0</v>
      </c>
      <c r="AI111" s="108">
        <v>0</v>
      </c>
      <c r="AJ111" s="108">
        <v>3000</v>
      </c>
      <c r="AK111" s="108">
        <v>0</v>
      </c>
      <c r="AL111" s="108">
        <v>2000</v>
      </c>
      <c r="AM111" s="108">
        <v>0</v>
      </c>
      <c r="AN111" s="108">
        <v>0</v>
      </c>
      <c r="AO111" s="108">
        <v>3</v>
      </c>
      <c r="AP111" s="108" t="s">
        <v>6307</v>
      </c>
      <c r="AQ111" s="108">
        <v>0</v>
      </c>
    </row>
    <row r="112" spans="1:43" ht="17.25" customHeight="1" x14ac:dyDescent="0.2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M112" s="108"/>
      <c r="N112" s="95">
        <v>90100</v>
      </c>
      <c r="O112" s="95">
        <f>N112</f>
        <v>90100</v>
      </c>
      <c r="P112" s="95" t="s">
        <v>5948</v>
      </c>
      <c r="Q112" s="95">
        <v>0</v>
      </c>
      <c r="R112" s="95" t="s">
        <v>6418</v>
      </c>
      <c r="S112" s="95">
        <v>0</v>
      </c>
      <c r="T112" s="110">
        <v>2</v>
      </c>
      <c r="U112" s="108">
        <v>0</v>
      </c>
      <c r="V112" s="108">
        <v>0</v>
      </c>
      <c r="W112" s="108">
        <v>101</v>
      </c>
      <c r="X112" s="108">
        <v>0</v>
      </c>
      <c r="Y112" s="108">
        <v>0</v>
      </c>
      <c r="Z112" s="108">
        <v>0</v>
      </c>
      <c r="AA112" s="108">
        <v>0</v>
      </c>
      <c r="AB112" s="108">
        <v>0</v>
      </c>
      <c r="AC112" s="108">
        <v>80</v>
      </c>
      <c r="AD112" s="108">
        <v>0</v>
      </c>
      <c r="AE112" s="108">
        <v>0</v>
      </c>
      <c r="AF112" s="116" t="s">
        <v>6419</v>
      </c>
      <c r="AG112" s="108">
        <v>0</v>
      </c>
      <c r="AH112" s="108">
        <v>0</v>
      </c>
      <c r="AI112" s="108">
        <v>0</v>
      </c>
      <c r="AJ112" s="108">
        <v>3000</v>
      </c>
      <c r="AK112" s="108">
        <v>0</v>
      </c>
      <c r="AL112" s="108">
        <v>1000</v>
      </c>
      <c r="AM112" s="108">
        <v>0</v>
      </c>
      <c r="AN112" s="108">
        <v>1000</v>
      </c>
      <c r="AO112" s="108">
        <v>3</v>
      </c>
      <c r="AP112" s="108" t="s">
        <v>6307</v>
      </c>
      <c r="AQ112" s="108">
        <v>0</v>
      </c>
    </row>
    <row r="113" spans="1:43" x14ac:dyDescent="0.2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M113" s="108"/>
      <c r="N113" s="95">
        <v>90101</v>
      </c>
      <c r="O113" s="95">
        <f>N113</f>
        <v>90101</v>
      </c>
      <c r="P113" s="95" t="s">
        <v>6420</v>
      </c>
      <c r="Q113" s="95">
        <v>0</v>
      </c>
      <c r="R113" s="95" t="s">
        <v>6421</v>
      </c>
      <c r="S113" s="95">
        <v>0</v>
      </c>
      <c r="T113" s="110">
        <v>2</v>
      </c>
      <c r="U113" s="108">
        <v>0</v>
      </c>
      <c r="V113" s="108">
        <v>0</v>
      </c>
      <c r="W113" s="108">
        <v>102</v>
      </c>
      <c r="X113" s="108">
        <v>0</v>
      </c>
      <c r="Y113" s="108">
        <v>0</v>
      </c>
      <c r="Z113" s="108">
        <v>0</v>
      </c>
      <c r="AA113" s="108">
        <v>0</v>
      </c>
      <c r="AB113" s="108">
        <v>0</v>
      </c>
      <c r="AC113" s="108">
        <v>80</v>
      </c>
      <c r="AD113" s="108">
        <v>0</v>
      </c>
      <c r="AE113" s="108">
        <v>0</v>
      </c>
      <c r="AF113" s="116" t="s">
        <v>6422</v>
      </c>
      <c r="AG113" s="108">
        <v>0</v>
      </c>
      <c r="AH113" s="108">
        <v>0</v>
      </c>
      <c r="AI113" s="108">
        <v>0</v>
      </c>
      <c r="AJ113" s="108">
        <v>8000</v>
      </c>
      <c r="AK113" s="108">
        <v>0</v>
      </c>
      <c r="AL113" s="108">
        <v>-1</v>
      </c>
      <c r="AM113" s="108">
        <v>1000</v>
      </c>
      <c r="AN113" s="108">
        <v>10000</v>
      </c>
      <c r="AO113" s="108">
        <v>3</v>
      </c>
      <c r="AP113" s="108" t="s">
        <v>6307</v>
      </c>
      <c r="AQ113" s="108">
        <v>0</v>
      </c>
    </row>
    <row r="114" spans="1:43" x14ac:dyDescent="0.2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M114" s="108"/>
      <c r="N114" s="95">
        <v>90102</v>
      </c>
      <c r="O114" s="95">
        <f>N114</f>
        <v>90102</v>
      </c>
      <c r="P114" s="95" t="s">
        <v>6423</v>
      </c>
      <c r="Q114" s="95">
        <v>0</v>
      </c>
      <c r="R114" s="95" t="s">
        <v>6421</v>
      </c>
      <c r="S114" s="95">
        <v>0</v>
      </c>
      <c r="T114" s="110">
        <v>2</v>
      </c>
      <c r="U114" s="108">
        <v>0</v>
      </c>
      <c r="V114" s="108">
        <v>0</v>
      </c>
      <c r="W114" s="108">
        <v>103</v>
      </c>
      <c r="X114" s="108">
        <v>0</v>
      </c>
      <c r="Y114" s="108">
        <v>0</v>
      </c>
      <c r="Z114" s="108">
        <v>0</v>
      </c>
      <c r="AA114" s="108">
        <v>0</v>
      </c>
      <c r="AB114" s="108">
        <v>0</v>
      </c>
      <c r="AC114" s="108">
        <v>9999</v>
      </c>
      <c r="AD114" s="108">
        <v>0</v>
      </c>
      <c r="AE114" s="108">
        <v>0</v>
      </c>
      <c r="AF114" s="116" t="s">
        <v>6424</v>
      </c>
      <c r="AG114" s="108">
        <v>0</v>
      </c>
      <c r="AH114" s="108">
        <v>0</v>
      </c>
      <c r="AI114" s="108" t="s">
        <v>6425</v>
      </c>
      <c r="AJ114" s="108">
        <v>8000</v>
      </c>
      <c r="AK114" s="108">
        <v>0</v>
      </c>
      <c r="AL114" s="108">
        <v>-1</v>
      </c>
      <c r="AM114" s="108">
        <v>1000</v>
      </c>
      <c r="AN114" s="108">
        <v>10000</v>
      </c>
      <c r="AO114" s="108">
        <v>3</v>
      </c>
      <c r="AP114" s="108" t="s">
        <v>6307</v>
      </c>
      <c r="AQ114" s="108">
        <v>0</v>
      </c>
    </row>
    <row r="115" spans="1:43" x14ac:dyDescent="0.2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M115" s="108"/>
      <c r="N115" s="95">
        <v>90110</v>
      </c>
      <c r="O115" s="95">
        <v>90110</v>
      </c>
      <c r="P115" s="95" t="s">
        <v>6426</v>
      </c>
      <c r="Q115" s="95">
        <v>0</v>
      </c>
      <c r="R115" s="95" t="s">
        <v>6427</v>
      </c>
      <c r="S115" s="95">
        <v>0</v>
      </c>
      <c r="T115" s="110">
        <v>2</v>
      </c>
      <c r="U115" s="108">
        <v>0</v>
      </c>
      <c r="V115" s="108">
        <v>0</v>
      </c>
      <c r="W115" s="108">
        <v>101</v>
      </c>
      <c r="X115" s="108">
        <v>0</v>
      </c>
      <c r="Y115" s="108">
        <v>0</v>
      </c>
      <c r="Z115" s="108">
        <v>0</v>
      </c>
      <c r="AA115" s="108">
        <v>0</v>
      </c>
      <c r="AB115" s="108">
        <v>0</v>
      </c>
      <c r="AC115" s="108">
        <v>80</v>
      </c>
      <c r="AD115" s="108">
        <v>0</v>
      </c>
      <c r="AE115" s="108">
        <v>0</v>
      </c>
      <c r="AF115" s="108" t="s">
        <v>6428</v>
      </c>
      <c r="AG115" s="108">
        <v>0</v>
      </c>
      <c r="AH115" s="108">
        <v>0</v>
      </c>
      <c r="AI115" s="108">
        <v>0</v>
      </c>
      <c r="AJ115" s="108">
        <v>4000</v>
      </c>
      <c r="AK115" s="108">
        <v>600</v>
      </c>
      <c r="AL115" s="108">
        <v>1000</v>
      </c>
      <c r="AM115" s="108">
        <v>0</v>
      </c>
      <c r="AN115" s="108">
        <v>10000</v>
      </c>
      <c r="AO115" s="108">
        <v>3</v>
      </c>
      <c r="AP115" s="108" t="s">
        <v>6307</v>
      </c>
      <c r="AQ115" s="108" t="s">
        <v>6349</v>
      </c>
    </row>
    <row r="116" spans="1:43" x14ac:dyDescent="0.2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M116" s="108"/>
      <c r="N116" s="95">
        <v>90111</v>
      </c>
      <c r="O116" s="95">
        <v>90111</v>
      </c>
      <c r="P116" s="95" t="s">
        <v>6429</v>
      </c>
      <c r="Q116" s="95">
        <v>0</v>
      </c>
      <c r="R116" s="95" t="s">
        <v>6430</v>
      </c>
      <c r="S116" s="95">
        <v>0</v>
      </c>
      <c r="T116" s="110">
        <v>2</v>
      </c>
      <c r="U116" s="108">
        <v>0</v>
      </c>
      <c r="V116" s="108">
        <v>0</v>
      </c>
      <c r="W116" s="108">
        <v>102</v>
      </c>
      <c r="X116" s="108">
        <v>0</v>
      </c>
      <c r="Y116" s="108">
        <v>0</v>
      </c>
      <c r="Z116" s="108">
        <v>0</v>
      </c>
      <c r="AA116" s="108">
        <v>0</v>
      </c>
      <c r="AB116" s="108">
        <v>0</v>
      </c>
      <c r="AC116" s="108">
        <v>80</v>
      </c>
      <c r="AD116" s="108">
        <v>0</v>
      </c>
      <c r="AE116" s="108">
        <v>0</v>
      </c>
      <c r="AF116" s="108" t="s">
        <v>6431</v>
      </c>
      <c r="AG116" s="108">
        <v>0</v>
      </c>
      <c r="AH116" s="108">
        <v>0</v>
      </c>
      <c r="AI116" s="108">
        <v>0</v>
      </c>
      <c r="AJ116" s="108">
        <v>8000</v>
      </c>
      <c r="AK116" s="108">
        <v>0</v>
      </c>
      <c r="AL116" s="108">
        <v>3000</v>
      </c>
      <c r="AM116" s="108">
        <v>0</v>
      </c>
      <c r="AN116" s="108">
        <v>10000</v>
      </c>
      <c r="AO116" s="108">
        <v>3</v>
      </c>
      <c r="AP116" s="108" t="s">
        <v>6307</v>
      </c>
      <c r="AQ116" s="108">
        <v>0</v>
      </c>
    </row>
    <row r="117" spans="1:43" x14ac:dyDescent="0.2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M117" s="108"/>
      <c r="N117" s="95">
        <v>90112</v>
      </c>
      <c r="O117" s="95">
        <v>90112</v>
      </c>
      <c r="P117" s="95" t="s">
        <v>6432</v>
      </c>
      <c r="Q117" s="95">
        <v>0</v>
      </c>
      <c r="R117" s="95" t="s">
        <v>6433</v>
      </c>
      <c r="S117" s="95">
        <v>0</v>
      </c>
      <c r="T117" s="110">
        <v>0</v>
      </c>
      <c r="U117" s="108">
        <v>0</v>
      </c>
      <c r="V117" s="108">
        <v>0</v>
      </c>
      <c r="W117" s="108">
        <v>103</v>
      </c>
      <c r="X117" s="108">
        <v>0</v>
      </c>
      <c r="Y117" s="108">
        <v>0</v>
      </c>
      <c r="Z117" s="108">
        <v>0</v>
      </c>
      <c r="AA117" s="108">
        <v>0</v>
      </c>
      <c r="AB117" s="108">
        <v>0</v>
      </c>
      <c r="AC117" s="108">
        <v>80</v>
      </c>
      <c r="AD117" s="108">
        <v>0</v>
      </c>
      <c r="AE117" s="108">
        <v>0</v>
      </c>
      <c r="AF117" s="108" t="s">
        <v>6434</v>
      </c>
      <c r="AG117" s="108">
        <v>0</v>
      </c>
      <c r="AH117" s="108">
        <v>0</v>
      </c>
      <c r="AI117" s="108">
        <v>0</v>
      </c>
      <c r="AJ117" s="108">
        <v>10000</v>
      </c>
      <c r="AK117" s="108">
        <v>1000</v>
      </c>
      <c r="AL117" s="108">
        <v>1000</v>
      </c>
      <c r="AM117" s="108">
        <v>0</v>
      </c>
      <c r="AN117" s="108">
        <v>10000</v>
      </c>
      <c r="AO117" s="108">
        <v>3</v>
      </c>
      <c r="AP117" s="108" t="s">
        <v>6307</v>
      </c>
      <c r="AQ117" s="108">
        <v>0</v>
      </c>
    </row>
    <row r="118" spans="1:43" x14ac:dyDescent="0.2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M118" s="108"/>
      <c r="N118" s="95">
        <v>90113</v>
      </c>
      <c r="O118" s="95">
        <v>90113</v>
      </c>
      <c r="P118" s="95" t="s">
        <v>6435</v>
      </c>
      <c r="Q118" s="95">
        <v>0</v>
      </c>
      <c r="R118" s="95" t="s">
        <v>6436</v>
      </c>
      <c r="S118" s="95">
        <v>0</v>
      </c>
      <c r="T118" s="110">
        <v>0</v>
      </c>
      <c r="U118" s="108">
        <v>0</v>
      </c>
      <c r="V118" s="108">
        <v>0</v>
      </c>
      <c r="W118" s="108">
        <v>101</v>
      </c>
      <c r="X118" s="108">
        <v>0</v>
      </c>
      <c r="Y118" s="108">
        <v>0</v>
      </c>
      <c r="Z118" s="108">
        <v>0</v>
      </c>
      <c r="AA118" s="108">
        <v>0</v>
      </c>
      <c r="AB118" s="108">
        <v>0</v>
      </c>
      <c r="AC118" s="108">
        <v>80</v>
      </c>
      <c r="AD118" s="108">
        <v>0</v>
      </c>
      <c r="AE118" s="108">
        <v>0</v>
      </c>
      <c r="AF118" s="108" t="s">
        <v>6437</v>
      </c>
      <c r="AG118" s="108">
        <v>0</v>
      </c>
      <c r="AH118" s="108">
        <v>0</v>
      </c>
      <c r="AI118" s="108">
        <v>0</v>
      </c>
      <c r="AJ118" s="108">
        <v>0</v>
      </c>
      <c r="AK118" s="108">
        <v>0</v>
      </c>
      <c r="AL118" s="108">
        <v>-1</v>
      </c>
      <c r="AM118" s="108">
        <v>0</v>
      </c>
      <c r="AN118" s="108">
        <v>-1</v>
      </c>
      <c r="AO118" s="108">
        <v>3</v>
      </c>
      <c r="AP118" s="108">
        <v>0</v>
      </c>
      <c r="AQ118" s="108">
        <v>0</v>
      </c>
    </row>
    <row r="119" spans="1:43" x14ac:dyDescent="0.2">
      <c r="A119" s="4">
        <v>1</v>
      </c>
      <c r="B119" s="5">
        <v>1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M119" s="108"/>
      <c r="N119" s="95">
        <v>90114</v>
      </c>
      <c r="O119" s="95">
        <v>90114</v>
      </c>
      <c r="P119" s="95" t="s">
        <v>6438</v>
      </c>
      <c r="Q119" s="95">
        <v>0</v>
      </c>
      <c r="R119" s="95" t="s">
        <v>6439</v>
      </c>
      <c r="S119" s="95">
        <v>0</v>
      </c>
      <c r="T119" s="110">
        <v>0</v>
      </c>
      <c r="U119" s="108">
        <v>0</v>
      </c>
      <c r="V119" s="108">
        <v>0</v>
      </c>
      <c r="W119" s="108">
        <v>102</v>
      </c>
      <c r="X119" s="108">
        <v>0</v>
      </c>
      <c r="Y119" s="108">
        <v>0</v>
      </c>
      <c r="Z119" s="108">
        <v>0</v>
      </c>
      <c r="AA119" s="108">
        <v>0</v>
      </c>
      <c r="AB119" s="108">
        <v>0</v>
      </c>
      <c r="AC119" s="108">
        <v>10</v>
      </c>
      <c r="AD119" s="108" t="s">
        <v>6440</v>
      </c>
      <c r="AE119" s="108">
        <v>0</v>
      </c>
      <c r="AF119" s="108">
        <v>901140</v>
      </c>
      <c r="AG119" s="108">
        <v>0</v>
      </c>
      <c r="AH119" s="108">
        <v>0</v>
      </c>
      <c r="AI119" s="108">
        <v>0</v>
      </c>
      <c r="AJ119" s="108">
        <v>0</v>
      </c>
      <c r="AK119" s="108">
        <v>1000</v>
      </c>
      <c r="AL119" s="108">
        <v>1000</v>
      </c>
      <c r="AM119" s="108">
        <v>0</v>
      </c>
      <c r="AN119" s="108">
        <v>99999</v>
      </c>
      <c r="AO119" s="108">
        <v>3</v>
      </c>
      <c r="AP119" s="108">
        <v>0</v>
      </c>
      <c r="AQ119" s="108">
        <v>0</v>
      </c>
    </row>
    <row r="120" spans="1:43" x14ac:dyDescent="0.2">
      <c r="A120" s="4">
        <v>1</v>
      </c>
      <c r="B120" s="5">
        <v>1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M120" s="108"/>
      <c r="N120" s="95">
        <v>90115</v>
      </c>
      <c r="O120" s="95">
        <v>90115</v>
      </c>
      <c r="P120" s="95" t="s">
        <v>6441</v>
      </c>
      <c r="Q120" s="95">
        <v>0</v>
      </c>
      <c r="R120" s="95" t="s">
        <v>6442</v>
      </c>
      <c r="S120" s="95">
        <v>0</v>
      </c>
      <c r="T120" s="110">
        <v>0</v>
      </c>
      <c r="U120" s="108">
        <v>0</v>
      </c>
      <c r="V120" s="108">
        <v>0</v>
      </c>
      <c r="W120" s="108">
        <v>103</v>
      </c>
      <c r="X120" s="108">
        <v>0</v>
      </c>
      <c r="Y120" s="108">
        <v>0</v>
      </c>
      <c r="Z120" s="108">
        <v>0</v>
      </c>
      <c r="AA120" s="108">
        <v>0</v>
      </c>
      <c r="AB120" s="108">
        <v>0</v>
      </c>
      <c r="AC120" s="108">
        <v>80</v>
      </c>
      <c r="AD120" s="108">
        <v>0</v>
      </c>
      <c r="AE120" s="108">
        <v>0</v>
      </c>
      <c r="AF120" s="108" t="s">
        <v>6443</v>
      </c>
      <c r="AG120" s="108">
        <v>0</v>
      </c>
      <c r="AH120" s="108">
        <v>0</v>
      </c>
      <c r="AI120" s="108">
        <v>0</v>
      </c>
      <c r="AJ120" s="108">
        <v>0</v>
      </c>
      <c r="AK120" s="108">
        <v>10000</v>
      </c>
      <c r="AL120" s="108">
        <v>1000</v>
      </c>
      <c r="AM120" s="108">
        <v>0</v>
      </c>
      <c r="AN120" s="108">
        <v>-1</v>
      </c>
      <c r="AO120" s="108">
        <v>3</v>
      </c>
      <c r="AP120" s="108">
        <v>0</v>
      </c>
      <c r="AQ120" s="108">
        <v>0</v>
      </c>
    </row>
    <row r="121" spans="1:43" x14ac:dyDescent="0.2">
      <c r="A121" s="4">
        <v>1</v>
      </c>
      <c r="B121" s="5">
        <v>1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M121" s="108"/>
      <c r="N121" s="95">
        <v>90120</v>
      </c>
      <c r="O121" s="95">
        <f>N121</f>
        <v>90120</v>
      </c>
      <c r="P121" s="95" t="s">
        <v>6444</v>
      </c>
      <c r="Q121" s="95">
        <v>0</v>
      </c>
      <c r="R121" s="95" t="s">
        <v>6445</v>
      </c>
      <c r="S121" s="95">
        <v>0</v>
      </c>
      <c r="T121" s="110" t="s">
        <v>6446</v>
      </c>
      <c r="U121" s="108">
        <v>0</v>
      </c>
      <c r="V121" s="108">
        <v>0</v>
      </c>
      <c r="W121" s="108">
        <v>101</v>
      </c>
      <c r="X121" s="108">
        <v>0</v>
      </c>
      <c r="Y121" s="108">
        <v>0</v>
      </c>
      <c r="Z121" s="108">
        <v>0</v>
      </c>
      <c r="AA121" s="108">
        <v>0</v>
      </c>
      <c r="AB121" s="108">
        <v>0</v>
      </c>
      <c r="AC121" s="108">
        <v>80</v>
      </c>
      <c r="AD121" s="108">
        <v>0</v>
      </c>
      <c r="AE121" s="108">
        <v>0</v>
      </c>
      <c r="AF121" s="108" t="s">
        <v>6447</v>
      </c>
      <c r="AG121" s="108">
        <v>0</v>
      </c>
      <c r="AH121" s="108">
        <v>0</v>
      </c>
      <c r="AI121" s="108">
        <v>0</v>
      </c>
      <c r="AJ121" s="108">
        <v>4000</v>
      </c>
      <c r="AK121" s="108">
        <v>1200</v>
      </c>
      <c r="AL121" s="108">
        <v>1000</v>
      </c>
      <c r="AM121" s="108">
        <v>0</v>
      </c>
      <c r="AN121" s="108">
        <v>10000</v>
      </c>
      <c r="AO121" s="108">
        <v>3</v>
      </c>
      <c r="AP121" s="108" t="s">
        <v>6307</v>
      </c>
      <c r="AQ121" s="108">
        <v>0</v>
      </c>
    </row>
    <row r="122" spans="1:43" x14ac:dyDescent="0.2">
      <c r="A122" s="4">
        <v>1</v>
      </c>
      <c r="B122" s="5">
        <v>1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M122" s="108"/>
      <c r="N122" s="95">
        <v>90121</v>
      </c>
      <c r="O122" s="95">
        <v>90121</v>
      </c>
      <c r="P122" s="95" t="s">
        <v>6448</v>
      </c>
      <c r="Q122" s="95">
        <v>0</v>
      </c>
      <c r="R122" s="95" t="s">
        <v>6449</v>
      </c>
      <c r="S122" s="95">
        <v>0</v>
      </c>
      <c r="T122" s="110">
        <v>2</v>
      </c>
      <c r="U122" s="108">
        <v>0</v>
      </c>
      <c r="V122" s="108">
        <v>0</v>
      </c>
      <c r="W122" s="108">
        <v>102</v>
      </c>
      <c r="X122" s="108">
        <v>0</v>
      </c>
      <c r="Y122" s="108">
        <v>0</v>
      </c>
      <c r="Z122" s="108">
        <v>0</v>
      </c>
      <c r="AA122" s="108">
        <v>0</v>
      </c>
      <c r="AB122" s="108">
        <v>0</v>
      </c>
      <c r="AC122" s="108">
        <v>80</v>
      </c>
      <c r="AD122" s="108">
        <v>0</v>
      </c>
      <c r="AE122" s="108">
        <v>0</v>
      </c>
      <c r="AF122" s="108" t="s">
        <v>6450</v>
      </c>
      <c r="AG122" s="108">
        <v>0</v>
      </c>
      <c r="AH122" s="108">
        <v>0</v>
      </c>
      <c r="AI122" s="108" t="s">
        <v>6451</v>
      </c>
      <c r="AJ122" s="108">
        <v>0</v>
      </c>
      <c r="AK122" s="108">
        <v>1000</v>
      </c>
      <c r="AL122" s="108">
        <v>-1</v>
      </c>
      <c r="AM122" s="108">
        <v>0</v>
      </c>
      <c r="AN122" s="108">
        <v>0</v>
      </c>
      <c r="AO122" s="108">
        <v>3</v>
      </c>
      <c r="AP122" s="108" t="s">
        <v>6307</v>
      </c>
      <c r="AQ122" s="108">
        <v>0</v>
      </c>
    </row>
    <row r="123" spans="1:43" x14ac:dyDescent="0.2">
      <c r="A123" s="4">
        <v>1</v>
      </c>
      <c r="B123" s="5">
        <v>1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M123" s="108"/>
      <c r="N123" s="95">
        <v>90122</v>
      </c>
      <c r="O123" s="95">
        <v>90122</v>
      </c>
      <c r="P123" s="95" t="s">
        <v>6444</v>
      </c>
      <c r="Q123" s="95">
        <v>0</v>
      </c>
      <c r="R123" s="95" t="s">
        <v>6445</v>
      </c>
      <c r="S123" s="95">
        <v>0</v>
      </c>
      <c r="T123" s="110" t="s">
        <v>6446</v>
      </c>
      <c r="U123" s="108">
        <v>0</v>
      </c>
      <c r="V123" s="108">
        <v>0</v>
      </c>
      <c r="W123" s="108">
        <v>101</v>
      </c>
      <c r="X123" s="108">
        <v>0</v>
      </c>
      <c r="Y123" s="108">
        <v>0</v>
      </c>
      <c r="Z123" s="108">
        <v>0</v>
      </c>
      <c r="AA123" s="108">
        <v>0</v>
      </c>
      <c r="AB123" s="108">
        <v>0</v>
      </c>
      <c r="AC123" s="108">
        <v>80</v>
      </c>
      <c r="AD123" s="108">
        <v>0</v>
      </c>
      <c r="AE123" s="108">
        <v>0</v>
      </c>
      <c r="AF123" s="108">
        <v>0</v>
      </c>
      <c r="AG123" s="108">
        <v>901220</v>
      </c>
      <c r="AH123" s="108">
        <v>0</v>
      </c>
      <c r="AI123" s="108">
        <v>0</v>
      </c>
      <c r="AJ123" s="108">
        <v>0</v>
      </c>
      <c r="AK123" s="108">
        <v>0</v>
      </c>
      <c r="AL123" s="108">
        <v>-1</v>
      </c>
      <c r="AM123" s="108">
        <v>0</v>
      </c>
      <c r="AN123" s="108">
        <v>0</v>
      </c>
      <c r="AO123" s="108">
        <v>3</v>
      </c>
      <c r="AP123" s="108">
        <v>0</v>
      </c>
      <c r="AQ123" s="108">
        <v>0</v>
      </c>
    </row>
    <row r="124" spans="1:43" x14ac:dyDescent="0.2">
      <c r="A124" s="4">
        <v>1</v>
      </c>
      <c r="B124" s="5">
        <v>1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M124" s="108"/>
      <c r="N124" s="95">
        <v>90123</v>
      </c>
      <c r="O124" s="95">
        <v>90123</v>
      </c>
      <c r="P124" s="95" t="s">
        <v>6452</v>
      </c>
      <c r="Q124" s="95">
        <v>0</v>
      </c>
      <c r="R124" s="95" t="s">
        <v>6453</v>
      </c>
      <c r="S124" s="95">
        <v>0</v>
      </c>
      <c r="T124" s="110" t="s">
        <v>6454</v>
      </c>
      <c r="U124" s="108">
        <v>0</v>
      </c>
      <c r="V124" s="108">
        <v>0</v>
      </c>
      <c r="W124" s="108">
        <v>103</v>
      </c>
      <c r="X124" s="108">
        <v>0</v>
      </c>
      <c r="Y124" s="108">
        <v>0</v>
      </c>
      <c r="Z124" s="108">
        <v>0</v>
      </c>
      <c r="AA124" s="108">
        <v>0</v>
      </c>
      <c r="AB124" s="108">
        <v>0</v>
      </c>
      <c r="AC124" s="108">
        <v>80</v>
      </c>
      <c r="AD124" s="108">
        <v>0</v>
      </c>
      <c r="AE124" s="108">
        <v>0</v>
      </c>
      <c r="AF124" s="108" t="s">
        <v>6455</v>
      </c>
      <c r="AG124" s="108">
        <v>0</v>
      </c>
      <c r="AH124" s="108">
        <v>0</v>
      </c>
      <c r="AI124" s="108">
        <v>0</v>
      </c>
      <c r="AJ124" s="108">
        <v>8000</v>
      </c>
      <c r="AK124" s="108">
        <v>1000</v>
      </c>
      <c r="AL124" s="108">
        <v>1000</v>
      </c>
      <c r="AM124" s="108">
        <v>0</v>
      </c>
      <c r="AN124" s="108">
        <v>10000</v>
      </c>
      <c r="AO124" s="108">
        <v>3</v>
      </c>
      <c r="AP124" s="108" t="s">
        <v>6307</v>
      </c>
      <c r="AQ124" s="108">
        <v>0</v>
      </c>
    </row>
    <row r="125" spans="1:43" x14ac:dyDescent="0.2">
      <c r="A125" s="4">
        <v>1</v>
      </c>
      <c r="B125" s="5">
        <v>1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M125" s="108"/>
      <c r="N125" s="95">
        <v>90124</v>
      </c>
      <c r="O125" s="95">
        <v>90123</v>
      </c>
      <c r="P125" s="95" t="s">
        <v>6452</v>
      </c>
      <c r="Q125" s="95">
        <v>0</v>
      </c>
      <c r="R125" s="95" t="s">
        <v>6456</v>
      </c>
      <c r="S125" s="95">
        <v>0</v>
      </c>
      <c r="T125" s="110">
        <v>0</v>
      </c>
      <c r="U125" s="108">
        <v>0</v>
      </c>
      <c r="V125" s="108">
        <v>0</v>
      </c>
      <c r="W125" s="108">
        <v>101</v>
      </c>
      <c r="X125" s="108">
        <v>0</v>
      </c>
      <c r="Y125" s="108">
        <v>0</v>
      </c>
      <c r="Z125" s="108">
        <v>0</v>
      </c>
      <c r="AA125" s="108">
        <v>0</v>
      </c>
      <c r="AB125" s="108">
        <v>0</v>
      </c>
      <c r="AC125" s="108">
        <v>10</v>
      </c>
      <c r="AD125" s="108">
        <v>0</v>
      </c>
      <c r="AE125" s="108">
        <v>0</v>
      </c>
      <c r="AF125" s="108" t="s">
        <v>6457</v>
      </c>
      <c r="AG125" s="108">
        <v>0</v>
      </c>
      <c r="AH125" s="108">
        <v>0</v>
      </c>
      <c r="AI125" s="108">
        <v>0</v>
      </c>
      <c r="AJ125" s="108">
        <v>0</v>
      </c>
      <c r="AK125" s="108">
        <v>0</v>
      </c>
      <c r="AL125" s="108">
        <v>-1</v>
      </c>
      <c r="AM125" s="108">
        <v>0</v>
      </c>
      <c r="AN125" s="108">
        <v>0</v>
      </c>
      <c r="AO125" s="108">
        <v>0</v>
      </c>
      <c r="AP125" s="108">
        <v>0</v>
      </c>
      <c r="AQ125" s="108">
        <v>0</v>
      </c>
    </row>
    <row r="126" spans="1:43" x14ac:dyDescent="0.2">
      <c r="A126" s="4">
        <v>1</v>
      </c>
      <c r="B126" s="5">
        <v>1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M126" s="108"/>
      <c r="N126" s="95">
        <v>90125</v>
      </c>
      <c r="O126" s="95">
        <v>90121</v>
      </c>
      <c r="P126" s="95" t="s">
        <v>6458</v>
      </c>
      <c r="Q126" s="95">
        <v>0</v>
      </c>
      <c r="R126" s="95" t="s">
        <v>6449</v>
      </c>
      <c r="S126" s="95">
        <v>0</v>
      </c>
      <c r="T126" s="110">
        <v>2</v>
      </c>
      <c r="U126" s="108">
        <v>0</v>
      </c>
      <c r="V126" s="108">
        <v>0</v>
      </c>
      <c r="W126" s="108">
        <v>102</v>
      </c>
      <c r="X126" s="108">
        <v>0</v>
      </c>
      <c r="Y126" s="108">
        <v>0</v>
      </c>
      <c r="Z126" s="108">
        <v>0</v>
      </c>
      <c r="AA126" s="108">
        <v>0</v>
      </c>
      <c r="AB126" s="108">
        <v>0</v>
      </c>
      <c r="AC126" s="108">
        <v>80</v>
      </c>
      <c r="AD126" s="108">
        <v>0</v>
      </c>
      <c r="AE126" s="108">
        <v>0</v>
      </c>
      <c r="AF126" s="108" t="s">
        <v>6459</v>
      </c>
      <c r="AG126" s="108">
        <v>0</v>
      </c>
      <c r="AH126" s="108">
        <v>0</v>
      </c>
      <c r="AI126" s="108">
        <v>0</v>
      </c>
      <c r="AJ126" s="108">
        <v>0</v>
      </c>
      <c r="AK126" s="108">
        <v>1000</v>
      </c>
      <c r="AL126" s="108">
        <v>4000</v>
      </c>
      <c r="AM126" s="108">
        <v>0</v>
      </c>
      <c r="AN126" s="108">
        <v>9000</v>
      </c>
      <c r="AO126" s="108">
        <v>3</v>
      </c>
      <c r="AP126" s="108" t="s">
        <v>6307</v>
      </c>
      <c r="AQ126" s="108">
        <v>0</v>
      </c>
    </row>
    <row r="127" spans="1:43" x14ac:dyDescent="0.2">
      <c r="A127" s="4">
        <v>1</v>
      </c>
      <c r="B127" s="5">
        <v>1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M127" s="108"/>
      <c r="N127" s="95">
        <v>90130</v>
      </c>
      <c r="O127" s="95">
        <v>90130</v>
      </c>
      <c r="P127" s="95" t="s">
        <v>6460</v>
      </c>
      <c r="Q127" s="95">
        <v>0</v>
      </c>
      <c r="R127" s="95" t="s">
        <v>6461</v>
      </c>
      <c r="S127" s="95">
        <v>0</v>
      </c>
      <c r="T127" s="110" t="s">
        <v>6462</v>
      </c>
      <c r="U127" s="108">
        <v>0</v>
      </c>
      <c r="V127" s="108">
        <v>0</v>
      </c>
      <c r="W127" s="108">
        <v>101</v>
      </c>
      <c r="X127" s="108">
        <v>0</v>
      </c>
      <c r="Y127" s="108">
        <v>0</v>
      </c>
      <c r="Z127" s="108">
        <v>0</v>
      </c>
      <c r="AA127" s="108">
        <v>0</v>
      </c>
      <c r="AB127" s="108">
        <v>0</v>
      </c>
      <c r="AC127" s="108">
        <v>80</v>
      </c>
      <c r="AD127" s="108">
        <v>0</v>
      </c>
      <c r="AE127" s="108">
        <v>0</v>
      </c>
      <c r="AF127" s="108" t="s">
        <v>6463</v>
      </c>
      <c r="AG127" s="108">
        <v>0</v>
      </c>
      <c r="AH127" s="108">
        <v>0</v>
      </c>
      <c r="AI127" s="108">
        <v>0</v>
      </c>
      <c r="AJ127" s="108">
        <v>4000</v>
      </c>
      <c r="AK127" s="108">
        <v>1000</v>
      </c>
      <c r="AL127" s="108">
        <v>2000</v>
      </c>
      <c r="AM127" s="108">
        <v>500</v>
      </c>
      <c r="AN127" s="108">
        <v>4000</v>
      </c>
      <c r="AO127" s="108">
        <v>3</v>
      </c>
      <c r="AP127" s="108" t="s">
        <v>6307</v>
      </c>
      <c r="AQ127" s="108">
        <v>0</v>
      </c>
    </row>
    <row r="128" spans="1:43" x14ac:dyDescent="0.2">
      <c r="A128" s="4">
        <v>1</v>
      </c>
      <c r="B128" s="5">
        <v>1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M128" s="108"/>
      <c r="N128" s="95">
        <v>90131</v>
      </c>
      <c r="O128" s="95">
        <v>90131</v>
      </c>
      <c r="P128" s="95" t="s">
        <v>6464</v>
      </c>
      <c r="Q128" s="95">
        <v>0</v>
      </c>
      <c r="R128" s="95" t="s">
        <v>6465</v>
      </c>
      <c r="S128" s="95">
        <v>0</v>
      </c>
      <c r="T128" s="110" t="s">
        <v>6466</v>
      </c>
      <c r="U128" s="108">
        <v>0</v>
      </c>
      <c r="V128" s="108">
        <v>0</v>
      </c>
      <c r="W128" s="108">
        <v>102</v>
      </c>
      <c r="X128" s="108">
        <v>0</v>
      </c>
      <c r="Y128" s="108">
        <v>0</v>
      </c>
      <c r="Z128" s="108">
        <v>0</v>
      </c>
      <c r="AA128" s="108">
        <v>0</v>
      </c>
      <c r="AB128" s="108">
        <v>0</v>
      </c>
      <c r="AC128" s="108">
        <v>80</v>
      </c>
      <c r="AD128" s="108">
        <v>0</v>
      </c>
      <c r="AE128" s="108">
        <v>0</v>
      </c>
      <c r="AF128" s="108" t="s">
        <v>6467</v>
      </c>
      <c r="AG128" s="108">
        <v>0</v>
      </c>
      <c r="AH128" s="108">
        <v>0</v>
      </c>
      <c r="AI128" s="108">
        <v>0</v>
      </c>
      <c r="AJ128" s="108">
        <v>8000</v>
      </c>
      <c r="AK128" s="108">
        <v>0</v>
      </c>
      <c r="AL128" s="108">
        <v>4000</v>
      </c>
      <c r="AM128" s="108">
        <v>500</v>
      </c>
      <c r="AN128" s="108">
        <v>10000</v>
      </c>
      <c r="AO128" s="108">
        <v>3</v>
      </c>
      <c r="AP128" s="108" t="s">
        <v>6307</v>
      </c>
      <c r="AQ128" s="108">
        <v>0</v>
      </c>
    </row>
    <row r="129" spans="1:43" x14ac:dyDescent="0.2">
      <c r="A129" s="4">
        <v>1</v>
      </c>
      <c r="B129" s="5">
        <v>1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M129" s="108"/>
      <c r="N129" s="95">
        <v>90132</v>
      </c>
      <c r="O129" s="95">
        <v>90132</v>
      </c>
      <c r="P129" s="95" t="s">
        <v>6468</v>
      </c>
      <c r="Q129" s="95">
        <v>0</v>
      </c>
      <c r="R129" s="95" t="s">
        <v>6469</v>
      </c>
      <c r="S129" s="95">
        <v>0</v>
      </c>
      <c r="T129" s="110" t="s">
        <v>6470</v>
      </c>
      <c r="U129" s="108">
        <v>0</v>
      </c>
      <c r="V129" s="108">
        <v>0</v>
      </c>
      <c r="W129" s="108">
        <v>103</v>
      </c>
      <c r="X129" s="108">
        <v>0</v>
      </c>
      <c r="Y129" s="108">
        <v>0</v>
      </c>
      <c r="Z129" s="108">
        <v>0</v>
      </c>
      <c r="AA129" s="108">
        <v>0</v>
      </c>
      <c r="AB129" s="108">
        <v>0</v>
      </c>
      <c r="AC129" s="108">
        <v>80</v>
      </c>
      <c r="AD129" s="108">
        <v>0</v>
      </c>
      <c r="AE129" s="108">
        <v>0</v>
      </c>
      <c r="AF129" s="108" t="s">
        <v>6471</v>
      </c>
      <c r="AG129" s="108">
        <v>0</v>
      </c>
      <c r="AH129" s="108">
        <v>0</v>
      </c>
      <c r="AI129" s="108">
        <v>0</v>
      </c>
      <c r="AJ129" s="108">
        <v>10000</v>
      </c>
      <c r="AK129" s="108">
        <v>1000</v>
      </c>
      <c r="AL129" s="108">
        <v>500</v>
      </c>
      <c r="AM129" s="108">
        <v>0</v>
      </c>
      <c r="AN129" s="108">
        <v>15000</v>
      </c>
      <c r="AO129" s="108">
        <v>3</v>
      </c>
      <c r="AP129" s="108" t="s">
        <v>6307</v>
      </c>
      <c r="AQ129" s="108">
        <v>0</v>
      </c>
    </row>
    <row r="130" spans="1:43" x14ac:dyDescent="0.2">
      <c r="A130" s="4">
        <v>1</v>
      </c>
      <c r="B130" s="5">
        <v>1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M130" s="108"/>
      <c r="N130" s="95">
        <v>90133</v>
      </c>
      <c r="O130" s="95">
        <v>90133</v>
      </c>
      <c r="P130" s="95" t="s">
        <v>6472</v>
      </c>
      <c r="Q130" s="95">
        <v>0</v>
      </c>
      <c r="R130" s="95" t="s">
        <v>6473</v>
      </c>
      <c r="S130" s="95">
        <v>0</v>
      </c>
      <c r="T130" s="110">
        <v>0</v>
      </c>
      <c r="U130" s="108">
        <v>0</v>
      </c>
      <c r="V130" s="108">
        <v>0</v>
      </c>
      <c r="W130" s="108">
        <v>101</v>
      </c>
      <c r="X130" s="108">
        <v>0</v>
      </c>
      <c r="Y130" s="108">
        <v>0</v>
      </c>
      <c r="Z130" s="108">
        <v>0</v>
      </c>
      <c r="AA130" s="108">
        <v>0</v>
      </c>
      <c r="AB130" s="108">
        <v>0</v>
      </c>
      <c r="AC130" s="108">
        <v>9999</v>
      </c>
      <c r="AD130" s="108">
        <v>0</v>
      </c>
      <c r="AE130" s="108">
        <v>0</v>
      </c>
      <c r="AF130" s="108">
        <v>0</v>
      </c>
      <c r="AG130" s="108">
        <v>901330</v>
      </c>
      <c r="AH130" s="108">
        <v>0</v>
      </c>
      <c r="AI130" s="108">
        <v>0</v>
      </c>
      <c r="AJ130" s="108">
        <v>0</v>
      </c>
      <c r="AK130" s="108">
        <v>0</v>
      </c>
      <c r="AL130" s="108">
        <v>-1</v>
      </c>
      <c r="AM130" s="108">
        <v>0</v>
      </c>
      <c r="AN130" s="108">
        <v>0</v>
      </c>
      <c r="AO130" s="108">
        <v>3</v>
      </c>
      <c r="AP130" s="108">
        <v>0</v>
      </c>
      <c r="AQ130" s="108">
        <v>0</v>
      </c>
    </row>
    <row r="131" spans="1:43" x14ac:dyDescent="0.2">
      <c r="A131" s="4">
        <v>1</v>
      </c>
      <c r="B131" s="5">
        <v>1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M131" s="108"/>
      <c r="N131" s="95">
        <v>90134</v>
      </c>
      <c r="O131" s="95">
        <v>90134</v>
      </c>
      <c r="P131" s="95" t="s">
        <v>6474</v>
      </c>
      <c r="Q131" s="95">
        <v>0</v>
      </c>
      <c r="R131" s="95" t="s">
        <v>6475</v>
      </c>
      <c r="S131" s="95">
        <v>0</v>
      </c>
      <c r="T131" s="110">
        <v>0</v>
      </c>
      <c r="U131" s="108">
        <v>0</v>
      </c>
      <c r="V131" s="108">
        <v>0</v>
      </c>
      <c r="W131" s="108">
        <v>102</v>
      </c>
      <c r="X131" s="108">
        <v>0</v>
      </c>
      <c r="Y131" s="108">
        <v>0</v>
      </c>
      <c r="Z131" s="108">
        <v>0</v>
      </c>
      <c r="AA131" s="108">
        <v>0</v>
      </c>
      <c r="AB131" s="108">
        <v>0</v>
      </c>
      <c r="AC131" s="108">
        <v>9999</v>
      </c>
      <c r="AD131" s="108">
        <v>0</v>
      </c>
      <c r="AE131" s="108">
        <v>0</v>
      </c>
      <c r="AF131" s="108" t="s">
        <v>6476</v>
      </c>
      <c r="AG131" s="108">
        <v>0</v>
      </c>
      <c r="AH131" s="108">
        <v>0</v>
      </c>
      <c r="AI131" s="108">
        <v>0</v>
      </c>
      <c r="AJ131" s="108">
        <v>0</v>
      </c>
      <c r="AK131" s="108">
        <v>0</v>
      </c>
      <c r="AL131" s="108">
        <v>-1</v>
      </c>
      <c r="AM131" s="108">
        <v>0</v>
      </c>
      <c r="AN131" s="108">
        <v>0</v>
      </c>
      <c r="AO131" s="108">
        <v>3</v>
      </c>
      <c r="AP131" s="108" t="s">
        <v>6307</v>
      </c>
      <c r="AQ131" s="108">
        <v>0</v>
      </c>
    </row>
    <row r="132" spans="1:43" x14ac:dyDescent="0.2">
      <c r="A132" s="4">
        <v>1</v>
      </c>
      <c r="B132" s="5">
        <v>1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M132" s="108"/>
      <c r="N132" s="95">
        <v>90140</v>
      </c>
      <c r="O132" s="95">
        <v>90140</v>
      </c>
      <c r="P132" s="95" t="s">
        <v>6477</v>
      </c>
      <c r="Q132" s="95">
        <v>0</v>
      </c>
      <c r="R132" s="115" t="s">
        <v>6478</v>
      </c>
      <c r="S132" s="95">
        <v>0</v>
      </c>
      <c r="T132" s="110" t="s">
        <v>6479</v>
      </c>
      <c r="U132" s="108">
        <v>0</v>
      </c>
      <c r="V132" s="108">
        <v>0</v>
      </c>
      <c r="W132" s="108">
        <v>101</v>
      </c>
      <c r="X132" s="108">
        <v>0</v>
      </c>
      <c r="Y132" s="108">
        <v>0</v>
      </c>
      <c r="Z132" s="108">
        <v>0</v>
      </c>
      <c r="AA132" s="108">
        <v>0</v>
      </c>
      <c r="AB132" s="108">
        <v>0</v>
      </c>
      <c r="AC132" s="108">
        <v>80</v>
      </c>
      <c r="AD132" s="108">
        <v>0</v>
      </c>
      <c r="AE132" s="108">
        <v>0</v>
      </c>
      <c r="AF132" s="108" t="s">
        <v>6480</v>
      </c>
      <c r="AG132" s="108">
        <v>0</v>
      </c>
      <c r="AH132" s="108">
        <v>0</v>
      </c>
      <c r="AI132" s="108">
        <v>0</v>
      </c>
      <c r="AJ132" s="108">
        <v>4000</v>
      </c>
      <c r="AK132" s="108">
        <v>300</v>
      </c>
      <c r="AL132" s="108">
        <v>1700</v>
      </c>
      <c r="AM132" s="108">
        <v>0</v>
      </c>
      <c r="AN132" s="108">
        <v>6000</v>
      </c>
      <c r="AO132" s="108">
        <v>3</v>
      </c>
      <c r="AP132" s="108" t="s">
        <v>6307</v>
      </c>
      <c r="AQ132" s="108">
        <v>0</v>
      </c>
    </row>
    <row r="133" spans="1:43" x14ac:dyDescent="0.2">
      <c r="A133" s="4">
        <v>1</v>
      </c>
      <c r="B133" s="5">
        <v>1</v>
      </c>
      <c r="C133" s="5">
        <v>1</v>
      </c>
      <c r="D133" s="5">
        <v>1</v>
      </c>
      <c r="E133" s="5">
        <v>1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M133" s="108"/>
      <c r="N133" s="95">
        <v>90141</v>
      </c>
      <c r="O133" s="95">
        <v>90141</v>
      </c>
      <c r="P133" s="95" t="s">
        <v>5948</v>
      </c>
      <c r="Q133" s="95">
        <v>0</v>
      </c>
      <c r="R133" s="115" t="s">
        <v>6481</v>
      </c>
      <c r="S133" s="95">
        <v>0</v>
      </c>
      <c r="T133" s="110">
        <v>0.1</v>
      </c>
      <c r="U133" s="108">
        <v>0</v>
      </c>
      <c r="V133" s="108">
        <v>0</v>
      </c>
      <c r="W133" s="108">
        <v>102</v>
      </c>
      <c r="X133" s="108">
        <v>0</v>
      </c>
      <c r="Y133" s="108">
        <v>0</v>
      </c>
      <c r="Z133" s="108">
        <v>0</v>
      </c>
      <c r="AA133" s="108">
        <v>0</v>
      </c>
      <c r="AB133" s="108">
        <v>0</v>
      </c>
      <c r="AC133" s="108">
        <v>80</v>
      </c>
      <c r="AD133" s="108">
        <v>0</v>
      </c>
      <c r="AE133" s="108">
        <v>0</v>
      </c>
      <c r="AF133" s="108" t="s">
        <v>6482</v>
      </c>
      <c r="AG133" s="108">
        <v>0</v>
      </c>
      <c r="AH133" s="108">
        <v>0</v>
      </c>
      <c r="AI133" s="108">
        <v>0</v>
      </c>
      <c r="AJ133" s="108">
        <v>12000</v>
      </c>
      <c r="AK133" s="108">
        <v>0</v>
      </c>
      <c r="AL133" s="108">
        <v>10000</v>
      </c>
      <c r="AM133" s="108">
        <v>0</v>
      </c>
      <c r="AN133" s="108">
        <v>10000</v>
      </c>
      <c r="AO133" s="108">
        <v>3</v>
      </c>
      <c r="AP133" s="108" t="s">
        <v>6307</v>
      </c>
      <c r="AQ133" s="108">
        <v>0</v>
      </c>
    </row>
    <row r="134" spans="1:43" x14ac:dyDescent="0.2">
      <c r="A134" s="4">
        <v>1</v>
      </c>
      <c r="B134" s="5">
        <v>1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M134" s="108"/>
      <c r="N134" s="95">
        <v>90142</v>
      </c>
      <c r="O134" s="95">
        <v>90142</v>
      </c>
      <c r="P134" s="95" t="s">
        <v>6483</v>
      </c>
      <c r="Q134" s="95">
        <v>0</v>
      </c>
      <c r="R134" s="115" t="s">
        <v>6484</v>
      </c>
      <c r="S134" s="95">
        <v>0</v>
      </c>
      <c r="T134" s="110" t="s">
        <v>6485</v>
      </c>
      <c r="U134" s="108">
        <v>0</v>
      </c>
      <c r="V134" s="108">
        <v>0</v>
      </c>
      <c r="W134" s="108">
        <v>103</v>
      </c>
      <c r="X134" s="108">
        <v>0</v>
      </c>
      <c r="Y134" s="108">
        <v>0</v>
      </c>
      <c r="Z134" s="108">
        <v>0</v>
      </c>
      <c r="AA134" s="108">
        <v>0</v>
      </c>
      <c r="AB134" s="108">
        <v>0</v>
      </c>
      <c r="AC134" s="108">
        <v>80</v>
      </c>
      <c r="AD134" s="108">
        <v>0</v>
      </c>
      <c r="AE134" s="108">
        <v>0</v>
      </c>
      <c r="AF134" s="108" t="s">
        <v>6486</v>
      </c>
      <c r="AG134" s="108">
        <v>0</v>
      </c>
      <c r="AH134" s="108">
        <v>0</v>
      </c>
      <c r="AI134" s="108">
        <v>0</v>
      </c>
      <c r="AJ134" s="108">
        <v>8000</v>
      </c>
      <c r="AK134" s="108">
        <v>0</v>
      </c>
      <c r="AL134" s="108">
        <v>4500</v>
      </c>
      <c r="AM134" s="108">
        <v>0</v>
      </c>
      <c r="AN134" s="108">
        <v>6000</v>
      </c>
      <c r="AO134" s="108">
        <v>3</v>
      </c>
      <c r="AP134" s="108" t="s">
        <v>6307</v>
      </c>
      <c r="AQ134" s="108">
        <v>0</v>
      </c>
    </row>
    <row r="135" spans="1:43" x14ac:dyDescent="0.2">
      <c r="A135" s="4">
        <v>1</v>
      </c>
      <c r="B135" s="5">
        <v>1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M135" s="108"/>
      <c r="N135" s="95">
        <v>90143</v>
      </c>
      <c r="O135" s="95">
        <v>90143</v>
      </c>
      <c r="P135" s="95" t="s">
        <v>6487</v>
      </c>
      <c r="Q135" s="95">
        <v>0</v>
      </c>
      <c r="R135" s="115" t="s">
        <v>6488</v>
      </c>
      <c r="S135" s="95">
        <v>0</v>
      </c>
      <c r="T135" s="110" t="s">
        <v>6489</v>
      </c>
      <c r="U135" s="108">
        <v>0</v>
      </c>
      <c r="V135" s="108">
        <v>0</v>
      </c>
      <c r="W135" s="108">
        <v>101</v>
      </c>
      <c r="X135" s="108">
        <v>0</v>
      </c>
      <c r="Y135" s="108">
        <v>0</v>
      </c>
      <c r="Z135" s="108">
        <v>0</v>
      </c>
      <c r="AA135" s="108">
        <v>0</v>
      </c>
      <c r="AB135" s="108">
        <v>0</v>
      </c>
      <c r="AC135" s="108">
        <v>15</v>
      </c>
      <c r="AD135" s="108">
        <v>0</v>
      </c>
      <c r="AE135" s="108">
        <v>0</v>
      </c>
      <c r="AF135" s="108" t="s">
        <v>6490</v>
      </c>
      <c r="AG135" s="108">
        <v>0</v>
      </c>
      <c r="AH135" s="108">
        <v>0</v>
      </c>
      <c r="AI135" s="108">
        <v>0</v>
      </c>
      <c r="AJ135" s="108">
        <v>0</v>
      </c>
      <c r="AK135" s="108">
        <v>500</v>
      </c>
      <c r="AL135" s="108">
        <v>-1</v>
      </c>
      <c r="AM135" s="108">
        <v>0</v>
      </c>
      <c r="AN135" s="108">
        <v>0</v>
      </c>
      <c r="AO135" s="108">
        <v>0</v>
      </c>
      <c r="AP135" s="108">
        <v>0</v>
      </c>
      <c r="AQ135" s="108">
        <v>0</v>
      </c>
    </row>
    <row r="136" spans="1:43" x14ac:dyDescent="0.2">
      <c r="A136" s="4">
        <v>1</v>
      </c>
      <c r="B136" s="5">
        <v>1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M136" s="108"/>
      <c r="N136" s="95">
        <v>90150</v>
      </c>
      <c r="O136" s="95">
        <v>90150</v>
      </c>
      <c r="P136" s="95" t="s">
        <v>6491</v>
      </c>
      <c r="Q136" s="95">
        <v>0</v>
      </c>
      <c r="R136" s="95" t="s">
        <v>6492</v>
      </c>
      <c r="S136" s="95">
        <v>0</v>
      </c>
      <c r="T136" s="110">
        <v>0.1</v>
      </c>
      <c r="U136" s="108">
        <v>0</v>
      </c>
      <c r="V136" s="108">
        <v>0</v>
      </c>
      <c r="W136" s="108">
        <v>101</v>
      </c>
      <c r="X136" s="108">
        <v>0</v>
      </c>
      <c r="Y136" s="108">
        <v>0</v>
      </c>
      <c r="Z136" s="108">
        <v>0</v>
      </c>
      <c r="AA136" s="108">
        <v>0</v>
      </c>
      <c r="AB136" s="108">
        <v>0</v>
      </c>
      <c r="AC136" s="108">
        <v>9999</v>
      </c>
      <c r="AD136" s="108">
        <v>0</v>
      </c>
      <c r="AE136" s="108">
        <v>0</v>
      </c>
      <c r="AF136" s="108" t="s">
        <v>6493</v>
      </c>
      <c r="AG136" s="108">
        <v>0</v>
      </c>
      <c r="AH136" s="108">
        <v>0</v>
      </c>
      <c r="AI136" s="108">
        <v>0</v>
      </c>
      <c r="AJ136" s="108">
        <v>4000</v>
      </c>
      <c r="AK136" s="108">
        <v>0</v>
      </c>
      <c r="AL136" s="108">
        <v>-1</v>
      </c>
      <c r="AM136" s="108">
        <v>0</v>
      </c>
      <c r="AN136" s="108">
        <v>10000</v>
      </c>
      <c r="AO136" s="108">
        <v>3</v>
      </c>
      <c r="AP136" s="108" t="s">
        <v>6494</v>
      </c>
      <c r="AQ136" s="108">
        <v>0</v>
      </c>
    </row>
    <row r="137" spans="1:43" x14ac:dyDescent="0.2">
      <c r="A137" s="4">
        <v>1</v>
      </c>
      <c r="B137" s="5">
        <v>1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M137" s="108"/>
      <c r="N137" s="95">
        <v>90151</v>
      </c>
      <c r="O137" s="95">
        <v>90151</v>
      </c>
      <c r="P137" s="95" t="s">
        <v>6495</v>
      </c>
      <c r="Q137" s="95">
        <v>0</v>
      </c>
      <c r="R137" s="95" t="s">
        <v>6496</v>
      </c>
      <c r="S137" s="95">
        <v>0</v>
      </c>
      <c r="T137" s="110">
        <v>0.5</v>
      </c>
      <c r="U137" s="108">
        <v>0</v>
      </c>
      <c r="V137" s="108">
        <v>0</v>
      </c>
      <c r="W137" s="108">
        <v>102</v>
      </c>
      <c r="X137" s="108">
        <v>0</v>
      </c>
      <c r="Y137" s="108">
        <v>0</v>
      </c>
      <c r="Z137" s="108">
        <v>0</v>
      </c>
      <c r="AA137" s="108">
        <v>0</v>
      </c>
      <c r="AB137" s="108">
        <v>0</v>
      </c>
      <c r="AC137" s="108">
        <v>80</v>
      </c>
      <c r="AD137" s="108">
        <v>0</v>
      </c>
      <c r="AE137" s="108">
        <v>0</v>
      </c>
      <c r="AF137" s="108">
        <v>60</v>
      </c>
      <c r="AG137" s="108" t="s">
        <v>6497</v>
      </c>
      <c r="AH137" s="108">
        <v>0</v>
      </c>
      <c r="AI137" s="108">
        <v>0</v>
      </c>
      <c r="AJ137" s="108">
        <v>8000</v>
      </c>
      <c r="AK137" s="108">
        <v>0</v>
      </c>
      <c r="AL137" s="108">
        <v>5000</v>
      </c>
      <c r="AM137" s="108">
        <v>0</v>
      </c>
      <c r="AN137" s="108">
        <v>10000</v>
      </c>
      <c r="AO137" s="108">
        <v>3</v>
      </c>
      <c r="AP137" s="108" t="s">
        <v>6494</v>
      </c>
      <c r="AQ137" s="108">
        <v>0</v>
      </c>
    </row>
    <row r="138" spans="1:43" x14ac:dyDescent="0.2">
      <c r="A138" s="4">
        <v>1</v>
      </c>
      <c r="B138" s="5">
        <v>1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M138" s="108"/>
      <c r="N138" s="95">
        <v>90152</v>
      </c>
      <c r="O138" s="95">
        <v>90153</v>
      </c>
      <c r="P138" s="95" t="s">
        <v>6498</v>
      </c>
      <c r="Q138" s="95">
        <v>0</v>
      </c>
      <c r="R138" s="95" t="s">
        <v>6499</v>
      </c>
      <c r="S138" s="95">
        <v>0</v>
      </c>
      <c r="T138" s="95">
        <v>0</v>
      </c>
      <c r="U138" s="108">
        <v>0</v>
      </c>
      <c r="V138" s="108">
        <v>0</v>
      </c>
      <c r="W138" s="108">
        <v>103</v>
      </c>
      <c r="X138" s="108">
        <v>0</v>
      </c>
      <c r="Y138" s="108">
        <v>0</v>
      </c>
      <c r="Z138" s="108">
        <v>0</v>
      </c>
      <c r="AA138" s="108">
        <v>0</v>
      </c>
      <c r="AB138" s="108">
        <v>0</v>
      </c>
      <c r="AC138" s="108">
        <v>9999</v>
      </c>
      <c r="AD138" s="108">
        <v>0</v>
      </c>
      <c r="AE138" s="108">
        <v>0</v>
      </c>
      <c r="AF138" s="108">
        <v>1</v>
      </c>
      <c r="AG138" s="108">
        <v>0</v>
      </c>
      <c r="AH138" s="108">
        <v>0</v>
      </c>
      <c r="AI138" s="108" t="s">
        <v>6500</v>
      </c>
      <c r="AJ138" s="108">
        <v>8000</v>
      </c>
      <c r="AK138" s="108">
        <v>0</v>
      </c>
      <c r="AL138" s="108">
        <v>100</v>
      </c>
      <c r="AM138" s="108">
        <v>0</v>
      </c>
      <c r="AN138" s="108">
        <v>100</v>
      </c>
      <c r="AO138" s="108">
        <v>3</v>
      </c>
      <c r="AP138" s="108" t="s">
        <v>3503</v>
      </c>
      <c r="AQ138" s="108">
        <v>0</v>
      </c>
    </row>
    <row r="139" spans="1:43" x14ac:dyDescent="0.2">
      <c r="A139" s="4">
        <v>1</v>
      </c>
      <c r="B139" s="5">
        <v>1</v>
      </c>
      <c r="C139" s="5">
        <v>1</v>
      </c>
      <c r="D139" s="5">
        <v>1</v>
      </c>
      <c r="E139" s="5">
        <v>1</v>
      </c>
      <c r="F139" s="5">
        <v>1</v>
      </c>
      <c r="G139" s="5">
        <v>1</v>
      </c>
      <c r="H139" s="5">
        <v>1</v>
      </c>
      <c r="I139" s="5">
        <v>1</v>
      </c>
      <c r="J139" s="5">
        <v>1</v>
      </c>
      <c r="M139" s="108"/>
      <c r="N139" s="95">
        <v>90160</v>
      </c>
      <c r="O139" s="95">
        <v>90160</v>
      </c>
      <c r="P139" s="95" t="s">
        <v>6501</v>
      </c>
      <c r="Q139" s="95">
        <v>0</v>
      </c>
      <c r="R139" s="95" t="s">
        <v>6502</v>
      </c>
      <c r="S139" s="95">
        <v>0</v>
      </c>
      <c r="T139" s="95" t="s">
        <v>6503</v>
      </c>
      <c r="U139" s="108">
        <v>0</v>
      </c>
      <c r="V139" s="108">
        <v>0</v>
      </c>
      <c r="W139" s="108">
        <v>101</v>
      </c>
      <c r="X139" s="108">
        <v>0</v>
      </c>
      <c r="Y139" s="108">
        <v>0</v>
      </c>
      <c r="Z139" s="108">
        <v>0</v>
      </c>
      <c r="AA139" s="108">
        <v>0</v>
      </c>
      <c r="AB139" s="108">
        <v>0</v>
      </c>
      <c r="AC139" s="108">
        <v>80</v>
      </c>
      <c r="AD139" s="108">
        <v>0</v>
      </c>
      <c r="AE139" s="108">
        <v>0</v>
      </c>
      <c r="AF139" s="108" t="s">
        <v>6504</v>
      </c>
      <c r="AG139" s="108">
        <v>0</v>
      </c>
      <c r="AH139" s="108">
        <v>0</v>
      </c>
      <c r="AI139" s="108">
        <v>0</v>
      </c>
      <c r="AJ139" s="108">
        <v>4000</v>
      </c>
      <c r="AK139" s="108">
        <v>600</v>
      </c>
      <c r="AL139" s="108">
        <v>1000</v>
      </c>
      <c r="AM139" s="108">
        <v>0</v>
      </c>
      <c r="AN139" s="108">
        <v>8000</v>
      </c>
      <c r="AO139" s="108">
        <v>3</v>
      </c>
      <c r="AP139" s="108" t="s">
        <v>6307</v>
      </c>
      <c r="AQ139" s="108">
        <v>0</v>
      </c>
    </row>
    <row r="140" spans="1:43" x14ac:dyDescent="0.2">
      <c r="A140" s="4">
        <v>1</v>
      </c>
      <c r="B140" s="5">
        <v>1</v>
      </c>
      <c r="C140" s="5">
        <v>1</v>
      </c>
      <c r="D140" s="5">
        <v>1</v>
      </c>
      <c r="E140" s="5">
        <v>1</v>
      </c>
      <c r="F140" s="5">
        <v>1</v>
      </c>
      <c r="G140" s="5">
        <v>1</v>
      </c>
      <c r="H140" s="5">
        <v>1</v>
      </c>
      <c r="I140" s="5">
        <v>1</v>
      </c>
      <c r="J140" s="5">
        <v>1</v>
      </c>
      <c r="M140" s="108"/>
      <c r="N140" s="95">
        <v>90161</v>
      </c>
      <c r="O140" s="95">
        <v>90161</v>
      </c>
      <c r="P140" s="95" t="s">
        <v>6505</v>
      </c>
      <c r="Q140" s="95">
        <v>0</v>
      </c>
      <c r="R140" s="95" t="s">
        <v>6506</v>
      </c>
      <c r="S140" s="95">
        <v>0</v>
      </c>
      <c r="T140" s="95" t="s">
        <v>6507</v>
      </c>
      <c r="U140" s="108">
        <v>0</v>
      </c>
      <c r="V140" s="108">
        <v>0</v>
      </c>
      <c r="W140" s="108">
        <v>102</v>
      </c>
      <c r="X140" s="108">
        <v>0</v>
      </c>
      <c r="Y140" s="108">
        <v>0</v>
      </c>
      <c r="Z140" s="108">
        <v>0</v>
      </c>
      <c r="AA140" s="108">
        <v>0</v>
      </c>
      <c r="AB140" s="108">
        <v>0</v>
      </c>
      <c r="AC140" s="108">
        <v>80</v>
      </c>
      <c r="AD140" s="108">
        <v>0</v>
      </c>
      <c r="AE140" s="108">
        <v>0</v>
      </c>
      <c r="AF140" s="108" t="s">
        <v>6508</v>
      </c>
      <c r="AG140" s="108">
        <v>0</v>
      </c>
      <c r="AH140" s="108">
        <v>0</v>
      </c>
      <c r="AI140" s="108">
        <v>0</v>
      </c>
      <c r="AJ140" s="108">
        <v>8000</v>
      </c>
      <c r="AK140" s="108">
        <v>500</v>
      </c>
      <c r="AL140" s="108">
        <v>4000</v>
      </c>
      <c r="AM140" s="108">
        <v>0</v>
      </c>
      <c r="AN140" s="108">
        <v>8000</v>
      </c>
      <c r="AO140" s="108">
        <v>3</v>
      </c>
      <c r="AP140" s="108" t="s">
        <v>6307</v>
      </c>
      <c r="AQ140" s="108">
        <v>0</v>
      </c>
    </row>
    <row r="141" spans="1:43" x14ac:dyDescent="0.2">
      <c r="A141" s="4">
        <v>1</v>
      </c>
      <c r="B141" s="5">
        <v>1</v>
      </c>
      <c r="C141" s="5">
        <v>1</v>
      </c>
      <c r="D141" s="5">
        <v>1</v>
      </c>
      <c r="E141" s="5">
        <v>1</v>
      </c>
      <c r="F141" s="5">
        <v>1</v>
      </c>
      <c r="G141" s="5">
        <v>1</v>
      </c>
      <c r="H141" s="5">
        <v>1</v>
      </c>
      <c r="I141" s="5">
        <v>1</v>
      </c>
      <c r="J141" s="5">
        <v>1</v>
      </c>
      <c r="M141" s="108"/>
      <c r="N141" s="95">
        <v>90162</v>
      </c>
      <c r="O141" s="95">
        <v>90162</v>
      </c>
      <c r="P141" s="95" t="s">
        <v>6509</v>
      </c>
      <c r="Q141" s="95">
        <v>0</v>
      </c>
      <c r="R141" s="95" t="s">
        <v>6510</v>
      </c>
      <c r="S141" s="95">
        <v>0</v>
      </c>
      <c r="T141" s="95" t="s">
        <v>5643</v>
      </c>
      <c r="U141" s="108">
        <v>0</v>
      </c>
      <c r="V141" s="108">
        <v>0</v>
      </c>
      <c r="W141" s="108">
        <v>103</v>
      </c>
      <c r="X141" s="108">
        <v>0</v>
      </c>
      <c r="Y141" s="108">
        <v>0</v>
      </c>
      <c r="Z141" s="108">
        <v>0</v>
      </c>
      <c r="AA141" s="108">
        <v>0</v>
      </c>
      <c r="AB141" s="108">
        <v>0</v>
      </c>
      <c r="AC141" s="108">
        <v>80</v>
      </c>
      <c r="AD141" s="108">
        <v>0</v>
      </c>
      <c r="AE141" s="108">
        <v>0</v>
      </c>
      <c r="AF141" s="108" t="s">
        <v>6511</v>
      </c>
      <c r="AG141" s="108">
        <v>0</v>
      </c>
      <c r="AH141" s="108">
        <v>0</v>
      </c>
      <c r="AI141" s="108">
        <v>0</v>
      </c>
      <c r="AJ141" s="108">
        <v>10000</v>
      </c>
      <c r="AK141" s="108">
        <v>1500</v>
      </c>
      <c r="AL141" s="108">
        <v>2500</v>
      </c>
      <c r="AM141" s="108">
        <v>0</v>
      </c>
      <c r="AN141" s="108">
        <v>15000</v>
      </c>
      <c r="AO141" s="108">
        <v>3</v>
      </c>
      <c r="AP141" s="108" t="s">
        <v>6307</v>
      </c>
      <c r="AQ141" s="108">
        <v>0</v>
      </c>
    </row>
    <row r="142" spans="1:43" x14ac:dyDescent="0.2">
      <c r="A142" s="4">
        <v>1</v>
      </c>
      <c r="B142" s="5">
        <v>1</v>
      </c>
      <c r="C142" s="5">
        <v>1</v>
      </c>
      <c r="D142" s="5">
        <v>1</v>
      </c>
      <c r="E142" s="5">
        <v>1</v>
      </c>
      <c r="F142" s="5">
        <v>1</v>
      </c>
      <c r="G142" s="5">
        <v>1</v>
      </c>
      <c r="H142" s="5">
        <v>1</v>
      </c>
      <c r="I142" s="5">
        <v>1</v>
      </c>
      <c r="J142" s="5">
        <v>1</v>
      </c>
      <c r="M142" s="108"/>
      <c r="N142" s="95">
        <v>90163</v>
      </c>
      <c r="O142" s="95">
        <v>90163</v>
      </c>
      <c r="P142" s="95" t="s">
        <v>6512</v>
      </c>
      <c r="Q142" s="95">
        <v>0</v>
      </c>
      <c r="R142" s="118" t="s">
        <v>6513</v>
      </c>
      <c r="S142" s="95">
        <v>0</v>
      </c>
      <c r="T142" s="95">
        <v>0</v>
      </c>
      <c r="U142" s="108">
        <v>0</v>
      </c>
      <c r="V142" s="108">
        <v>0</v>
      </c>
      <c r="W142" s="108">
        <v>101</v>
      </c>
      <c r="X142" s="108">
        <v>0</v>
      </c>
      <c r="Y142" s="108">
        <v>0</v>
      </c>
      <c r="Z142" s="108">
        <v>0</v>
      </c>
      <c r="AA142" s="108">
        <v>0</v>
      </c>
      <c r="AB142" s="108">
        <v>0</v>
      </c>
      <c r="AC142" s="108">
        <v>80</v>
      </c>
      <c r="AD142" s="108">
        <v>0</v>
      </c>
      <c r="AE142" s="108">
        <v>0</v>
      </c>
      <c r="AF142" s="108">
        <v>0</v>
      </c>
      <c r="AG142" s="108" t="s">
        <v>6514</v>
      </c>
      <c r="AH142" s="108">
        <v>0</v>
      </c>
      <c r="AI142" s="108">
        <v>0</v>
      </c>
      <c r="AJ142" s="108">
        <v>0</v>
      </c>
      <c r="AK142" s="108">
        <v>0</v>
      </c>
      <c r="AL142" s="108">
        <v>-1</v>
      </c>
      <c r="AM142" s="108">
        <v>0</v>
      </c>
      <c r="AN142" s="108">
        <v>0</v>
      </c>
      <c r="AO142" s="108">
        <v>3</v>
      </c>
      <c r="AP142" s="108">
        <v>0</v>
      </c>
      <c r="AQ142" s="108">
        <v>0</v>
      </c>
    </row>
    <row r="143" spans="1:43" x14ac:dyDescent="0.2">
      <c r="A143" s="4">
        <v>1</v>
      </c>
      <c r="B143" s="5">
        <v>1</v>
      </c>
      <c r="C143" s="5">
        <v>1</v>
      </c>
      <c r="D143" s="5">
        <v>1</v>
      </c>
      <c r="E143" s="5">
        <v>1</v>
      </c>
      <c r="F143" s="5">
        <v>1</v>
      </c>
      <c r="G143" s="5">
        <v>1</v>
      </c>
      <c r="H143" s="5">
        <v>1</v>
      </c>
      <c r="I143" s="5">
        <v>1</v>
      </c>
      <c r="J143" s="5">
        <v>1</v>
      </c>
      <c r="M143" s="108"/>
      <c r="N143" s="95">
        <v>90170</v>
      </c>
      <c r="O143" s="95">
        <v>90170</v>
      </c>
      <c r="P143" s="95" t="s">
        <v>6515</v>
      </c>
      <c r="Q143" s="95">
        <v>0</v>
      </c>
      <c r="R143" s="118" t="s">
        <v>6516</v>
      </c>
      <c r="S143" s="95">
        <v>0</v>
      </c>
      <c r="T143" s="95" t="s">
        <v>6517</v>
      </c>
      <c r="U143" s="108">
        <v>0</v>
      </c>
      <c r="V143" s="108">
        <v>0</v>
      </c>
      <c r="W143" s="108">
        <v>101</v>
      </c>
      <c r="X143" s="108">
        <v>0</v>
      </c>
      <c r="Y143" s="108">
        <v>0</v>
      </c>
      <c r="Z143" s="108">
        <v>0</v>
      </c>
      <c r="AA143" s="108">
        <v>0</v>
      </c>
      <c r="AB143" s="108">
        <v>0</v>
      </c>
      <c r="AC143" s="108">
        <v>40</v>
      </c>
      <c r="AD143" s="108">
        <v>0</v>
      </c>
      <c r="AE143" s="108">
        <v>0</v>
      </c>
      <c r="AF143" s="108">
        <v>901700</v>
      </c>
      <c r="AG143" s="108">
        <v>0</v>
      </c>
      <c r="AH143" s="108">
        <v>0</v>
      </c>
      <c r="AI143" s="108">
        <v>0</v>
      </c>
      <c r="AJ143" s="108">
        <v>4000</v>
      </c>
      <c r="AK143" s="108">
        <v>0</v>
      </c>
      <c r="AL143" s="108">
        <v>2000</v>
      </c>
      <c r="AM143" s="108">
        <v>0</v>
      </c>
      <c r="AN143" s="108">
        <v>10000</v>
      </c>
      <c r="AO143" s="108">
        <v>3</v>
      </c>
      <c r="AP143" s="108" t="s">
        <v>6494</v>
      </c>
      <c r="AQ143" s="108">
        <v>0</v>
      </c>
    </row>
    <row r="144" spans="1:43" x14ac:dyDescent="0.2">
      <c r="A144" s="4">
        <v>1</v>
      </c>
      <c r="B144" s="5">
        <v>1</v>
      </c>
      <c r="C144" s="5">
        <v>1</v>
      </c>
      <c r="D144" s="5">
        <v>1</v>
      </c>
      <c r="E144" s="5">
        <v>1</v>
      </c>
      <c r="F144" s="5">
        <v>1</v>
      </c>
      <c r="G144" s="5">
        <v>1</v>
      </c>
      <c r="H144" s="5">
        <v>1</v>
      </c>
      <c r="I144" s="5">
        <v>1</v>
      </c>
      <c r="J144" s="5">
        <v>1</v>
      </c>
      <c r="M144" s="108"/>
      <c r="N144" s="95">
        <v>90171</v>
      </c>
      <c r="O144" s="95">
        <v>90171</v>
      </c>
      <c r="P144" s="95" t="s">
        <v>6518</v>
      </c>
      <c r="Q144" s="95">
        <v>0</v>
      </c>
      <c r="R144" s="118" t="s">
        <v>6519</v>
      </c>
      <c r="S144" s="95">
        <v>0</v>
      </c>
      <c r="T144" s="95" t="s">
        <v>6520</v>
      </c>
      <c r="U144" s="108">
        <v>0</v>
      </c>
      <c r="V144" s="108">
        <v>0</v>
      </c>
      <c r="W144" s="108">
        <v>102</v>
      </c>
      <c r="X144" s="108">
        <v>0</v>
      </c>
      <c r="Y144" s="108">
        <v>0</v>
      </c>
      <c r="Z144" s="108">
        <v>0</v>
      </c>
      <c r="AA144" s="108">
        <v>0</v>
      </c>
      <c r="AB144" s="108">
        <v>0</v>
      </c>
      <c r="AC144" s="108">
        <v>80</v>
      </c>
      <c r="AD144" s="108">
        <v>0</v>
      </c>
      <c r="AE144" s="108">
        <v>0</v>
      </c>
      <c r="AF144" s="108" t="s">
        <v>6521</v>
      </c>
      <c r="AG144" s="108">
        <v>0</v>
      </c>
      <c r="AH144" s="108">
        <v>0</v>
      </c>
      <c r="AI144" s="108">
        <v>0</v>
      </c>
      <c r="AJ144" s="108">
        <v>4000</v>
      </c>
      <c r="AK144" s="108">
        <v>0</v>
      </c>
      <c r="AL144" s="108">
        <v>1500</v>
      </c>
      <c r="AM144" s="108">
        <v>0</v>
      </c>
      <c r="AN144" s="108">
        <v>10000</v>
      </c>
      <c r="AO144" s="108">
        <v>3</v>
      </c>
      <c r="AP144" s="108" t="s">
        <v>6522</v>
      </c>
      <c r="AQ144" s="108">
        <v>0</v>
      </c>
    </row>
    <row r="145" spans="1:43" x14ac:dyDescent="0.2">
      <c r="A145" s="4">
        <v>1</v>
      </c>
      <c r="B145" s="5">
        <v>1</v>
      </c>
      <c r="C145" s="5">
        <v>1</v>
      </c>
      <c r="D145" s="5">
        <v>1</v>
      </c>
      <c r="E145" s="5">
        <v>1</v>
      </c>
      <c r="F145" s="5">
        <v>1</v>
      </c>
      <c r="G145" s="5">
        <v>1</v>
      </c>
      <c r="H145" s="5">
        <v>1</v>
      </c>
      <c r="I145" s="5">
        <v>1</v>
      </c>
      <c r="J145" s="5">
        <v>1</v>
      </c>
      <c r="M145" s="108"/>
      <c r="N145" s="95">
        <v>90172</v>
      </c>
      <c r="O145" s="95">
        <v>90172</v>
      </c>
      <c r="P145" s="95" t="s">
        <v>6523</v>
      </c>
      <c r="Q145" s="95">
        <v>0</v>
      </c>
      <c r="R145" s="118" t="s">
        <v>6524</v>
      </c>
      <c r="S145" s="95">
        <v>0</v>
      </c>
      <c r="T145" s="95">
        <v>0</v>
      </c>
      <c r="U145" s="108">
        <v>0</v>
      </c>
      <c r="V145" s="108">
        <v>0</v>
      </c>
      <c r="W145" s="108">
        <v>103</v>
      </c>
      <c r="X145" s="108">
        <v>0</v>
      </c>
      <c r="Y145" s="108">
        <v>0</v>
      </c>
      <c r="Z145" s="108">
        <v>0</v>
      </c>
      <c r="AA145" s="108">
        <v>0</v>
      </c>
      <c r="AB145" s="108">
        <v>0</v>
      </c>
      <c r="AC145" s="108">
        <v>80</v>
      </c>
      <c r="AD145" s="108">
        <v>0</v>
      </c>
      <c r="AE145" s="108">
        <v>0</v>
      </c>
      <c r="AF145" s="108" t="s">
        <v>6525</v>
      </c>
      <c r="AG145" s="108">
        <v>0</v>
      </c>
      <c r="AH145" s="108">
        <v>0</v>
      </c>
      <c r="AI145" s="108">
        <v>0</v>
      </c>
      <c r="AJ145" s="108">
        <v>10000</v>
      </c>
      <c r="AK145" s="108">
        <v>0</v>
      </c>
      <c r="AL145" s="108">
        <v>1500</v>
      </c>
      <c r="AM145" s="108">
        <v>0</v>
      </c>
      <c r="AN145" s="108">
        <v>10000</v>
      </c>
      <c r="AO145" s="108">
        <v>3</v>
      </c>
      <c r="AP145" s="108" t="s">
        <v>6522</v>
      </c>
      <c r="AQ145" s="108">
        <v>0</v>
      </c>
    </row>
    <row r="146" spans="1:43" x14ac:dyDescent="0.2">
      <c r="A146" s="4">
        <v>1</v>
      </c>
      <c r="B146" s="5">
        <v>1</v>
      </c>
      <c r="C146" s="5">
        <v>1</v>
      </c>
      <c r="D146" s="5">
        <v>1</v>
      </c>
      <c r="E146" s="5">
        <v>1</v>
      </c>
      <c r="F146" s="5">
        <v>1</v>
      </c>
      <c r="G146" s="5">
        <v>1</v>
      </c>
      <c r="H146" s="5">
        <v>1</v>
      </c>
      <c r="I146" s="5">
        <v>1</v>
      </c>
      <c r="J146" s="5">
        <v>1</v>
      </c>
      <c r="M146" s="108"/>
      <c r="N146" s="95">
        <v>90173</v>
      </c>
      <c r="O146" s="95">
        <v>90173</v>
      </c>
      <c r="P146" s="95" t="s">
        <v>6526</v>
      </c>
      <c r="Q146" s="95">
        <v>0</v>
      </c>
      <c r="R146" s="118" t="s">
        <v>6527</v>
      </c>
      <c r="S146" s="95">
        <v>0</v>
      </c>
      <c r="T146" s="95">
        <v>0</v>
      </c>
      <c r="U146" s="108">
        <v>0</v>
      </c>
      <c r="V146" s="108">
        <v>0</v>
      </c>
      <c r="W146" s="108">
        <v>101</v>
      </c>
      <c r="X146" s="108">
        <v>0</v>
      </c>
      <c r="Y146" s="108">
        <v>0</v>
      </c>
      <c r="Z146" s="108">
        <v>0</v>
      </c>
      <c r="AA146" s="108">
        <v>0</v>
      </c>
      <c r="AB146" s="108">
        <v>0</v>
      </c>
      <c r="AC146" s="108">
        <v>80</v>
      </c>
      <c r="AD146" s="108">
        <v>0</v>
      </c>
      <c r="AE146" s="108">
        <v>0</v>
      </c>
      <c r="AF146" s="108" t="s">
        <v>6528</v>
      </c>
      <c r="AG146" s="108">
        <v>0</v>
      </c>
      <c r="AH146" s="108">
        <v>0</v>
      </c>
      <c r="AI146" s="108">
        <v>0</v>
      </c>
      <c r="AJ146" s="108">
        <v>0</v>
      </c>
      <c r="AK146" s="108">
        <v>0</v>
      </c>
      <c r="AL146" s="108">
        <v>-1</v>
      </c>
      <c r="AM146" s="108">
        <v>0</v>
      </c>
      <c r="AN146" s="108">
        <v>0</v>
      </c>
      <c r="AO146" s="108">
        <v>0</v>
      </c>
      <c r="AP146" s="108" t="s">
        <v>6522</v>
      </c>
      <c r="AQ146" s="108">
        <v>0</v>
      </c>
    </row>
    <row r="147" spans="1:43" s="48" customFormat="1" x14ac:dyDescent="0.2">
      <c r="A147" s="4">
        <v>1</v>
      </c>
      <c r="B147" s="5">
        <v>1</v>
      </c>
      <c r="C147" s="5">
        <v>1</v>
      </c>
      <c r="D147" s="5">
        <v>1</v>
      </c>
      <c r="E147" s="5">
        <v>1</v>
      </c>
      <c r="F147" s="5">
        <v>1</v>
      </c>
      <c r="G147" s="5">
        <v>1</v>
      </c>
      <c r="H147" s="5">
        <v>1</v>
      </c>
      <c r="I147" s="5">
        <v>1</v>
      </c>
      <c r="J147" s="5">
        <v>1</v>
      </c>
      <c r="K147"/>
      <c r="L147"/>
      <c r="M147" s="108"/>
      <c r="N147" s="113">
        <v>90180</v>
      </c>
      <c r="O147" s="113">
        <v>90180</v>
      </c>
      <c r="P147" s="113" t="s">
        <v>6529</v>
      </c>
      <c r="Q147" s="95">
        <v>0</v>
      </c>
      <c r="R147" s="119" t="s">
        <v>6530</v>
      </c>
      <c r="S147" s="95">
        <v>0</v>
      </c>
      <c r="T147" s="113">
        <v>0</v>
      </c>
      <c r="U147" s="116">
        <v>0</v>
      </c>
      <c r="V147" s="116">
        <v>0</v>
      </c>
      <c r="W147" s="116">
        <v>101</v>
      </c>
      <c r="X147" s="108">
        <v>0</v>
      </c>
      <c r="Y147" s="108">
        <v>0</v>
      </c>
      <c r="Z147" s="116">
        <v>0</v>
      </c>
      <c r="AA147" s="108">
        <v>0</v>
      </c>
      <c r="AB147" s="116">
        <v>0</v>
      </c>
      <c r="AC147" s="116">
        <v>80</v>
      </c>
      <c r="AD147" s="116">
        <v>0</v>
      </c>
      <c r="AE147" s="108">
        <v>0</v>
      </c>
      <c r="AF147" s="116">
        <v>901800</v>
      </c>
      <c r="AG147" s="116">
        <v>0</v>
      </c>
      <c r="AH147" s="108">
        <v>0</v>
      </c>
      <c r="AI147" s="116" t="s">
        <v>6531</v>
      </c>
      <c r="AJ147" s="116">
        <v>0</v>
      </c>
      <c r="AK147" s="116">
        <v>0</v>
      </c>
      <c r="AL147" s="116">
        <v>2500</v>
      </c>
      <c r="AM147" s="116">
        <v>0</v>
      </c>
      <c r="AN147" s="116">
        <v>99999</v>
      </c>
      <c r="AO147" s="116">
        <v>3</v>
      </c>
      <c r="AP147" s="116" t="s">
        <v>6307</v>
      </c>
      <c r="AQ147" s="108">
        <v>0</v>
      </c>
    </row>
    <row r="148" spans="1:43" s="48" customFormat="1" x14ac:dyDescent="0.2">
      <c r="A148" s="4">
        <v>1</v>
      </c>
      <c r="B148" s="5">
        <v>1</v>
      </c>
      <c r="C148" s="5">
        <v>1</v>
      </c>
      <c r="D148" s="5">
        <v>1</v>
      </c>
      <c r="E148" s="5">
        <v>1</v>
      </c>
      <c r="F148" s="5">
        <v>1</v>
      </c>
      <c r="G148" s="5">
        <v>1</v>
      </c>
      <c r="H148" s="5">
        <v>1</v>
      </c>
      <c r="I148" s="5">
        <v>1</v>
      </c>
      <c r="J148" s="5">
        <v>1</v>
      </c>
      <c r="K148"/>
      <c r="L148"/>
      <c r="M148" s="108"/>
      <c r="N148" s="113">
        <v>90181</v>
      </c>
      <c r="O148" s="113">
        <v>90181</v>
      </c>
      <c r="P148" s="113" t="s">
        <v>6532</v>
      </c>
      <c r="Q148" s="95">
        <v>0</v>
      </c>
      <c r="R148" s="119" t="s">
        <v>6533</v>
      </c>
      <c r="S148" s="95">
        <v>0</v>
      </c>
      <c r="T148" s="113">
        <v>0</v>
      </c>
      <c r="U148" s="116">
        <v>0</v>
      </c>
      <c r="V148" s="116">
        <v>0</v>
      </c>
      <c r="W148" s="116">
        <v>102</v>
      </c>
      <c r="X148" s="108">
        <v>0</v>
      </c>
      <c r="Y148" s="108">
        <v>0</v>
      </c>
      <c r="Z148" s="116">
        <v>0</v>
      </c>
      <c r="AA148" s="108">
        <v>0</v>
      </c>
      <c r="AB148" s="116">
        <v>0</v>
      </c>
      <c r="AC148" s="116">
        <v>80</v>
      </c>
      <c r="AD148" s="116">
        <v>0</v>
      </c>
      <c r="AE148" s="108">
        <v>0</v>
      </c>
      <c r="AF148" s="116" t="s">
        <v>6534</v>
      </c>
      <c r="AG148" s="116">
        <v>0</v>
      </c>
      <c r="AH148" s="108">
        <v>0</v>
      </c>
      <c r="AI148" s="116">
        <v>0</v>
      </c>
      <c r="AJ148" s="116">
        <v>4000</v>
      </c>
      <c r="AK148" s="116">
        <v>600</v>
      </c>
      <c r="AL148" s="116">
        <v>4000</v>
      </c>
      <c r="AM148" s="116">
        <v>0</v>
      </c>
      <c r="AN148" s="116">
        <v>8000</v>
      </c>
      <c r="AO148" s="116">
        <v>3</v>
      </c>
      <c r="AP148" s="116" t="s">
        <v>6307</v>
      </c>
      <c r="AQ148" s="108">
        <v>0</v>
      </c>
    </row>
    <row r="149" spans="1:43" s="48" customFormat="1" x14ac:dyDescent="0.2">
      <c r="A149" s="4">
        <v>1</v>
      </c>
      <c r="B149" s="5">
        <v>1</v>
      </c>
      <c r="C149" s="5">
        <v>1</v>
      </c>
      <c r="D149" s="5">
        <v>1</v>
      </c>
      <c r="E149" s="5">
        <v>1</v>
      </c>
      <c r="F149" s="5">
        <v>1</v>
      </c>
      <c r="G149" s="5">
        <v>1</v>
      </c>
      <c r="H149" s="5">
        <v>1</v>
      </c>
      <c r="I149" s="5">
        <v>1</v>
      </c>
      <c r="J149" s="5">
        <v>1</v>
      </c>
      <c r="K149"/>
      <c r="L149"/>
      <c r="M149" s="108"/>
      <c r="N149" s="113">
        <v>90182</v>
      </c>
      <c r="O149" s="113">
        <v>90182</v>
      </c>
      <c r="P149" s="113" t="s">
        <v>6535</v>
      </c>
      <c r="Q149" s="95">
        <v>0</v>
      </c>
      <c r="R149" s="119" t="s">
        <v>6536</v>
      </c>
      <c r="S149" s="95">
        <v>0</v>
      </c>
      <c r="T149" s="113">
        <v>0</v>
      </c>
      <c r="U149" s="116">
        <v>0</v>
      </c>
      <c r="V149" s="116">
        <v>0</v>
      </c>
      <c r="W149" s="116">
        <v>103</v>
      </c>
      <c r="X149" s="108">
        <v>0</v>
      </c>
      <c r="Y149" s="108">
        <v>0</v>
      </c>
      <c r="Z149" s="116">
        <v>0</v>
      </c>
      <c r="AA149" s="108">
        <v>0</v>
      </c>
      <c r="AB149" s="116">
        <v>0</v>
      </c>
      <c r="AC149" s="116">
        <v>80</v>
      </c>
      <c r="AD149" s="116">
        <v>0</v>
      </c>
      <c r="AE149" s="108">
        <v>0</v>
      </c>
      <c r="AF149" s="116" t="s">
        <v>6537</v>
      </c>
      <c r="AG149" s="116">
        <v>0</v>
      </c>
      <c r="AH149" s="108">
        <v>0</v>
      </c>
      <c r="AI149" s="116">
        <v>0</v>
      </c>
      <c r="AJ149" s="116">
        <v>8000</v>
      </c>
      <c r="AK149" s="116">
        <v>600</v>
      </c>
      <c r="AL149" s="116">
        <v>4000</v>
      </c>
      <c r="AM149" s="116">
        <v>0</v>
      </c>
      <c r="AN149" s="116">
        <v>8000</v>
      </c>
      <c r="AO149" s="116">
        <v>3</v>
      </c>
      <c r="AP149" s="116" t="s">
        <v>6307</v>
      </c>
      <c r="AQ149" s="108">
        <v>0</v>
      </c>
    </row>
    <row r="150" spans="1:43" s="48" customFormat="1" x14ac:dyDescent="0.2">
      <c r="A150" s="4">
        <v>1</v>
      </c>
      <c r="B150" s="5">
        <v>1</v>
      </c>
      <c r="C150" s="5">
        <v>1</v>
      </c>
      <c r="D150" s="5">
        <v>1</v>
      </c>
      <c r="E150" s="5">
        <v>1</v>
      </c>
      <c r="F150" s="5">
        <v>1</v>
      </c>
      <c r="G150" s="5">
        <v>1</v>
      </c>
      <c r="H150" s="5">
        <v>1</v>
      </c>
      <c r="I150" s="5">
        <v>1</v>
      </c>
      <c r="J150" s="5">
        <v>1</v>
      </c>
      <c r="K150"/>
      <c r="L150"/>
      <c r="M150" s="108"/>
      <c r="N150" s="113">
        <v>90183</v>
      </c>
      <c r="O150" s="113">
        <v>90183</v>
      </c>
      <c r="P150" s="113" t="s">
        <v>6538</v>
      </c>
      <c r="Q150" s="95">
        <v>0</v>
      </c>
      <c r="R150" s="119" t="s">
        <v>6539</v>
      </c>
      <c r="S150" s="95">
        <v>0</v>
      </c>
      <c r="T150" s="113">
        <v>0</v>
      </c>
      <c r="U150" s="116">
        <v>0</v>
      </c>
      <c r="V150" s="116">
        <v>0</v>
      </c>
      <c r="W150" s="116">
        <v>104</v>
      </c>
      <c r="X150" s="108">
        <v>0</v>
      </c>
      <c r="Y150" s="108">
        <v>0</v>
      </c>
      <c r="Z150" s="116">
        <v>0</v>
      </c>
      <c r="AA150" s="108">
        <v>0</v>
      </c>
      <c r="AB150" s="116">
        <v>0</v>
      </c>
      <c r="AC150" s="116">
        <v>80</v>
      </c>
      <c r="AD150" s="116">
        <v>0</v>
      </c>
      <c r="AE150" s="108">
        <v>0</v>
      </c>
      <c r="AF150" s="116" t="s">
        <v>6540</v>
      </c>
      <c r="AG150" s="116">
        <v>0</v>
      </c>
      <c r="AH150" s="108">
        <v>0</v>
      </c>
      <c r="AI150" s="116">
        <v>0</v>
      </c>
      <c r="AJ150" s="116">
        <v>10000</v>
      </c>
      <c r="AK150" s="116">
        <v>0</v>
      </c>
      <c r="AL150" s="116">
        <v>4000</v>
      </c>
      <c r="AM150" s="116">
        <v>0</v>
      </c>
      <c r="AN150" s="116">
        <v>8000</v>
      </c>
      <c r="AO150" s="116">
        <v>3</v>
      </c>
      <c r="AP150" s="116" t="s">
        <v>6307</v>
      </c>
      <c r="AQ150" s="108">
        <v>0</v>
      </c>
    </row>
    <row r="151" spans="1:43" s="48" customFormat="1" x14ac:dyDescent="0.2">
      <c r="A151" s="4">
        <v>1</v>
      </c>
      <c r="B151" s="5">
        <v>1</v>
      </c>
      <c r="C151" s="5">
        <v>1</v>
      </c>
      <c r="D151" s="5">
        <v>1</v>
      </c>
      <c r="E151" s="5">
        <v>1</v>
      </c>
      <c r="F151" s="5">
        <v>1</v>
      </c>
      <c r="G151" s="5">
        <v>1</v>
      </c>
      <c r="H151" s="5">
        <v>1</v>
      </c>
      <c r="I151" s="5">
        <v>1</v>
      </c>
      <c r="J151" s="5">
        <v>1</v>
      </c>
      <c r="K151"/>
      <c r="L151"/>
      <c r="M151" s="108"/>
      <c r="N151" s="113">
        <v>90184</v>
      </c>
      <c r="O151" s="113">
        <v>90184</v>
      </c>
      <c r="P151" s="113" t="s">
        <v>5084</v>
      </c>
      <c r="Q151" s="95">
        <v>0</v>
      </c>
      <c r="R151" s="119" t="s">
        <v>6541</v>
      </c>
      <c r="S151" s="95">
        <v>0</v>
      </c>
      <c r="T151" s="113">
        <v>0</v>
      </c>
      <c r="U151" s="116">
        <v>0</v>
      </c>
      <c r="V151" s="116">
        <v>0</v>
      </c>
      <c r="W151" s="116">
        <v>8</v>
      </c>
      <c r="X151" s="108">
        <v>0</v>
      </c>
      <c r="Y151" s="108">
        <v>0</v>
      </c>
      <c r="Z151" s="116">
        <v>0</v>
      </c>
      <c r="AA151" s="108">
        <v>0</v>
      </c>
      <c r="AB151" s="116">
        <v>0</v>
      </c>
      <c r="AC151" s="116">
        <v>80</v>
      </c>
      <c r="AD151" s="116" t="s">
        <v>6542</v>
      </c>
      <c r="AE151" s="108">
        <v>0</v>
      </c>
      <c r="AF151" s="116">
        <v>0</v>
      </c>
      <c r="AG151" s="116">
        <v>901840</v>
      </c>
      <c r="AH151" s="108">
        <v>0</v>
      </c>
      <c r="AI151" s="116">
        <v>0</v>
      </c>
      <c r="AJ151" s="116">
        <v>0</v>
      </c>
      <c r="AK151" s="116">
        <v>1000</v>
      </c>
      <c r="AL151" s="116">
        <v>0</v>
      </c>
      <c r="AM151" s="116">
        <v>0</v>
      </c>
      <c r="AN151" s="116">
        <v>8000</v>
      </c>
      <c r="AO151" s="116">
        <v>3</v>
      </c>
      <c r="AP151" s="116" t="s">
        <v>6307</v>
      </c>
      <c r="AQ151" s="108">
        <v>0</v>
      </c>
    </row>
    <row r="152" spans="1:43" s="48" customFormat="1" x14ac:dyDescent="0.2">
      <c r="A152" s="4">
        <v>1</v>
      </c>
      <c r="B152" s="5">
        <v>1</v>
      </c>
      <c r="C152" s="5">
        <v>1</v>
      </c>
      <c r="D152" s="5">
        <v>1</v>
      </c>
      <c r="E152" s="5">
        <v>1</v>
      </c>
      <c r="F152" s="5">
        <v>1</v>
      </c>
      <c r="G152" s="5">
        <v>1</v>
      </c>
      <c r="H152" s="5">
        <v>1</v>
      </c>
      <c r="I152" s="5">
        <v>1</v>
      </c>
      <c r="J152" s="5">
        <v>1</v>
      </c>
      <c r="K152"/>
      <c r="L152"/>
      <c r="M152" s="108"/>
      <c r="N152" s="113">
        <v>90185</v>
      </c>
      <c r="O152" s="113">
        <v>90185</v>
      </c>
      <c r="P152" s="113" t="s">
        <v>5085</v>
      </c>
      <c r="Q152" s="95">
        <v>0</v>
      </c>
      <c r="R152" s="119" t="s">
        <v>6543</v>
      </c>
      <c r="S152" s="95">
        <v>0</v>
      </c>
      <c r="T152" s="113">
        <v>0</v>
      </c>
      <c r="U152" s="116">
        <v>0</v>
      </c>
      <c r="V152" s="116">
        <v>0</v>
      </c>
      <c r="W152" s="116">
        <v>8</v>
      </c>
      <c r="X152" s="108">
        <v>0</v>
      </c>
      <c r="Y152" s="108">
        <v>0</v>
      </c>
      <c r="Z152" s="116">
        <v>0</v>
      </c>
      <c r="AA152" s="108">
        <v>0</v>
      </c>
      <c r="AB152" s="116">
        <v>0</v>
      </c>
      <c r="AC152" s="116">
        <v>80</v>
      </c>
      <c r="AD152" s="116" t="s">
        <v>6542</v>
      </c>
      <c r="AE152" s="108">
        <v>0</v>
      </c>
      <c r="AF152" s="116">
        <v>0</v>
      </c>
      <c r="AG152" s="116">
        <v>901850</v>
      </c>
      <c r="AH152" s="108">
        <v>0</v>
      </c>
      <c r="AI152" s="116">
        <v>0</v>
      </c>
      <c r="AJ152" s="116">
        <v>0</v>
      </c>
      <c r="AK152" s="116">
        <v>1000</v>
      </c>
      <c r="AL152" s="116">
        <v>0</v>
      </c>
      <c r="AM152" s="116">
        <v>0</v>
      </c>
      <c r="AN152" s="116">
        <v>8000</v>
      </c>
      <c r="AO152" s="116">
        <v>3</v>
      </c>
      <c r="AP152" s="116" t="s">
        <v>6307</v>
      </c>
      <c r="AQ152" s="108">
        <v>0</v>
      </c>
    </row>
    <row r="153" spans="1:43" s="48" customFormat="1" x14ac:dyDescent="0.2">
      <c r="A153" s="4">
        <v>1</v>
      </c>
      <c r="B153" s="5">
        <v>1</v>
      </c>
      <c r="C153" s="5">
        <v>1</v>
      </c>
      <c r="D153" s="5">
        <v>1</v>
      </c>
      <c r="E153" s="5">
        <v>1</v>
      </c>
      <c r="F153" s="5">
        <v>1</v>
      </c>
      <c r="G153" s="5">
        <v>1</v>
      </c>
      <c r="H153" s="5">
        <v>1</v>
      </c>
      <c r="I153" s="5">
        <v>1</v>
      </c>
      <c r="J153" s="5">
        <v>1</v>
      </c>
      <c r="K153"/>
      <c r="L153"/>
      <c r="M153" s="108"/>
      <c r="N153" s="113">
        <v>90190</v>
      </c>
      <c r="O153" s="113">
        <v>90190</v>
      </c>
      <c r="P153" s="113" t="s">
        <v>6544</v>
      </c>
      <c r="Q153" s="95">
        <v>0</v>
      </c>
      <c r="R153" s="119" t="s">
        <v>6545</v>
      </c>
      <c r="S153" s="95">
        <v>0</v>
      </c>
      <c r="T153" s="113">
        <v>0</v>
      </c>
      <c r="U153" s="116">
        <v>0</v>
      </c>
      <c r="V153" s="116">
        <v>0</v>
      </c>
      <c r="W153" s="116">
        <v>101</v>
      </c>
      <c r="X153" s="108">
        <v>0</v>
      </c>
      <c r="Y153" s="108">
        <v>0</v>
      </c>
      <c r="Z153" s="116">
        <v>0</v>
      </c>
      <c r="AA153" s="108">
        <v>0</v>
      </c>
      <c r="AB153" s="116">
        <v>0</v>
      </c>
      <c r="AC153" s="116">
        <v>80</v>
      </c>
      <c r="AD153" s="116">
        <v>0</v>
      </c>
      <c r="AE153" s="108">
        <v>0</v>
      </c>
      <c r="AF153" s="116" t="s">
        <v>6546</v>
      </c>
      <c r="AG153" s="116">
        <v>0</v>
      </c>
      <c r="AH153" s="108">
        <v>0</v>
      </c>
      <c r="AI153" s="116">
        <v>0</v>
      </c>
      <c r="AJ153" s="116">
        <v>4000</v>
      </c>
      <c r="AK153" s="116">
        <v>0</v>
      </c>
      <c r="AL153" s="116">
        <v>0</v>
      </c>
      <c r="AM153" s="116">
        <v>0</v>
      </c>
      <c r="AN153" s="116">
        <v>6000</v>
      </c>
      <c r="AO153" s="116">
        <v>3</v>
      </c>
      <c r="AP153" s="116">
        <v>0</v>
      </c>
      <c r="AQ153" s="108">
        <v>0</v>
      </c>
    </row>
    <row r="154" spans="1:43" s="48" customFormat="1" x14ac:dyDescent="0.2">
      <c r="A154" s="4">
        <v>1</v>
      </c>
      <c r="B154" s="5">
        <v>1</v>
      </c>
      <c r="C154" s="5">
        <v>1</v>
      </c>
      <c r="D154" s="5">
        <v>1</v>
      </c>
      <c r="E154" s="5">
        <v>1</v>
      </c>
      <c r="F154" s="5">
        <v>1</v>
      </c>
      <c r="G154" s="5">
        <v>1</v>
      </c>
      <c r="H154" s="5">
        <v>1</v>
      </c>
      <c r="I154" s="5">
        <v>1</v>
      </c>
      <c r="J154" s="5">
        <v>1</v>
      </c>
      <c r="K154"/>
      <c r="L154"/>
      <c r="M154" s="108"/>
      <c r="N154" s="113">
        <v>90191</v>
      </c>
      <c r="O154" s="113">
        <v>90191</v>
      </c>
      <c r="P154" s="113" t="s">
        <v>6547</v>
      </c>
      <c r="Q154" s="95">
        <v>0</v>
      </c>
      <c r="R154" s="119" t="s">
        <v>6548</v>
      </c>
      <c r="S154" s="95">
        <v>0</v>
      </c>
      <c r="T154" s="113">
        <v>0</v>
      </c>
      <c r="U154" s="116">
        <v>0</v>
      </c>
      <c r="V154" s="116">
        <v>0</v>
      </c>
      <c r="W154" s="116">
        <v>102</v>
      </c>
      <c r="X154" s="108">
        <v>0</v>
      </c>
      <c r="Y154" s="108">
        <v>0</v>
      </c>
      <c r="Z154" s="116">
        <v>0</v>
      </c>
      <c r="AA154" s="108">
        <v>0</v>
      </c>
      <c r="AB154" s="116">
        <v>0</v>
      </c>
      <c r="AC154" s="116">
        <v>80</v>
      </c>
      <c r="AD154" s="116">
        <v>0</v>
      </c>
      <c r="AE154" s="108">
        <v>0</v>
      </c>
      <c r="AF154" s="116" t="s">
        <v>6549</v>
      </c>
      <c r="AG154" s="116">
        <v>0</v>
      </c>
      <c r="AH154" s="108">
        <v>0</v>
      </c>
      <c r="AI154" s="116">
        <v>0</v>
      </c>
      <c r="AJ154" s="116">
        <v>7000</v>
      </c>
      <c r="AK154" s="116">
        <v>800</v>
      </c>
      <c r="AL154" s="116">
        <v>5000</v>
      </c>
      <c r="AM154" s="116">
        <v>1000</v>
      </c>
      <c r="AN154" s="116">
        <v>8000</v>
      </c>
      <c r="AO154" s="116">
        <v>3</v>
      </c>
      <c r="AP154" s="116" t="s">
        <v>6307</v>
      </c>
      <c r="AQ154" s="108">
        <v>0</v>
      </c>
    </row>
    <row r="155" spans="1:43" s="48" customFormat="1" x14ac:dyDescent="0.2">
      <c r="A155" s="4">
        <v>1</v>
      </c>
      <c r="B155" s="5">
        <v>1</v>
      </c>
      <c r="C155" s="5">
        <v>1</v>
      </c>
      <c r="D155" s="5">
        <v>1</v>
      </c>
      <c r="E155" s="5">
        <v>1</v>
      </c>
      <c r="F155" s="5">
        <v>1</v>
      </c>
      <c r="G155" s="5">
        <v>1</v>
      </c>
      <c r="H155" s="5">
        <v>1</v>
      </c>
      <c r="I155" s="5">
        <v>1</v>
      </c>
      <c r="J155" s="5">
        <v>1</v>
      </c>
      <c r="K155"/>
      <c r="L155"/>
      <c r="M155" s="108"/>
      <c r="N155" s="113">
        <v>90192</v>
      </c>
      <c r="O155" s="113">
        <v>90192</v>
      </c>
      <c r="P155" s="113" t="s">
        <v>6550</v>
      </c>
      <c r="Q155" s="95">
        <v>0</v>
      </c>
      <c r="R155" s="119" t="s">
        <v>6551</v>
      </c>
      <c r="S155" s="95">
        <v>0</v>
      </c>
      <c r="T155" s="113">
        <v>0</v>
      </c>
      <c r="U155" s="116">
        <v>0</v>
      </c>
      <c r="V155" s="116">
        <v>0</v>
      </c>
      <c r="W155" s="116">
        <v>103</v>
      </c>
      <c r="X155" s="108">
        <v>0</v>
      </c>
      <c r="Y155" s="108">
        <v>0</v>
      </c>
      <c r="Z155" s="116">
        <v>0</v>
      </c>
      <c r="AA155" s="108">
        <v>0</v>
      </c>
      <c r="AB155" s="116">
        <v>0</v>
      </c>
      <c r="AC155" s="116">
        <v>9999</v>
      </c>
      <c r="AD155" s="116">
        <v>0</v>
      </c>
      <c r="AE155" s="108">
        <v>0</v>
      </c>
      <c r="AF155" s="116" t="s">
        <v>6552</v>
      </c>
      <c r="AG155" s="116">
        <v>0</v>
      </c>
      <c r="AH155" s="108">
        <v>0</v>
      </c>
      <c r="AI155" s="116">
        <v>0</v>
      </c>
      <c r="AJ155" s="116">
        <v>0</v>
      </c>
      <c r="AK155" s="116">
        <v>0</v>
      </c>
      <c r="AL155" s="116">
        <v>-1</v>
      </c>
      <c r="AM155" s="116">
        <v>0</v>
      </c>
      <c r="AN155" s="116">
        <v>0</v>
      </c>
      <c r="AO155" s="116">
        <v>3</v>
      </c>
      <c r="AP155" s="116">
        <v>0</v>
      </c>
      <c r="AQ155" s="108">
        <v>0</v>
      </c>
    </row>
    <row r="156" spans="1:43" s="48" customFormat="1" x14ac:dyDescent="0.2">
      <c r="A156" s="4">
        <v>1</v>
      </c>
      <c r="B156" s="5">
        <v>1</v>
      </c>
      <c r="C156" s="5">
        <v>1</v>
      </c>
      <c r="D156" s="5">
        <v>1</v>
      </c>
      <c r="E156" s="5">
        <v>1</v>
      </c>
      <c r="F156" s="5">
        <v>1</v>
      </c>
      <c r="G156" s="5">
        <v>1</v>
      </c>
      <c r="H156" s="5">
        <v>1</v>
      </c>
      <c r="I156" s="5">
        <v>1</v>
      </c>
      <c r="J156" s="5">
        <v>1</v>
      </c>
      <c r="K156"/>
      <c r="L156"/>
      <c r="M156" s="108"/>
      <c r="N156" s="113">
        <v>90193</v>
      </c>
      <c r="O156" s="113">
        <v>90193</v>
      </c>
      <c r="P156" s="113" t="s">
        <v>6553</v>
      </c>
      <c r="Q156" s="95">
        <v>0</v>
      </c>
      <c r="R156" s="119" t="s">
        <v>6554</v>
      </c>
      <c r="S156" s="95">
        <v>0</v>
      </c>
      <c r="T156" s="113">
        <v>0</v>
      </c>
      <c r="U156" s="116">
        <v>0</v>
      </c>
      <c r="V156" s="116">
        <v>0</v>
      </c>
      <c r="W156" s="116">
        <v>104</v>
      </c>
      <c r="X156" s="108">
        <v>0</v>
      </c>
      <c r="Y156" s="108">
        <v>0</v>
      </c>
      <c r="Z156" s="116">
        <v>0</v>
      </c>
      <c r="AA156" s="108">
        <v>0</v>
      </c>
      <c r="AB156" s="116">
        <v>0</v>
      </c>
      <c r="AC156" s="116">
        <v>80</v>
      </c>
      <c r="AD156" s="116">
        <v>0</v>
      </c>
      <c r="AE156" s="108">
        <v>0</v>
      </c>
      <c r="AF156" s="116">
        <v>901930</v>
      </c>
      <c r="AG156" s="116">
        <v>0</v>
      </c>
      <c r="AH156" s="108">
        <v>0</v>
      </c>
      <c r="AI156" s="116">
        <v>0</v>
      </c>
      <c r="AJ156" s="116">
        <v>1000</v>
      </c>
      <c r="AK156" s="116">
        <v>500</v>
      </c>
      <c r="AL156" s="116">
        <v>1500</v>
      </c>
      <c r="AM156" s="116">
        <v>0</v>
      </c>
      <c r="AN156" s="116">
        <v>1000</v>
      </c>
      <c r="AO156" s="116">
        <v>3</v>
      </c>
      <c r="AP156" s="116" t="s">
        <v>6307</v>
      </c>
      <c r="AQ156" s="108">
        <v>0</v>
      </c>
    </row>
    <row r="157" spans="1:43" s="48" customFormat="1" x14ac:dyDescent="0.2">
      <c r="A157" s="4">
        <v>1</v>
      </c>
      <c r="B157" s="5">
        <v>1</v>
      </c>
      <c r="C157" s="5">
        <v>1</v>
      </c>
      <c r="D157" s="5">
        <v>1</v>
      </c>
      <c r="E157" s="5">
        <v>1</v>
      </c>
      <c r="F157" s="5">
        <v>1</v>
      </c>
      <c r="G157" s="5">
        <v>1</v>
      </c>
      <c r="H157" s="5">
        <v>1</v>
      </c>
      <c r="I157" s="5">
        <v>1</v>
      </c>
      <c r="J157" s="5">
        <v>1</v>
      </c>
      <c r="K157"/>
      <c r="L157"/>
      <c r="M157" s="108"/>
      <c r="N157" s="113">
        <v>90194</v>
      </c>
      <c r="O157" s="113">
        <v>90194</v>
      </c>
      <c r="P157" s="113" t="s">
        <v>6555</v>
      </c>
      <c r="Q157" s="95">
        <v>0</v>
      </c>
      <c r="R157" s="119" t="s">
        <v>6556</v>
      </c>
      <c r="S157" s="95">
        <v>0</v>
      </c>
      <c r="T157" s="113">
        <v>0</v>
      </c>
      <c r="U157" s="116">
        <v>0</v>
      </c>
      <c r="V157" s="116">
        <v>0</v>
      </c>
      <c r="W157" s="116">
        <v>105</v>
      </c>
      <c r="X157" s="108">
        <v>0</v>
      </c>
      <c r="Y157" s="108">
        <v>0</v>
      </c>
      <c r="Z157" s="116">
        <v>0</v>
      </c>
      <c r="AA157" s="108">
        <v>0</v>
      </c>
      <c r="AB157" s="116">
        <v>0</v>
      </c>
      <c r="AC157" s="116">
        <v>80</v>
      </c>
      <c r="AD157" s="108" t="s">
        <v>6325</v>
      </c>
      <c r="AE157" s="108">
        <v>0</v>
      </c>
      <c r="AF157" s="116">
        <v>0</v>
      </c>
      <c r="AG157" s="116">
        <v>901940</v>
      </c>
      <c r="AH157" s="108">
        <v>0</v>
      </c>
      <c r="AI157" s="116">
        <v>0</v>
      </c>
      <c r="AJ157" s="116">
        <v>2000</v>
      </c>
      <c r="AK157" s="116">
        <v>1500</v>
      </c>
      <c r="AL157" s="116">
        <v>1000</v>
      </c>
      <c r="AM157" s="116">
        <v>0</v>
      </c>
      <c r="AN157" s="116">
        <v>8000</v>
      </c>
      <c r="AO157" s="116">
        <v>3</v>
      </c>
      <c r="AP157" s="116" t="s">
        <v>6307</v>
      </c>
      <c r="AQ157" s="108">
        <v>0</v>
      </c>
    </row>
    <row r="158" spans="1:43" s="48" customFormat="1" x14ac:dyDescent="0.2">
      <c r="A158" s="4">
        <v>1</v>
      </c>
      <c r="B158" s="5">
        <v>1</v>
      </c>
      <c r="C158" s="5">
        <v>1</v>
      </c>
      <c r="D158" s="5">
        <v>1</v>
      </c>
      <c r="E158" s="5">
        <v>1</v>
      </c>
      <c r="F158" s="5">
        <v>1</v>
      </c>
      <c r="G158" s="5">
        <v>1</v>
      </c>
      <c r="H158" s="5">
        <v>1</v>
      </c>
      <c r="I158" s="5">
        <v>1</v>
      </c>
      <c r="J158" s="5">
        <v>1</v>
      </c>
      <c r="K158"/>
      <c r="L158"/>
      <c r="M158" s="108"/>
      <c r="N158" s="113">
        <v>90195</v>
      </c>
      <c r="O158" s="113">
        <v>90195</v>
      </c>
      <c r="P158" s="113">
        <v>0</v>
      </c>
      <c r="Q158" s="95">
        <v>0</v>
      </c>
      <c r="R158" s="119">
        <v>0</v>
      </c>
      <c r="S158" s="95">
        <v>0</v>
      </c>
      <c r="T158" s="113">
        <v>0</v>
      </c>
      <c r="U158" s="116">
        <v>0</v>
      </c>
      <c r="V158" s="116">
        <v>0</v>
      </c>
      <c r="W158" s="116">
        <v>103</v>
      </c>
      <c r="X158" s="108">
        <v>0</v>
      </c>
      <c r="Y158" s="108">
        <v>0</v>
      </c>
      <c r="Z158" s="116">
        <v>0</v>
      </c>
      <c r="AA158" s="108">
        <v>0</v>
      </c>
      <c r="AB158" s="116">
        <v>0</v>
      </c>
      <c r="AC158" s="116">
        <v>80</v>
      </c>
      <c r="AD158" s="108">
        <v>0</v>
      </c>
      <c r="AE158" s="108">
        <v>0</v>
      </c>
      <c r="AF158" s="116">
        <v>1</v>
      </c>
      <c r="AG158" s="116">
        <v>0</v>
      </c>
      <c r="AH158" s="108">
        <v>0</v>
      </c>
      <c r="AI158" s="116">
        <v>0</v>
      </c>
      <c r="AJ158" s="116">
        <v>0</v>
      </c>
      <c r="AK158" s="116">
        <v>0</v>
      </c>
      <c r="AL158" s="116">
        <v>-1</v>
      </c>
      <c r="AM158" s="116">
        <v>0</v>
      </c>
      <c r="AN158" s="116">
        <v>0</v>
      </c>
      <c r="AO158" s="116">
        <v>3</v>
      </c>
      <c r="AP158" s="116">
        <v>0</v>
      </c>
      <c r="AQ158" s="108">
        <v>0</v>
      </c>
    </row>
    <row r="159" spans="1:43" s="48" customFormat="1" x14ac:dyDescent="0.2">
      <c r="A159" s="4">
        <v>1</v>
      </c>
      <c r="B159" s="5">
        <v>1</v>
      </c>
      <c r="C159" s="5">
        <v>1</v>
      </c>
      <c r="D159" s="5">
        <v>1</v>
      </c>
      <c r="E159" s="5">
        <v>1</v>
      </c>
      <c r="F159" s="5">
        <v>1</v>
      </c>
      <c r="G159" s="5">
        <v>1</v>
      </c>
      <c r="H159" s="5">
        <v>1</v>
      </c>
      <c r="I159" s="5">
        <v>1</v>
      </c>
      <c r="J159" s="5">
        <v>1</v>
      </c>
      <c r="K159"/>
      <c r="L159"/>
      <c r="M159" s="108"/>
      <c r="N159" s="113">
        <v>90200</v>
      </c>
      <c r="O159" s="113">
        <v>90200</v>
      </c>
      <c r="P159" s="113" t="s">
        <v>6557</v>
      </c>
      <c r="Q159" s="95">
        <v>0</v>
      </c>
      <c r="R159" s="119">
        <v>0</v>
      </c>
      <c r="S159" s="95">
        <v>0</v>
      </c>
      <c r="T159" s="113">
        <v>0</v>
      </c>
      <c r="U159" s="116">
        <v>0</v>
      </c>
      <c r="V159" s="116">
        <v>0</v>
      </c>
      <c r="W159" s="116">
        <v>101</v>
      </c>
      <c r="X159" s="108">
        <v>0</v>
      </c>
      <c r="Y159" s="108">
        <v>0</v>
      </c>
      <c r="Z159" s="116">
        <v>0</v>
      </c>
      <c r="AA159" s="108">
        <v>0</v>
      </c>
      <c r="AB159" s="116">
        <v>0</v>
      </c>
      <c r="AC159" s="116">
        <v>80</v>
      </c>
      <c r="AD159" s="116">
        <v>0</v>
      </c>
      <c r="AE159" s="108">
        <v>0</v>
      </c>
      <c r="AF159" s="116" t="s">
        <v>6558</v>
      </c>
      <c r="AG159" s="116">
        <v>0</v>
      </c>
      <c r="AH159" s="108">
        <v>0</v>
      </c>
      <c r="AI159" s="116">
        <v>0</v>
      </c>
      <c r="AJ159" s="116">
        <v>4000</v>
      </c>
      <c r="AK159" s="116">
        <v>0</v>
      </c>
      <c r="AL159" s="116">
        <v>1500</v>
      </c>
      <c r="AM159" s="116">
        <v>0</v>
      </c>
      <c r="AN159" s="116">
        <v>8000</v>
      </c>
      <c r="AO159" s="116">
        <v>3</v>
      </c>
      <c r="AP159" s="116" t="s">
        <v>6307</v>
      </c>
      <c r="AQ159" s="108">
        <v>0</v>
      </c>
    </row>
    <row r="160" spans="1:43" s="48" customFormat="1" x14ac:dyDescent="0.2">
      <c r="A160" s="4">
        <v>1</v>
      </c>
      <c r="B160" s="5">
        <v>1</v>
      </c>
      <c r="C160" s="5">
        <v>1</v>
      </c>
      <c r="D160" s="5">
        <v>1</v>
      </c>
      <c r="E160" s="5">
        <v>1</v>
      </c>
      <c r="F160" s="5">
        <v>1</v>
      </c>
      <c r="G160" s="5">
        <v>1</v>
      </c>
      <c r="H160" s="5">
        <v>1</v>
      </c>
      <c r="I160" s="5">
        <v>1</v>
      </c>
      <c r="J160" s="5">
        <v>1</v>
      </c>
      <c r="K160"/>
      <c r="L160"/>
      <c r="M160" s="108"/>
      <c r="N160" s="113">
        <v>90201</v>
      </c>
      <c r="O160" s="113">
        <v>90201</v>
      </c>
      <c r="P160" s="113" t="s">
        <v>6557</v>
      </c>
      <c r="Q160" s="95">
        <v>0</v>
      </c>
      <c r="R160" s="119">
        <v>0</v>
      </c>
      <c r="S160" s="95">
        <v>0</v>
      </c>
      <c r="T160" s="113">
        <v>0</v>
      </c>
      <c r="U160" s="116">
        <v>0</v>
      </c>
      <c r="V160" s="116">
        <v>0</v>
      </c>
      <c r="W160" s="116">
        <v>102</v>
      </c>
      <c r="X160" s="108">
        <v>0</v>
      </c>
      <c r="Y160" s="108">
        <v>0</v>
      </c>
      <c r="Z160" s="116">
        <v>0</v>
      </c>
      <c r="AA160" s="108">
        <v>0</v>
      </c>
      <c r="AB160" s="116">
        <v>0</v>
      </c>
      <c r="AC160" s="116">
        <v>80</v>
      </c>
      <c r="AD160" s="116">
        <v>0</v>
      </c>
      <c r="AE160" s="108">
        <v>0</v>
      </c>
      <c r="AF160" s="116">
        <v>902010</v>
      </c>
      <c r="AG160" s="116">
        <v>0</v>
      </c>
      <c r="AH160" s="108">
        <v>0</v>
      </c>
      <c r="AI160" s="116">
        <v>0</v>
      </c>
      <c r="AJ160" s="116">
        <v>8000</v>
      </c>
      <c r="AK160" s="116">
        <v>0</v>
      </c>
      <c r="AL160" s="116">
        <v>2000</v>
      </c>
      <c r="AM160" s="116">
        <v>0</v>
      </c>
      <c r="AN160" s="116">
        <v>8000</v>
      </c>
      <c r="AO160" s="116">
        <v>3</v>
      </c>
      <c r="AP160" s="116" t="s">
        <v>6307</v>
      </c>
      <c r="AQ160" s="108">
        <v>0</v>
      </c>
    </row>
    <row r="161" spans="1:43" s="48" customFormat="1" x14ac:dyDescent="0.2">
      <c r="A161" s="4">
        <v>1</v>
      </c>
      <c r="B161" s="5">
        <v>1</v>
      </c>
      <c r="C161" s="5">
        <v>1</v>
      </c>
      <c r="D161" s="5">
        <v>1</v>
      </c>
      <c r="E161" s="5">
        <v>1</v>
      </c>
      <c r="F161" s="5">
        <v>1</v>
      </c>
      <c r="G161" s="5">
        <v>1</v>
      </c>
      <c r="H161" s="5">
        <v>1</v>
      </c>
      <c r="I161" s="5">
        <v>1</v>
      </c>
      <c r="J161" s="5">
        <v>1</v>
      </c>
      <c r="K161"/>
      <c r="L161"/>
      <c r="M161" s="108"/>
      <c r="N161" s="113">
        <v>90210</v>
      </c>
      <c r="O161" s="113">
        <v>90210</v>
      </c>
      <c r="P161" s="113" t="s">
        <v>6559</v>
      </c>
      <c r="Q161" s="95">
        <v>0</v>
      </c>
      <c r="R161" s="119" t="s">
        <v>6560</v>
      </c>
      <c r="S161" s="95">
        <v>0</v>
      </c>
      <c r="T161" s="113">
        <v>0</v>
      </c>
      <c r="U161" s="116">
        <v>0</v>
      </c>
      <c r="V161" s="116">
        <v>0</v>
      </c>
      <c r="W161" s="116">
        <v>101</v>
      </c>
      <c r="X161" s="108">
        <v>0</v>
      </c>
      <c r="Y161" s="108">
        <v>0</v>
      </c>
      <c r="Z161" s="116">
        <v>0</v>
      </c>
      <c r="AA161" s="108">
        <v>0</v>
      </c>
      <c r="AB161" s="116">
        <v>0</v>
      </c>
      <c r="AC161" s="116">
        <v>120</v>
      </c>
      <c r="AD161" s="116">
        <v>0</v>
      </c>
      <c r="AE161" s="108">
        <v>0</v>
      </c>
      <c r="AF161" s="116">
        <v>902100</v>
      </c>
      <c r="AG161" s="116">
        <v>0</v>
      </c>
      <c r="AH161" s="108">
        <v>0</v>
      </c>
      <c r="AI161" s="116">
        <v>0</v>
      </c>
      <c r="AJ161" s="116">
        <v>3000</v>
      </c>
      <c r="AK161" s="116">
        <v>0</v>
      </c>
      <c r="AL161" s="116">
        <v>2000</v>
      </c>
      <c r="AM161" s="116">
        <v>0</v>
      </c>
      <c r="AN161" s="116">
        <v>3000</v>
      </c>
      <c r="AO161" s="116">
        <v>3</v>
      </c>
      <c r="AP161" s="116" t="s">
        <v>6307</v>
      </c>
      <c r="AQ161" s="108">
        <v>0</v>
      </c>
    </row>
    <row r="162" spans="1:43" s="48" customFormat="1" x14ac:dyDescent="0.2">
      <c r="A162" s="4">
        <v>1</v>
      </c>
      <c r="B162" s="5">
        <v>1</v>
      </c>
      <c r="C162" s="5">
        <v>1</v>
      </c>
      <c r="D162" s="5">
        <v>1</v>
      </c>
      <c r="E162" s="5">
        <v>1</v>
      </c>
      <c r="F162" s="5">
        <v>1</v>
      </c>
      <c r="G162" s="5">
        <v>1</v>
      </c>
      <c r="H162" s="5">
        <v>1</v>
      </c>
      <c r="I162" s="5">
        <v>1</v>
      </c>
      <c r="J162" s="5">
        <v>1</v>
      </c>
      <c r="K162"/>
      <c r="L162"/>
      <c r="M162" s="108"/>
      <c r="N162" s="113">
        <v>90211</v>
      </c>
      <c r="O162" s="113">
        <v>90211</v>
      </c>
      <c r="P162" s="113" t="s">
        <v>6561</v>
      </c>
      <c r="Q162" s="95">
        <v>0</v>
      </c>
      <c r="R162" s="119" t="s">
        <v>6562</v>
      </c>
      <c r="S162" s="95">
        <v>0</v>
      </c>
      <c r="T162" s="113">
        <v>0</v>
      </c>
      <c r="U162" s="116">
        <v>0</v>
      </c>
      <c r="V162" s="116">
        <v>0</v>
      </c>
      <c r="W162" s="116">
        <v>102</v>
      </c>
      <c r="X162" s="108">
        <v>0</v>
      </c>
      <c r="Y162" s="108">
        <v>0</v>
      </c>
      <c r="Z162" s="116">
        <v>0</v>
      </c>
      <c r="AA162" s="108">
        <v>0</v>
      </c>
      <c r="AB162" s="116">
        <v>0</v>
      </c>
      <c r="AC162" s="116">
        <v>80</v>
      </c>
      <c r="AD162" s="116">
        <v>0</v>
      </c>
      <c r="AE162" s="108">
        <v>0</v>
      </c>
      <c r="AF162" s="116" t="s">
        <v>6563</v>
      </c>
      <c r="AG162" s="116">
        <v>0</v>
      </c>
      <c r="AH162" s="108">
        <v>0</v>
      </c>
      <c r="AI162" s="116" t="s">
        <v>6531</v>
      </c>
      <c r="AJ162" s="116">
        <v>0</v>
      </c>
      <c r="AK162" s="116">
        <v>1000</v>
      </c>
      <c r="AL162" s="116">
        <v>-1</v>
      </c>
      <c r="AM162" s="116">
        <v>0</v>
      </c>
      <c r="AN162" s="116">
        <v>8000</v>
      </c>
      <c r="AO162" s="116">
        <v>3</v>
      </c>
      <c r="AP162" s="116">
        <v>0</v>
      </c>
      <c r="AQ162" s="108">
        <v>0</v>
      </c>
    </row>
    <row r="163" spans="1:43" s="48" customFormat="1" x14ac:dyDescent="0.2">
      <c r="A163" s="4">
        <v>1</v>
      </c>
      <c r="B163" s="5">
        <v>1</v>
      </c>
      <c r="C163" s="5">
        <v>1</v>
      </c>
      <c r="D163" s="5">
        <v>1</v>
      </c>
      <c r="E163" s="5">
        <v>1</v>
      </c>
      <c r="F163" s="5">
        <v>1</v>
      </c>
      <c r="G163" s="5">
        <v>1</v>
      </c>
      <c r="H163" s="5">
        <v>1</v>
      </c>
      <c r="I163" s="5">
        <v>1</v>
      </c>
      <c r="J163" s="5">
        <v>1</v>
      </c>
      <c r="K163"/>
      <c r="L163"/>
      <c r="M163" s="108"/>
      <c r="N163" s="113">
        <v>90220</v>
      </c>
      <c r="O163" s="113">
        <v>90220</v>
      </c>
      <c r="P163" s="113" t="s">
        <v>6564</v>
      </c>
      <c r="Q163" s="95">
        <v>0</v>
      </c>
      <c r="R163" s="119" t="s">
        <v>6565</v>
      </c>
      <c r="S163" s="95">
        <v>0</v>
      </c>
      <c r="T163" s="113">
        <v>0</v>
      </c>
      <c r="U163" s="116">
        <v>0</v>
      </c>
      <c r="V163" s="116">
        <v>0</v>
      </c>
      <c r="W163" s="116">
        <v>101</v>
      </c>
      <c r="X163" s="108">
        <v>0</v>
      </c>
      <c r="Y163" s="108">
        <v>0</v>
      </c>
      <c r="Z163" s="116">
        <v>0</v>
      </c>
      <c r="AA163" s="108">
        <v>0</v>
      </c>
      <c r="AB163" s="116">
        <v>0</v>
      </c>
      <c r="AC163" s="116">
        <v>80</v>
      </c>
      <c r="AD163" s="116">
        <v>0</v>
      </c>
      <c r="AE163" s="108">
        <v>0</v>
      </c>
      <c r="AF163" s="116" t="s">
        <v>6566</v>
      </c>
      <c r="AG163" s="116">
        <v>0</v>
      </c>
      <c r="AH163" s="108">
        <v>0</v>
      </c>
      <c r="AI163" s="116">
        <v>0</v>
      </c>
      <c r="AJ163" s="116">
        <v>5000</v>
      </c>
      <c r="AK163" s="116">
        <v>0</v>
      </c>
      <c r="AL163" s="116">
        <v>2000</v>
      </c>
      <c r="AM163" s="116">
        <v>500</v>
      </c>
      <c r="AN163" s="116">
        <v>8000</v>
      </c>
      <c r="AO163" s="116">
        <v>3</v>
      </c>
      <c r="AP163" s="116" t="s">
        <v>6307</v>
      </c>
      <c r="AQ163" s="108">
        <v>0</v>
      </c>
    </row>
    <row r="164" spans="1:43" s="48" customFormat="1" x14ac:dyDescent="0.2">
      <c r="A164" s="4">
        <v>1</v>
      </c>
      <c r="B164" s="5">
        <v>1</v>
      </c>
      <c r="C164" s="5">
        <v>1</v>
      </c>
      <c r="D164" s="5">
        <v>1</v>
      </c>
      <c r="E164" s="5">
        <v>1</v>
      </c>
      <c r="F164" s="5">
        <v>1</v>
      </c>
      <c r="G164" s="5">
        <v>1</v>
      </c>
      <c r="H164" s="5">
        <v>1</v>
      </c>
      <c r="I164" s="5">
        <v>1</v>
      </c>
      <c r="J164" s="5">
        <v>1</v>
      </c>
      <c r="K164"/>
      <c r="L164"/>
      <c r="M164" s="108"/>
      <c r="N164" s="113">
        <v>90221</v>
      </c>
      <c r="O164" s="113">
        <v>90221</v>
      </c>
      <c r="P164" s="113" t="s">
        <v>6567</v>
      </c>
      <c r="Q164" s="95">
        <v>0</v>
      </c>
      <c r="R164" s="119" t="s">
        <v>6568</v>
      </c>
      <c r="S164" s="95">
        <v>0</v>
      </c>
      <c r="T164" s="113">
        <v>0</v>
      </c>
      <c r="U164" s="116">
        <v>0</v>
      </c>
      <c r="V164" s="116">
        <v>0</v>
      </c>
      <c r="W164" s="116">
        <v>102</v>
      </c>
      <c r="X164" s="108">
        <v>0</v>
      </c>
      <c r="Y164" s="108">
        <v>0</v>
      </c>
      <c r="Z164" s="116">
        <v>0</v>
      </c>
      <c r="AA164" s="108">
        <v>0</v>
      </c>
      <c r="AB164" s="116">
        <v>0</v>
      </c>
      <c r="AC164" s="116">
        <v>80</v>
      </c>
      <c r="AD164" s="116">
        <v>0</v>
      </c>
      <c r="AE164" s="108">
        <v>0</v>
      </c>
      <c r="AF164" s="116" t="s">
        <v>6569</v>
      </c>
      <c r="AG164" s="116">
        <v>0</v>
      </c>
      <c r="AH164" s="108">
        <v>0</v>
      </c>
      <c r="AI164" s="116">
        <v>0</v>
      </c>
      <c r="AJ164" s="116">
        <v>5000</v>
      </c>
      <c r="AK164" s="116">
        <v>0</v>
      </c>
      <c r="AL164" s="116">
        <v>2500</v>
      </c>
      <c r="AM164" s="116">
        <v>500</v>
      </c>
      <c r="AN164" s="116">
        <v>8000</v>
      </c>
      <c r="AO164" s="116">
        <v>3</v>
      </c>
      <c r="AP164" s="116" t="s">
        <v>6307</v>
      </c>
      <c r="AQ164" s="108">
        <v>0</v>
      </c>
    </row>
    <row r="165" spans="1:43" s="48" customFormat="1" x14ac:dyDescent="0.2">
      <c r="A165" s="4">
        <v>1</v>
      </c>
      <c r="B165" s="5">
        <v>1</v>
      </c>
      <c r="C165" s="5">
        <v>1</v>
      </c>
      <c r="D165" s="5">
        <v>1</v>
      </c>
      <c r="E165" s="5">
        <v>1</v>
      </c>
      <c r="F165" s="5">
        <v>1</v>
      </c>
      <c r="G165" s="5">
        <v>1</v>
      </c>
      <c r="H165" s="5">
        <v>1</v>
      </c>
      <c r="I165" s="5">
        <v>1</v>
      </c>
      <c r="J165" s="5">
        <v>1</v>
      </c>
      <c r="K165"/>
      <c r="L165"/>
      <c r="M165" s="108"/>
      <c r="N165" s="113">
        <v>90230</v>
      </c>
      <c r="O165" s="113">
        <v>90230</v>
      </c>
      <c r="P165" s="113" t="s">
        <v>6570</v>
      </c>
      <c r="Q165" s="95">
        <v>0</v>
      </c>
      <c r="R165" s="119" t="s">
        <v>6571</v>
      </c>
      <c r="S165" s="95">
        <v>0</v>
      </c>
      <c r="T165" s="113">
        <v>0</v>
      </c>
      <c r="U165" s="116">
        <v>0</v>
      </c>
      <c r="V165" s="116">
        <v>0</v>
      </c>
      <c r="W165" s="116">
        <v>101</v>
      </c>
      <c r="X165" s="108">
        <v>0</v>
      </c>
      <c r="Y165" s="108">
        <v>0</v>
      </c>
      <c r="Z165" s="116">
        <v>0</v>
      </c>
      <c r="AA165" s="108">
        <v>0</v>
      </c>
      <c r="AB165" s="116">
        <v>0</v>
      </c>
      <c r="AC165" s="116">
        <v>80</v>
      </c>
      <c r="AD165" s="116" t="s">
        <v>6572</v>
      </c>
      <c r="AE165" s="108">
        <v>0</v>
      </c>
      <c r="AF165" s="116">
        <v>0</v>
      </c>
      <c r="AG165" s="116" t="s">
        <v>6573</v>
      </c>
      <c r="AH165" s="108">
        <v>0</v>
      </c>
      <c r="AI165" s="116">
        <v>0</v>
      </c>
      <c r="AJ165" s="116">
        <v>5000</v>
      </c>
      <c r="AK165" s="116">
        <v>1000</v>
      </c>
      <c r="AL165" s="116">
        <v>3000</v>
      </c>
      <c r="AM165" s="116">
        <v>0</v>
      </c>
      <c r="AN165" s="116">
        <v>8000</v>
      </c>
      <c r="AO165" s="116">
        <v>3</v>
      </c>
      <c r="AP165" s="116" t="s">
        <v>6307</v>
      </c>
      <c r="AQ165" s="108">
        <v>0</v>
      </c>
    </row>
    <row r="166" spans="1:43" s="48" customFormat="1" x14ac:dyDescent="0.2">
      <c r="A166" s="4">
        <v>1</v>
      </c>
      <c r="B166" s="5">
        <v>1</v>
      </c>
      <c r="C166" s="5">
        <v>1</v>
      </c>
      <c r="D166" s="5">
        <v>1</v>
      </c>
      <c r="E166" s="5">
        <v>1</v>
      </c>
      <c r="F166" s="5">
        <v>1</v>
      </c>
      <c r="G166" s="5">
        <v>1</v>
      </c>
      <c r="H166" s="5">
        <v>1</v>
      </c>
      <c r="I166" s="5">
        <v>1</v>
      </c>
      <c r="J166" s="5">
        <v>1</v>
      </c>
      <c r="K166"/>
      <c r="L166"/>
      <c r="M166" s="108"/>
      <c r="N166" s="113">
        <v>90231</v>
      </c>
      <c r="O166" s="113">
        <v>90231</v>
      </c>
      <c r="P166" s="113" t="s">
        <v>6574</v>
      </c>
      <c r="Q166" s="95">
        <v>0</v>
      </c>
      <c r="R166" s="119" t="s">
        <v>6575</v>
      </c>
      <c r="S166" s="95">
        <v>0</v>
      </c>
      <c r="T166" s="113">
        <v>0</v>
      </c>
      <c r="U166" s="116">
        <v>0</v>
      </c>
      <c r="V166" s="116">
        <v>0</v>
      </c>
      <c r="W166" s="116">
        <v>102</v>
      </c>
      <c r="X166" s="108">
        <v>0</v>
      </c>
      <c r="Y166" s="108">
        <v>0</v>
      </c>
      <c r="Z166" s="116">
        <v>0</v>
      </c>
      <c r="AA166" s="108">
        <v>0</v>
      </c>
      <c r="AB166" s="116">
        <v>0</v>
      </c>
      <c r="AC166" s="116">
        <v>80</v>
      </c>
      <c r="AD166" s="116">
        <v>0</v>
      </c>
      <c r="AE166" s="108">
        <v>0</v>
      </c>
      <c r="AF166" s="116" t="s">
        <v>6576</v>
      </c>
      <c r="AG166" s="116">
        <v>0</v>
      </c>
      <c r="AH166" s="108">
        <v>0</v>
      </c>
      <c r="AI166" s="116">
        <v>0</v>
      </c>
      <c r="AJ166" s="116">
        <v>5000</v>
      </c>
      <c r="AK166" s="116">
        <v>0</v>
      </c>
      <c r="AL166" s="116">
        <v>7000</v>
      </c>
      <c r="AM166" s="116">
        <v>0</v>
      </c>
      <c r="AN166" s="116">
        <v>8000</v>
      </c>
      <c r="AO166" s="116">
        <v>3</v>
      </c>
      <c r="AP166" s="116" t="s">
        <v>6307</v>
      </c>
      <c r="AQ166" s="108">
        <v>0</v>
      </c>
    </row>
    <row r="167" spans="1:43" s="48" customFormat="1" x14ac:dyDescent="0.2">
      <c r="A167" s="4">
        <v>1</v>
      </c>
      <c r="B167" s="5">
        <v>1</v>
      </c>
      <c r="C167" s="5">
        <v>1</v>
      </c>
      <c r="D167" s="5">
        <v>1</v>
      </c>
      <c r="E167" s="5">
        <v>1</v>
      </c>
      <c r="F167" s="5">
        <v>1</v>
      </c>
      <c r="G167" s="5">
        <v>1</v>
      </c>
      <c r="H167" s="5">
        <v>1</v>
      </c>
      <c r="I167" s="5">
        <v>1</v>
      </c>
      <c r="J167" s="5">
        <v>1</v>
      </c>
      <c r="K167"/>
      <c r="L167"/>
      <c r="M167" s="108"/>
      <c r="N167" s="113">
        <v>90232</v>
      </c>
      <c r="O167" s="113">
        <v>90232</v>
      </c>
      <c r="P167" s="113" t="s">
        <v>6577</v>
      </c>
      <c r="Q167" s="95">
        <v>0</v>
      </c>
      <c r="R167" s="119" t="s">
        <v>6578</v>
      </c>
      <c r="S167" s="95">
        <v>0</v>
      </c>
      <c r="T167" s="113">
        <v>0</v>
      </c>
      <c r="U167" s="116">
        <v>0</v>
      </c>
      <c r="V167" s="116">
        <v>0</v>
      </c>
      <c r="W167" s="116">
        <v>103</v>
      </c>
      <c r="X167" s="108">
        <v>0</v>
      </c>
      <c r="Y167" s="108">
        <v>0</v>
      </c>
      <c r="Z167" s="116">
        <v>0</v>
      </c>
      <c r="AA167" s="108">
        <v>0</v>
      </c>
      <c r="AB167" s="116">
        <v>0</v>
      </c>
      <c r="AC167" s="116">
        <v>80</v>
      </c>
      <c r="AD167" s="116">
        <v>0</v>
      </c>
      <c r="AE167" s="108">
        <v>0</v>
      </c>
      <c r="AF167" s="116" t="s">
        <v>6579</v>
      </c>
      <c r="AG167" s="116">
        <v>0</v>
      </c>
      <c r="AH167" s="108">
        <v>0</v>
      </c>
      <c r="AI167" s="116">
        <v>0</v>
      </c>
      <c r="AJ167" s="116">
        <v>5000</v>
      </c>
      <c r="AK167" s="116">
        <v>0</v>
      </c>
      <c r="AL167" s="116">
        <v>3500</v>
      </c>
      <c r="AM167" s="116">
        <v>0</v>
      </c>
      <c r="AN167" s="116">
        <v>8000</v>
      </c>
      <c r="AO167" s="116">
        <v>3</v>
      </c>
      <c r="AP167" s="116" t="s">
        <v>6307</v>
      </c>
      <c r="AQ167" s="108">
        <v>0</v>
      </c>
    </row>
    <row r="168" spans="1:43" s="48" customFormat="1" x14ac:dyDescent="0.2">
      <c r="A168" s="4">
        <v>1</v>
      </c>
      <c r="B168" s="5">
        <v>1</v>
      </c>
      <c r="C168" s="5">
        <v>1</v>
      </c>
      <c r="D168" s="5">
        <v>1</v>
      </c>
      <c r="E168" s="5">
        <v>1</v>
      </c>
      <c r="F168" s="5">
        <v>1</v>
      </c>
      <c r="G168" s="5">
        <v>1</v>
      </c>
      <c r="H168" s="5">
        <v>1</v>
      </c>
      <c r="I168" s="5">
        <v>1</v>
      </c>
      <c r="J168" s="5">
        <v>1</v>
      </c>
      <c r="K168"/>
      <c r="L168"/>
      <c r="M168" s="108"/>
      <c r="N168" s="113">
        <v>90240</v>
      </c>
      <c r="O168" s="113">
        <v>90240</v>
      </c>
      <c r="P168" s="113" t="s">
        <v>6580</v>
      </c>
      <c r="Q168" s="95">
        <v>0</v>
      </c>
      <c r="R168" s="119" t="s">
        <v>6581</v>
      </c>
      <c r="S168" s="95">
        <v>0</v>
      </c>
      <c r="T168" s="113">
        <v>0</v>
      </c>
      <c r="U168" s="116">
        <v>0</v>
      </c>
      <c r="V168" s="116">
        <v>0</v>
      </c>
      <c r="W168" s="116">
        <v>11</v>
      </c>
      <c r="X168" s="108">
        <v>0</v>
      </c>
      <c r="Y168" s="108">
        <v>0</v>
      </c>
      <c r="Z168" s="116">
        <v>0</v>
      </c>
      <c r="AA168" s="108">
        <v>0</v>
      </c>
      <c r="AB168" s="116">
        <v>0</v>
      </c>
      <c r="AC168" s="116">
        <v>80</v>
      </c>
      <c r="AD168" s="116">
        <v>0</v>
      </c>
      <c r="AE168" s="108">
        <v>0</v>
      </c>
      <c r="AF168" s="116" t="s">
        <v>6582</v>
      </c>
      <c r="AG168" s="116">
        <v>0</v>
      </c>
      <c r="AH168" s="108">
        <v>0</v>
      </c>
      <c r="AI168" s="116">
        <v>0</v>
      </c>
      <c r="AJ168" s="116">
        <v>4000</v>
      </c>
      <c r="AK168" s="116">
        <v>1500</v>
      </c>
      <c r="AL168" s="116">
        <v>2000</v>
      </c>
      <c r="AM168" s="116">
        <v>500</v>
      </c>
      <c r="AN168" s="116">
        <v>4000</v>
      </c>
      <c r="AO168" s="116">
        <v>3</v>
      </c>
      <c r="AP168" s="116" t="s">
        <v>6307</v>
      </c>
      <c r="AQ168" s="108">
        <v>0</v>
      </c>
    </row>
    <row r="169" spans="1:43" x14ac:dyDescent="0.2">
      <c r="A169" s="4">
        <v>1</v>
      </c>
      <c r="B169" s="5">
        <v>1</v>
      </c>
      <c r="C169" s="5">
        <v>1</v>
      </c>
      <c r="D169" s="5">
        <v>1</v>
      </c>
      <c r="E169" s="5">
        <v>1</v>
      </c>
      <c r="F169" s="5">
        <v>1</v>
      </c>
      <c r="G169" s="5">
        <v>1</v>
      </c>
      <c r="H169" s="5">
        <v>1</v>
      </c>
      <c r="I169" s="5">
        <v>1</v>
      </c>
      <c r="J169" s="5">
        <v>1</v>
      </c>
      <c r="M169" s="108"/>
      <c r="N169" s="143">
        <v>100000</v>
      </c>
      <c r="O169" s="143">
        <f>N169</f>
        <v>100000</v>
      </c>
      <c r="P169" s="143" t="s">
        <v>6583</v>
      </c>
      <c r="Q169" s="143">
        <v>0</v>
      </c>
      <c r="R169" s="143" t="s">
        <v>6584</v>
      </c>
      <c r="S169" s="143">
        <v>0</v>
      </c>
      <c r="T169" s="158" t="s">
        <v>6105</v>
      </c>
      <c r="U169" s="159" t="s">
        <v>6585</v>
      </c>
      <c r="V169" s="159">
        <v>0</v>
      </c>
      <c r="W169" s="159">
        <v>10</v>
      </c>
      <c r="X169" s="159">
        <v>0</v>
      </c>
      <c r="Y169" s="159">
        <v>0</v>
      </c>
      <c r="Z169" s="159">
        <v>0</v>
      </c>
      <c r="AA169" s="108">
        <v>0</v>
      </c>
      <c r="AB169" s="159">
        <v>0</v>
      </c>
      <c r="AC169" s="159">
        <v>-1</v>
      </c>
      <c r="AD169" s="159">
        <v>0</v>
      </c>
      <c r="AE169" s="159">
        <v>0</v>
      </c>
      <c r="AF169" s="159">
        <v>99990</v>
      </c>
      <c r="AG169" s="159">
        <v>0</v>
      </c>
      <c r="AH169" s="108">
        <v>0</v>
      </c>
      <c r="AI169" s="159">
        <v>0</v>
      </c>
      <c r="AJ169" s="159">
        <v>0</v>
      </c>
      <c r="AK169" s="159">
        <v>0</v>
      </c>
      <c r="AL169" s="159">
        <v>-1</v>
      </c>
      <c r="AM169" s="159">
        <v>0</v>
      </c>
      <c r="AN169" s="159">
        <v>0</v>
      </c>
      <c r="AO169" s="159">
        <v>0</v>
      </c>
      <c r="AP169" s="159">
        <v>0</v>
      </c>
      <c r="AQ169" s="159">
        <v>0</v>
      </c>
    </row>
    <row r="170" spans="1:43" x14ac:dyDescent="0.2">
      <c r="A170" s="4">
        <v>1</v>
      </c>
      <c r="B170" s="5">
        <v>1</v>
      </c>
      <c r="C170" s="5">
        <v>1</v>
      </c>
      <c r="D170" s="5">
        <v>1</v>
      </c>
      <c r="E170" s="5">
        <v>1</v>
      </c>
      <c r="F170" s="5">
        <v>1</v>
      </c>
      <c r="G170" s="5">
        <v>1</v>
      </c>
      <c r="H170" s="5">
        <v>1</v>
      </c>
      <c r="I170" s="5">
        <v>1</v>
      </c>
      <c r="J170" s="5">
        <v>1</v>
      </c>
      <c r="M170" s="108"/>
      <c r="N170" s="143">
        <v>101000</v>
      </c>
      <c r="O170" s="143">
        <f>N170</f>
        <v>101000</v>
      </c>
      <c r="P170" s="160" t="s">
        <v>6586</v>
      </c>
      <c r="Q170" s="143">
        <v>0</v>
      </c>
      <c r="R170" s="160" t="s">
        <v>6587</v>
      </c>
      <c r="S170" s="143">
        <v>0</v>
      </c>
      <c r="T170" s="158" t="s">
        <v>6036</v>
      </c>
      <c r="U170" s="159" t="s">
        <v>6588</v>
      </c>
      <c r="V170" s="159">
        <v>0</v>
      </c>
      <c r="W170" s="159">
        <v>10</v>
      </c>
      <c r="X170" s="159">
        <v>0</v>
      </c>
      <c r="Y170" s="159">
        <v>0</v>
      </c>
      <c r="Z170" s="159">
        <v>4</v>
      </c>
      <c r="AA170" s="108">
        <v>0</v>
      </c>
      <c r="AB170" s="159">
        <v>0</v>
      </c>
      <c r="AC170" s="159">
        <v>-1</v>
      </c>
      <c r="AD170" s="159">
        <v>0</v>
      </c>
      <c r="AE170" s="159">
        <v>0</v>
      </c>
      <c r="AF170" s="159" t="s">
        <v>6589</v>
      </c>
      <c r="AG170" s="159">
        <v>0</v>
      </c>
      <c r="AH170" s="108">
        <v>0</v>
      </c>
      <c r="AI170" s="159">
        <v>0</v>
      </c>
      <c r="AJ170" s="159">
        <v>0</v>
      </c>
      <c r="AK170" s="159">
        <v>0</v>
      </c>
      <c r="AL170" s="159">
        <v>-1</v>
      </c>
      <c r="AM170" s="159">
        <v>0</v>
      </c>
      <c r="AN170" s="159">
        <v>0</v>
      </c>
      <c r="AO170" s="159">
        <v>0</v>
      </c>
      <c r="AP170" s="159">
        <v>0</v>
      </c>
      <c r="AQ170" s="159">
        <v>0</v>
      </c>
    </row>
    <row r="171" spans="1:43" x14ac:dyDescent="0.2">
      <c r="A171" s="4">
        <v>1</v>
      </c>
      <c r="B171" s="5">
        <v>1</v>
      </c>
      <c r="C171" s="5">
        <v>1</v>
      </c>
      <c r="D171" s="5">
        <v>1</v>
      </c>
      <c r="E171" s="5">
        <v>1</v>
      </c>
      <c r="F171" s="5">
        <v>1</v>
      </c>
      <c r="G171" s="5">
        <v>1</v>
      </c>
      <c r="H171" s="5">
        <v>1</v>
      </c>
      <c r="I171" s="5">
        <v>1</v>
      </c>
      <c r="J171" s="5">
        <v>1</v>
      </c>
      <c r="M171" s="108"/>
      <c r="N171" s="143">
        <v>100001</v>
      </c>
      <c r="O171" s="143">
        <f>N171</f>
        <v>100001</v>
      </c>
      <c r="P171" s="143" t="s">
        <v>6590</v>
      </c>
      <c r="Q171" s="143">
        <v>0</v>
      </c>
      <c r="R171" s="143" t="s">
        <v>6591</v>
      </c>
      <c r="S171" s="143">
        <v>0</v>
      </c>
      <c r="T171" s="158" t="s">
        <v>6592</v>
      </c>
      <c r="U171" s="159" t="s">
        <v>6249</v>
      </c>
      <c r="V171" s="159">
        <v>0</v>
      </c>
      <c r="W171" s="159">
        <v>10</v>
      </c>
      <c r="X171" s="159">
        <v>0</v>
      </c>
      <c r="Y171" s="159">
        <v>0</v>
      </c>
      <c r="Z171" s="159">
        <v>0</v>
      </c>
      <c r="AA171" s="108">
        <v>0</v>
      </c>
      <c r="AB171" s="159">
        <v>0</v>
      </c>
      <c r="AC171" s="159">
        <v>-1</v>
      </c>
      <c r="AD171" s="159">
        <v>0</v>
      </c>
      <c r="AE171" s="159">
        <v>0</v>
      </c>
      <c r="AF171" s="159">
        <v>0</v>
      </c>
      <c r="AG171" s="159">
        <v>1000010</v>
      </c>
      <c r="AH171" s="108">
        <v>0</v>
      </c>
      <c r="AI171" s="159">
        <v>0</v>
      </c>
      <c r="AJ171" s="159">
        <v>0</v>
      </c>
      <c r="AK171" s="159">
        <v>0</v>
      </c>
      <c r="AL171" s="159">
        <v>-1</v>
      </c>
      <c r="AM171" s="159">
        <v>0</v>
      </c>
      <c r="AN171" s="159">
        <v>0</v>
      </c>
      <c r="AO171" s="159">
        <v>0</v>
      </c>
      <c r="AP171" s="159">
        <v>0</v>
      </c>
      <c r="AQ171" s="159">
        <v>0</v>
      </c>
    </row>
    <row r="172" spans="1:43" x14ac:dyDescent="0.2">
      <c r="A172" s="4">
        <v>1</v>
      </c>
      <c r="B172" s="5">
        <v>1</v>
      </c>
      <c r="C172" s="5">
        <v>1</v>
      </c>
      <c r="D172" s="5">
        <v>1</v>
      </c>
      <c r="E172" s="5">
        <v>1</v>
      </c>
      <c r="F172" s="5">
        <v>1</v>
      </c>
      <c r="G172" s="5">
        <v>1</v>
      </c>
      <c r="H172" s="5">
        <v>1</v>
      </c>
      <c r="I172" s="5">
        <v>1</v>
      </c>
      <c r="J172" s="5">
        <v>1</v>
      </c>
      <c r="M172" s="108"/>
      <c r="N172" s="143">
        <v>101001</v>
      </c>
      <c r="O172" s="143">
        <f>N172</f>
        <v>101001</v>
      </c>
      <c r="P172" s="160" t="s">
        <v>6593</v>
      </c>
      <c r="Q172" s="143">
        <v>0</v>
      </c>
      <c r="R172" s="160" t="s">
        <v>6594</v>
      </c>
      <c r="S172" s="143">
        <v>0</v>
      </c>
      <c r="T172" s="158" t="s">
        <v>6595</v>
      </c>
      <c r="U172" s="159" t="s">
        <v>6588</v>
      </c>
      <c r="V172" s="159">
        <v>0</v>
      </c>
      <c r="W172" s="159">
        <v>10</v>
      </c>
      <c r="X172" s="159">
        <v>0</v>
      </c>
      <c r="Y172" s="159">
        <v>0</v>
      </c>
      <c r="Z172" s="159">
        <v>5</v>
      </c>
      <c r="AA172" s="108">
        <v>0</v>
      </c>
      <c r="AB172" s="159">
        <v>0</v>
      </c>
      <c r="AC172" s="159">
        <v>-1</v>
      </c>
      <c r="AD172" s="159">
        <v>0</v>
      </c>
      <c r="AE172" s="159">
        <v>0</v>
      </c>
      <c r="AF172" s="159">
        <v>0</v>
      </c>
      <c r="AG172" s="159">
        <v>0</v>
      </c>
      <c r="AH172" s="108">
        <v>0</v>
      </c>
      <c r="AI172" s="159">
        <v>0</v>
      </c>
      <c r="AJ172" s="159">
        <v>0</v>
      </c>
      <c r="AK172" s="159">
        <v>0</v>
      </c>
      <c r="AL172" s="159">
        <v>-1</v>
      </c>
      <c r="AM172" s="159">
        <v>0</v>
      </c>
      <c r="AN172" s="159">
        <v>0</v>
      </c>
      <c r="AO172" s="159">
        <v>0</v>
      </c>
      <c r="AP172" s="159">
        <v>0</v>
      </c>
      <c r="AQ172" s="159">
        <v>0</v>
      </c>
    </row>
    <row r="173" spans="1:43" s="48" customFormat="1" x14ac:dyDescent="0.2">
      <c r="A173" s="4">
        <v>1</v>
      </c>
      <c r="B173" s="5">
        <v>1</v>
      </c>
      <c r="C173" s="5">
        <v>1</v>
      </c>
      <c r="D173" s="5">
        <v>1</v>
      </c>
      <c r="E173" s="5">
        <v>1</v>
      </c>
      <c r="F173" s="5">
        <v>1</v>
      </c>
      <c r="G173" s="5">
        <v>1</v>
      </c>
      <c r="H173" s="5">
        <v>1</v>
      </c>
      <c r="I173" s="5">
        <v>1</v>
      </c>
      <c r="J173" s="5">
        <v>1</v>
      </c>
      <c r="K173"/>
      <c r="L173"/>
      <c r="M173" s="108"/>
      <c r="N173" s="113">
        <v>110000</v>
      </c>
      <c r="O173" s="113">
        <v>110000</v>
      </c>
      <c r="P173" s="50" t="s">
        <v>5066</v>
      </c>
      <c r="Q173" s="95">
        <v>0</v>
      </c>
      <c r="R173" s="50" t="s">
        <v>5066</v>
      </c>
      <c r="S173" s="95">
        <v>0</v>
      </c>
      <c r="T173" s="113">
        <v>0</v>
      </c>
      <c r="U173" s="116">
        <v>0</v>
      </c>
      <c r="V173" s="116">
        <v>0</v>
      </c>
      <c r="W173" s="116">
        <v>101</v>
      </c>
      <c r="X173" s="108">
        <v>0</v>
      </c>
      <c r="Y173" s="108">
        <v>0</v>
      </c>
      <c r="Z173" s="116">
        <v>0</v>
      </c>
      <c r="AA173" s="108">
        <v>0</v>
      </c>
      <c r="AB173" s="116">
        <v>0</v>
      </c>
      <c r="AC173" s="116">
        <v>80</v>
      </c>
      <c r="AD173" s="116">
        <v>0</v>
      </c>
      <c r="AE173" s="108">
        <v>0</v>
      </c>
      <c r="AF173" s="116">
        <v>1100000</v>
      </c>
      <c r="AG173" s="116">
        <v>0</v>
      </c>
      <c r="AH173" s="108">
        <v>0</v>
      </c>
      <c r="AI173" s="116">
        <v>0</v>
      </c>
      <c r="AJ173" s="116">
        <v>2000</v>
      </c>
      <c r="AK173" s="116">
        <v>200</v>
      </c>
      <c r="AL173" s="116">
        <v>2000</v>
      </c>
      <c r="AM173" s="116">
        <v>0</v>
      </c>
      <c r="AN173" s="116">
        <v>1000</v>
      </c>
      <c r="AO173" s="116">
        <v>3</v>
      </c>
      <c r="AP173" s="116" t="s">
        <v>6307</v>
      </c>
      <c r="AQ173" s="108">
        <v>0</v>
      </c>
    </row>
    <row r="174" spans="1:43" s="48" customFormat="1" x14ac:dyDescent="0.2">
      <c r="A174" s="4">
        <v>1</v>
      </c>
      <c r="B174" s="5">
        <v>1</v>
      </c>
      <c r="C174" s="5">
        <v>1</v>
      </c>
      <c r="D174" s="5">
        <v>1</v>
      </c>
      <c r="E174" s="5">
        <v>1</v>
      </c>
      <c r="F174" s="5">
        <v>1</v>
      </c>
      <c r="G174" s="5">
        <v>1</v>
      </c>
      <c r="H174" s="5">
        <v>1</v>
      </c>
      <c r="I174" s="5">
        <v>1</v>
      </c>
      <c r="J174" s="5">
        <v>1</v>
      </c>
      <c r="K174"/>
      <c r="L174"/>
      <c r="M174" s="108"/>
      <c r="N174" s="113">
        <v>110010</v>
      </c>
      <c r="O174" s="113">
        <v>110010</v>
      </c>
      <c r="P174" s="50" t="s">
        <v>5067</v>
      </c>
      <c r="Q174" s="95">
        <v>0</v>
      </c>
      <c r="R174" s="50" t="s">
        <v>5067</v>
      </c>
      <c r="S174" s="95">
        <v>0</v>
      </c>
      <c r="T174" s="113">
        <v>0</v>
      </c>
      <c r="U174" s="116">
        <v>0</v>
      </c>
      <c r="V174" s="116">
        <v>0</v>
      </c>
      <c r="W174" s="116">
        <v>101</v>
      </c>
      <c r="X174" s="108">
        <v>0</v>
      </c>
      <c r="Y174" s="108">
        <v>0</v>
      </c>
      <c r="Z174" s="116">
        <v>0</v>
      </c>
      <c r="AA174" s="108">
        <v>0</v>
      </c>
      <c r="AB174" s="116">
        <v>0</v>
      </c>
      <c r="AC174" s="116">
        <v>80</v>
      </c>
      <c r="AD174" s="116">
        <v>0</v>
      </c>
      <c r="AE174" s="108">
        <v>0</v>
      </c>
      <c r="AF174" s="116" t="s">
        <v>6596</v>
      </c>
      <c r="AG174" s="116">
        <v>0</v>
      </c>
      <c r="AH174" s="108">
        <v>0</v>
      </c>
      <c r="AI174" s="116">
        <v>0</v>
      </c>
      <c r="AJ174" s="116">
        <v>0</v>
      </c>
      <c r="AK174" s="116">
        <v>200</v>
      </c>
      <c r="AL174" s="116">
        <v>3000</v>
      </c>
      <c r="AM174" s="116">
        <v>0</v>
      </c>
      <c r="AN174" s="116">
        <v>0</v>
      </c>
      <c r="AO174" s="116">
        <v>0</v>
      </c>
      <c r="AP174" s="116">
        <v>0</v>
      </c>
      <c r="AQ174" s="108">
        <v>0</v>
      </c>
    </row>
    <row r="175" spans="1:43" s="48" customFormat="1" x14ac:dyDescent="0.2">
      <c r="A175" s="4">
        <v>1</v>
      </c>
      <c r="B175" s="5">
        <v>1</v>
      </c>
      <c r="C175" s="5">
        <v>1</v>
      </c>
      <c r="D175" s="5">
        <v>1</v>
      </c>
      <c r="E175" s="5">
        <v>1</v>
      </c>
      <c r="F175" s="5">
        <v>1</v>
      </c>
      <c r="G175" s="5">
        <v>1</v>
      </c>
      <c r="H175" s="5">
        <v>1</v>
      </c>
      <c r="I175" s="5">
        <v>1</v>
      </c>
      <c r="J175" s="5">
        <v>1</v>
      </c>
      <c r="K175"/>
      <c r="L175"/>
      <c r="M175" s="108"/>
      <c r="N175" s="113">
        <v>110020</v>
      </c>
      <c r="O175" s="113">
        <v>110020</v>
      </c>
      <c r="P175" s="50" t="s">
        <v>5068</v>
      </c>
      <c r="Q175" s="95">
        <v>0</v>
      </c>
      <c r="R175" s="50" t="s">
        <v>5068</v>
      </c>
      <c r="S175" s="95">
        <v>0</v>
      </c>
      <c r="T175" s="113">
        <v>0</v>
      </c>
      <c r="U175" s="116">
        <v>0</v>
      </c>
      <c r="V175" s="116">
        <v>0</v>
      </c>
      <c r="W175" s="116">
        <v>101</v>
      </c>
      <c r="X175" s="108">
        <v>0</v>
      </c>
      <c r="Y175" s="108">
        <v>0</v>
      </c>
      <c r="Z175" s="116">
        <v>0</v>
      </c>
      <c r="AA175" s="108">
        <v>0</v>
      </c>
      <c r="AB175" s="116">
        <v>0</v>
      </c>
      <c r="AC175" s="116">
        <v>80</v>
      </c>
      <c r="AD175" s="116">
        <v>0</v>
      </c>
      <c r="AE175" s="108">
        <v>0</v>
      </c>
      <c r="AF175" s="116" t="s">
        <v>6597</v>
      </c>
      <c r="AG175" s="108">
        <v>0</v>
      </c>
      <c r="AH175" s="108">
        <v>0</v>
      </c>
      <c r="AI175" s="116">
        <v>0</v>
      </c>
      <c r="AJ175" s="116">
        <v>0</v>
      </c>
      <c r="AK175" s="116">
        <v>0</v>
      </c>
      <c r="AL175" s="116">
        <v>18000</v>
      </c>
      <c r="AM175" s="116">
        <v>0</v>
      </c>
      <c r="AN175" s="116">
        <v>100</v>
      </c>
      <c r="AO175" s="116">
        <v>3</v>
      </c>
      <c r="AP175" s="116">
        <v>0</v>
      </c>
      <c r="AQ175" s="108">
        <v>0</v>
      </c>
    </row>
    <row r="176" spans="1:43" s="48" customFormat="1" x14ac:dyDescent="0.2">
      <c r="A176" s="4">
        <v>1</v>
      </c>
      <c r="B176" s="5">
        <v>1</v>
      </c>
      <c r="C176" s="5">
        <v>1</v>
      </c>
      <c r="D176" s="5">
        <v>1</v>
      </c>
      <c r="E176" s="5">
        <v>1</v>
      </c>
      <c r="F176" s="5">
        <v>1</v>
      </c>
      <c r="G176" s="5">
        <v>1</v>
      </c>
      <c r="H176" s="5">
        <v>1</v>
      </c>
      <c r="I176" s="5">
        <v>1</v>
      </c>
      <c r="J176" s="5">
        <v>1</v>
      </c>
      <c r="K176"/>
      <c r="L176"/>
      <c r="M176" s="108"/>
      <c r="N176" s="113">
        <v>110030</v>
      </c>
      <c r="O176" s="113">
        <v>110030</v>
      </c>
      <c r="P176" s="50" t="s">
        <v>5069</v>
      </c>
      <c r="Q176" s="95">
        <v>0</v>
      </c>
      <c r="R176" s="50" t="s">
        <v>5069</v>
      </c>
      <c r="S176" s="95">
        <v>0</v>
      </c>
      <c r="T176" s="113">
        <v>0</v>
      </c>
      <c r="U176" s="116">
        <v>0</v>
      </c>
      <c r="V176" s="116">
        <v>0</v>
      </c>
      <c r="W176" s="116">
        <v>101</v>
      </c>
      <c r="X176" s="108">
        <v>0</v>
      </c>
      <c r="Y176" s="108">
        <v>0</v>
      </c>
      <c r="Z176" s="116">
        <v>0</v>
      </c>
      <c r="AA176" s="108">
        <v>0</v>
      </c>
      <c r="AB176" s="116">
        <v>0</v>
      </c>
      <c r="AC176" s="116">
        <v>80</v>
      </c>
      <c r="AD176" s="116">
        <v>0</v>
      </c>
      <c r="AE176" s="108">
        <v>0</v>
      </c>
      <c r="AF176" s="116" t="s">
        <v>6598</v>
      </c>
      <c r="AG176" s="116">
        <v>0</v>
      </c>
      <c r="AH176" s="108">
        <v>0</v>
      </c>
      <c r="AI176" s="116">
        <v>0</v>
      </c>
      <c r="AJ176" s="116">
        <v>2000</v>
      </c>
      <c r="AK176" s="116">
        <v>200</v>
      </c>
      <c r="AL176" s="116">
        <v>2000</v>
      </c>
      <c r="AM176" s="116">
        <v>0</v>
      </c>
      <c r="AN176" s="116">
        <v>0</v>
      </c>
      <c r="AO176" s="116">
        <v>0</v>
      </c>
      <c r="AP176" s="116">
        <v>0</v>
      </c>
      <c r="AQ176" s="108">
        <v>0</v>
      </c>
    </row>
    <row r="177" spans="1:43" s="48" customFormat="1" x14ac:dyDescent="0.2">
      <c r="A177" s="4">
        <v>1</v>
      </c>
      <c r="B177" s="5">
        <v>1</v>
      </c>
      <c r="C177" s="5">
        <v>1</v>
      </c>
      <c r="D177" s="5">
        <v>1</v>
      </c>
      <c r="E177" s="5">
        <v>1</v>
      </c>
      <c r="F177" s="5">
        <v>1</v>
      </c>
      <c r="G177" s="5">
        <v>1</v>
      </c>
      <c r="H177" s="5">
        <v>1</v>
      </c>
      <c r="I177" s="5">
        <v>1</v>
      </c>
      <c r="J177" s="5">
        <v>1</v>
      </c>
      <c r="K177"/>
      <c r="L177"/>
      <c r="M177" s="108"/>
      <c r="N177" s="113">
        <v>110040</v>
      </c>
      <c r="O177" s="113">
        <v>110040</v>
      </c>
      <c r="P177" s="50" t="s">
        <v>5070</v>
      </c>
      <c r="Q177" s="95">
        <v>0</v>
      </c>
      <c r="R177" s="50" t="s">
        <v>5070</v>
      </c>
      <c r="S177" s="95">
        <v>0</v>
      </c>
      <c r="T177" s="113">
        <v>0</v>
      </c>
      <c r="U177" s="116">
        <v>0</v>
      </c>
      <c r="V177" s="116">
        <v>0</v>
      </c>
      <c r="W177" s="116">
        <v>101</v>
      </c>
      <c r="X177" s="108">
        <v>0</v>
      </c>
      <c r="Y177" s="108">
        <v>0</v>
      </c>
      <c r="Z177" s="116">
        <v>0</v>
      </c>
      <c r="AA177" s="108">
        <v>0</v>
      </c>
      <c r="AB177" s="116">
        <v>0</v>
      </c>
      <c r="AC177" s="116">
        <v>80</v>
      </c>
      <c r="AD177" s="116">
        <v>0</v>
      </c>
      <c r="AE177" s="108">
        <v>0</v>
      </c>
      <c r="AF177" s="116" t="s">
        <v>6599</v>
      </c>
      <c r="AG177" s="116">
        <v>0</v>
      </c>
      <c r="AH177" s="108">
        <v>0</v>
      </c>
      <c r="AI177" s="116">
        <v>0</v>
      </c>
      <c r="AJ177" s="116">
        <v>500</v>
      </c>
      <c r="AK177" s="116">
        <v>0</v>
      </c>
      <c r="AL177" s="116">
        <v>-1</v>
      </c>
      <c r="AM177" s="116">
        <v>0</v>
      </c>
      <c r="AN177" s="116">
        <v>0</v>
      </c>
      <c r="AO177" s="116">
        <v>0</v>
      </c>
      <c r="AP177" s="116">
        <v>0</v>
      </c>
      <c r="AQ177" s="108">
        <v>0</v>
      </c>
    </row>
    <row r="178" spans="1:43" s="48" customFormat="1" x14ac:dyDescent="0.2">
      <c r="A178" s="4">
        <v>1</v>
      </c>
      <c r="B178" s="5">
        <v>1</v>
      </c>
      <c r="C178" s="5">
        <v>1</v>
      </c>
      <c r="D178" s="5">
        <v>1</v>
      </c>
      <c r="E178" s="5">
        <v>1</v>
      </c>
      <c r="F178" s="5">
        <v>1</v>
      </c>
      <c r="G178" s="5">
        <v>1</v>
      </c>
      <c r="H178" s="5">
        <v>1</v>
      </c>
      <c r="I178" s="5">
        <v>1</v>
      </c>
      <c r="J178" s="5">
        <v>1</v>
      </c>
      <c r="K178"/>
      <c r="L178"/>
      <c r="M178" s="108"/>
      <c r="N178" s="113">
        <v>110050</v>
      </c>
      <c r="O178" s="113">
        <v>110050</v>
      </c>
      <c r="P178" s="50" t="s">
        <v>5071</v>
      </c>
      <c r="Q178" s="95">
        <v>0</v>
      </c>
      <c r="R178" s="50" t="s">
        <v>5071</v>
      </c>
      <c r="S178" s="95">
        <v>0</v>
      </c>
      <c r="T178" s="113">
        <v>0</v>
      </c>
      <c r="U178" s="116">
        <v>0</v>
      </c>
      <c r="V178" s="116">
        <v>0</v>
      </c>
      <c r="W178" s="116">
        <v>101</v>
      </c>
      <c r="X178" s="108">
        <v>0</v>
      </c>
      <c r="Y178" s="108">
        <v>0</v>
      </c>
      <c r="Z178" s="116">
        <v>0</v>
      </c>
      <c r="AA178" s="108">
        <v>0</v>
      </c>
      <c r="AB178" s="116">
        <v>0</v>
      </c>
      <c r="AC178" s="116">
        <v>20</v>
      </c>
      <c r="AD178" s="116">
        <v>0</v>
      </c>
      <c r="AE178" s="108">
        <v>0</v>
      </c>
      <c r="AF178" s="116">
        <v>1100500</v>
      </c>
      <c r="AG178" s="116">
        <v>0</v>
      </c>
      <c r="AH178" s="108">
        <v>0</v>
      </c>
      <c r="AI178" s="116">
        <v>0</v>
      </c>
      <c r="AJ178" s="116">
        <v>0</v>
      </c>
      <c r="AK178" s="116">
        <v>0</v>
      </c>
      <c r="AL178" s="116">
        <v>500</v>
      </c>
      <c r="AM178" s="116">
        <v>0</v>
      </c>
      <c r="AN178" s="116">
        <v>0</v>
      </c>
      <c r="AO178" s="116">
        <v>0</v>
      </c>
      <c r="AP178" s="116" t="s">
        <v>6307</v>
      </c>
      <c r="AQ178" s="108">
        <v>0</v>
      </c>
    </row>
    <row r="179" spans="1:43" s="48" customFormat="1" x14ac:dyDescent="0.2">
      <c r="A179" s="4">
        <v>1</v>
      </c>
      <c r="B179" s="5">
        <v>1</v>
      </c>
      <c r="C179" s="5">
        <v>1</v>
      </c>
      <c r="D179" s="5">
        <v>1</v>
      </c>
      <c r="E179" s="5">
        <v>1</v>
      </c>
      <c r="F179" s="5">
        <v>1</v>
      </c>
      <c r="G179" s="5">
        <v>1</v>
      </c>
      <c r="H179" s="5">
        <v>1</v>
      </c>
      <c r="I179" s="5">
        <v>1</v>
      </c>
      <c r="J179" s="5">
        <v>1</v>
      </c>
      <c r="K179"/>
      <c r="L179"/>
      <c r="M179" s="108"/>
      <c r="N179" s="113">
        <v>110060</v>
      </c>
      <c r="O179" s="113">
        <v>110060</v>
      </c>
      <c r="P179" s="50" t="s">
        <v>5072</v>
      </c>
      <c r="Q179" s="95">
        <v>0</v>
      </c>
      <c r="R179" s="50" t="s">
        <v>5072</v>
      </c>
      <c r="S179" s="95">
        <v>0</v>
      </c>
      <c r="T179" s="113">
        <v>0</v>
      </c>
      <c r="U179" s="116">
        <v>0</v>
      </c>
      <c r="V179" s="116">
        <v>0</v>
      </c>
      <c r="W179" s="116">
        <v>101</v>
      </c>
      <c r="X179" s="108">
        <v>0</v>
      </c>
      <c r="Y179" s="108">
        <v>0</v>
      </c>
      <c r="Z179" s="116">
        <v>0</v>
      </c>
      <c r="AA179" s="108">
        <v>0</v>
      </c>
      <c r="AB179" s="116">
        <v>0</v>
      </c>
      <c r="AC179" s="116">
        <v>20</v>
      </c>
      <c r="AD179" s="116">
        <v>0</v>
      </c>
      <c r="AE179" s="108">
        <v>0</v>
      </c>
      <c r="AF179" s="116" t="s">
        <v>6600</v>
      </c>
      <c r="AG179" s="116">
        <v>0</v>
      </c>
      <c r="AH179" s="108">
        <v>0</v>
      </c>
      <c r="AI179" s="116">
        <v>0</v>
      </c>
      <c r="AJ179" s="116">
        <v>0</v>
      </c>
      <c r="AK179" s="116">
        <v>0</v>
      </c>
      <c r="AL179" s="116">
        <v>-1</v>
      </c>
      <c r="AM179" s="116">
        <v>0</v>
      </c>
      <c r="AN179" s="116">
        <v>0</v>
      </c>
      <c r="AO179" s="116">
        <v>0</v>
      </c>
      <c r="AP179" s="116" t="s">
        <v>6307</v>
      </c>
      <c r="AQ179" s="108">
        <v>0</v>
      </c>
    </row>
    <row r="180" spans="1:43" x14ac:dyDescent="0.2">
      <c r="A180" s="4">
        <v>1</v>
      </c>
      <c r="B180" s="5">
        <v>1</v>
      </c>
      <c r="C180" s="5">
        <v>1</v>
      </c>
      <c r="D180" s="5">
        <v>1</v>
      </c>
      <c r="E180" s="5">
        <v>1</v>
      </c>
      <c r="F180" s="5">
        <v>1</v>
      </c>
      <c r="G180" s="5">
        <v>1</v>
      </c>
      <c r="H180" s="5">
        <v>1</v>
      </c>
      <c r="I180" s="5">
        <v>1</v>
      </c>
      <c r="J180" s="5">
        <v>1</v>
      </c>
      <c r="M180" s="108"/>
      <c r="N180" s="95">
        <v>123000</v>
      </c>
      <c r="O180" s="95">
        <f>N180</f>
        <v>123000</v>
      </c>
      <c r="P180" s="95" t="s">
        <v>6601</v>
      </c>
      <c r="Q180" s="95">
        <v>0</v>
      </c>
      <c r="R180" s="118" t="s">
        <v>6602</v>
      </c>
      <c r="S180" s="95">
        <v>0</v>
      </c>
      <c r="T180" s="95" t="s">
        <v>6603</v>
      </c>
      <c r="U180" s="108">
        <v>0</v>
      </c>
      <c r="V180" s="108">
        <v>0</v>
      </c>
      <c r="W180" s="108">
        <v>12</v>
      </c>
      <c r="X180" s="108">
        <v>0</v>
      </c>
      <c r="Y180" s="108">
        <v>0</v>
      </c>
      <c r="Z180" s="108">
        <v>0</v>
      </c>
      <c r="AA180" s="108">
        <v>0</v>
      </c>
      <c r="AB180" s="108">
        <v>3</v>
      </c>
      <c r="AC180" s="108">
        <v>-1</v>
      </c>
      <c r="AD180" s="108">
        <v>0</v>
      </c>
      <c r="AE180" s="108">
        <v>0</v>
      </c>
      <c r="AF180" s="108">
        <v>0</v>
      </c>
      <c r="AG180" s="162">
        <v>1230000</v>
      </c>
      <c r="AH180" s="108">
        <v>1</v>
      </c>
      <c r="AI180" s="108">
        <v>0</v>
      </c>
      <c r="AJ180" s="108">
        <v>0</v>
      </c>
      <c r="AK180" s="108">
        <v>0</v>
      </c>
      <c r="AL180" s="108">
        <v>0</v>
      </c>
      <c r="AM180" s="108">
        <v>0</v>
      </c>
      <c r="AN180" s="108">
        <v>30000</v>
      </c>
      <c r="AO180" s="108">
        <v>1</v>
      </c>
      <c r="AP180" s="108">
        <v>0</v>
      </c>
      <c r="AQ180" s="108">
        <v>0</v>
      </c>
    </row>
    <row r="181" spans="1:43" x14ac:dyDescent="0.2">
      <c r="A181" s="4">
        <v>1</v>
      </c>
      <c r="B181" s="5">
        <v>1</v>
      </c>
      <c r="C181" s="5">
        <v>1</v>
      </c>
      <c r="D181" s="5">
        <v>1</v>
      </c>
      <c r="E181" s="5">
        <v>1</v>
      </c>
      <c r="F181" s="5">
        <v>1</v>
      </c>
      <c r="G181" s="5">
        <v>1</v>
      </c>
      <c r="H181" s="5">
        <v>1</v>
      </c>
      <c r="I181" s="5">
        <v>1</v>
      </c>
      <c r="J181" s="5">
        <v>1</v>
      </c>
      <c r="M181" s="108"/>
      <c r="N181" s="95">
        <v>123001</v>
      </c>
      <c r="O181" s="95">
        <f>O180</f>
        <v>123000</v>
      </c>
      <c r="P181" s="95" t="s">
        <v>6604</v>
      </c>
      <c r="Q181" s="95">
        <v>0</v>
      </c>
      <c r="R181" s="118" t="s">
        <v>6605</v>
      </c>
      <c r="S181" s="95">
        <v>0</v>
      </c>
      <c r="T181" s="95" t="s">
        <v>6606</v>
      </c>
      <c r="U181" s="108">
        <v>0</v>
      </c>
      <c r="V181" s="108">
        <v>0</v>
      </c>
      <c r="W181" s="108">
        <v>12</v>
      </c>
      <c r="X181" s="108">
        <v>0</v>
      </c>
      <c r="Y181" s="108">
        <v>0</v>
      </c>
      <c r="Z181" s="108">
        <v>0</v>
      </c>
      <c r="AA181" s="108">
        <v>0</v>
      </c>
      <c r="AB181" s="108">
        <v>3</v>
      </c>
      <c r="AC181" s="108">
        <v>-1</v>
      </c>
      <c r="AD181" s="108">
        <v>0</v>
      </c>
      <c r="AE181" s="108">
        <v>0</v>
      </c>
      <c r="AF181" s="108">
        <v>0</v>
      </c>
      <c r="AG181" s="162">
        <v>1230010</v>
      </c>
      <c r="AH181" s="108">
        <v>1</v>
      </c>
      <c r="AI181" s="108">
        <v>0</v>
      </c>
      <c r="AJ181" s="108">
        <v>0</v>
      </c>
      <c r="AK181" s="108">
        <v>0</v>
      </c>
      <c r="AL181" s="108">
        <v>0</v>
      </c>
      <c r="AM181" s="108">
        <v>0</v>
      </c>
      <c r="AN181" s="108">
        <v>30000</v>
      </c>
      <c r="AO181" s="108">
        <v>1</v>
      </c>
      <c r="AP181" s="108">
        <v>0</v>
      </c>
      <c r="AQ181" s="108">
        <v>0</v>
      </c>
    </row>
    <row r="182" spans="1:43" x14ac:dyDescent="0.2">
      <c r="A182" s="4">
        <v>1</v>
      </c>
      <c r="B182" s="5">
        <v>1</v>
      </c>
      <c r="C182" s="5">
        <v>1</v>
      </c>
      <c r="D182" s="5">
        <v>1</v>
      </c>
      <c r="E182" s="5">
        <v>1</v>
      </c>
      <c r="F182" s="5">
        <v>1</v>
      </c>
      <c r="G182" s="5">
        <v>1</v>
      </c>
      <c r="H182" s="5">
        <v>1</v>
      </c>
      <c r="I182" s="5">
        <v>1</v>
      </c>
      <c r="J182" s="5">
        <v>1</v>
      </c>
      <c r="M182" s="108"/>
      <c r="N182" s="95">
        <v>123002</v>
      </c>
      <c r="O182" s="95">
        <f>O181</f>
        <v>123000</v>
      </c>
      <c r="P182" s="95" t="s">
        <v>6607</v>
      </c>
      <c r="Q182" s="95">
        <v>0</v>
      </c>
      <c r="R182" s="118" t="s">
        <v>6608</v>
      </c>
      <c r="S182" s="95">
        <v>0</v>
      </c>
      <c r="T182" s="110" t="s">
        <v>6609</v>
      </c>
      <c r="U182" s="108">
        <v>0</v>
      </c>
      <c r="V182" s="108">
        <v>0</v>
      </c>
      <c r="W182" s="108">
        <v>12</v>
      </c>
      <c r="X182" s="108">
        <v>0</v>
      </c>
      <c r="Y182" s="108">
        <v>0</v>
      </c>
      <c r="Z182" s="108">
        <v>0</v>
      </c>
      <c r="AA182" s="108">
        <v>0</v>
      </c>
      <c r="AB182" s="108">
        <v>3</v>
      </c>
      <c r="AC182" s="108">
        <v>-1</v>
      </c>
      <c r="AD182" s="108">
        <v>0</v>
      </c>
      <c r="AE182" s="108">
        <v>0</v>
      </c>
      <c r="AF182" s="108">
        <v>0</v>
      </c>
      <c r="AG182" s="162">
        <v>1230020</v>
      </c>
      <c r="AH182" s="108">
        <v>1</v>
      </c>
      <c r="AI182" s="108">
        <v>0</v>
      </c>
      <c r="AJ182" s="108">
        <v>0</v>
      </c>
      <c r="AK182" s="108">
        <v>0</v>
      </c>
      <c r="AL182" s="108">
        <v>0</v>
      </c>
      <c r="AM182" s="108">
        <v>0</v>
      </c>
      <c r="AN182" s="108">
        <v>30000</v>
      </c>
      <c r="AO182" s="108">
        <v>1</v>
      </c>
      <c r="AP182" s="108">
        <v>0</v>
      </c>
      <c r="AQ182" s="108">
        <v>0</v>
      </c>
    </row>
  </sheetData>
  <autoFilter ref="M1:AQ3" xr:uid="{EE3C4872-13E6-4EFC-BBF2-F8C68E8DF3F5}"/>
  <phoneticPr fontId="2" type="noConversion"/>
  <conditionalFormatting sqref="R136:R141 R3:S5 R169:S179 R183:S1048576 S180:S182 S6:S168 R5:R131">
    <cfRule type="expression" dxfId="150" priority="4">
      <formula>AND(R3&lt;&gt;"", RIGHT(R3,1)&lt;&gt;"。")</formula>
    </cfRule>
  </conditionalFormatting>
  <conditionalFormatting sqref="O132:O146">
    <cfRule type="duplicateValues" dxfId="149" priority="262"/>
  </conditionalFormatting>
  <conditionalFormatting sqref="N169:N172 N1:N145 N180:N1048576">
    <cfRule type="duplicateValues" dxfId="148" priority="379"/>
  </conditionalFormatting>
  <conditionalFormatting sqref="O180:O182">
    <cfRule type="duplicateValues" dxfId="147" priority="433"/>
  </conditionalFormatting>
  <conditionalFormatting sqref="AG180:AG182">
    <cfRule type="duplicateValues" dxfId="146" priority="1"/>
  </conditionalFormatting>
  <pageMargins left="0.7" right="0.7" top="0.75" bottom="0.75" header="0.3" footer="0.3"/>
  <pageSetup paperSize="9" orientation="portrait" horizontalDpi="150" verticalDpi="150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BC00-B95F-4186-837A-C62B1010223B}">
  <sheetPr codeName="Sheet22">
    <tabColor rgb="FFFFFF00"/>
  </sheetPr>
  <dimension ref="A1:AH311"/>
  <sheetViews>
    <sheetView topLeftCell="R1" workbookViewId="0">
      <pane ySplit="2" topLeftCell="A116" activePane="bottomLeft" state="frozen"/>
      <selection pane="bottomLeft" activeCell="A169" sqref="A169:XFD170"/>
    </sheetView>
  </sheetViews>
  <sheetFormatPr defaultRowHeight="14.25" x14ac:dyDescent="0.2"/>
  <cols>
    <col min="1" max="13" width="9" style="50"/>
    <col min="14" max="14" width="11.625" style="50" customWidth="1"/>
    <col min="15" max="15" width="10.625" style="50" bestFit="1" customWidth="1"/>
    <col min="16" max="16" width="51.875" style="50" customWidth="1"/>
    <col min="17" max="17" width="85" style="59" customWidth="1"/>
    <col min="18" max="18" width="14.125" style="50" customWidth="1"/>
    <col min="19" max="19" width="13.75" style="50" customWidth="1"/>
    <col min="20" max="20" width="10.25" style="50" customWidth="1"/>
    <col min="21" max="22" width="16.125" style="50" customWidth="1"/>
    <col min="23" max="23" width="24.75" style="50" customWidth="1"/>
    <col min="24" max="24" width="8.375" style="50" customWidth="1"/>
    <col min="25" max="25" width="62.375" style="50" customWidth="1"/>
    <col min="26" max="27" width="14.75" style="50" customWidth="1"/>
    <col min="28" max="28" width="16.25" style="50" customWidth="1"/>
    <col min="29" max="31" width="17.625" style="50" customWidth="1"/>
    <col min="32" max="32" width="15.5" style="50" bestFit="1" customWidth="1"/>
    <col min="33" max="33" width="16.5" style="50" customWidth="1"/>
    <col min="34" max="34" width="22.25" style="50" customWidth="1"/>
    <col min="35" max="16384" width="9" style="50"/>
  </cols>
  <sheetData>
    <row r="1" spans="1:34" x14ac:dyDescent="0.2">
      <c r="A1" s="51" t="s">
        <v>6610</v>
      </c>
      <c r="B1" s="52" t="s">
        <v>6611</v>
      </c>
      <c r="C1" s="52" t="s">
        <v>6612</v>
      </c>
      <c r="D1" s="52" t="s">
        <v>6613</v>
      </c>
      <c r="E1" s="52" t="s">
        <v>6614</v>
      </c>
      <c r="F1" s="52" t="s">
        <v>6615</v>
      </c>
      <c r="G1" s="52" t="s">
        <v>6616</v>
      </c>
      <c r="H1" s="52" t="s">
        <v>6617</v>
      </c>
      <c r="I1" s="52" t="s">
        <v>6618</v>
      </c>
      <c r="J1" s="52" t="s">
        <v>6619</v>
      </c>
      <c r="M1" s="50" t="s">
        <v>250</v>
      </c>
      <c r="N1" s="52" t="s">
        <v>2456</v>
      </c>
      <c r="O1" s="52" t="s">
        <v>3448</v>
      </c>
      <c r="P1" s="58" t="s">
        <v>2988</v>
      </c>
      <c r="Q1" s="58" t="s">
        <v>6620</v>
      </c>
      <c r="R1" s="50" t="s">
        <v>6621</v>
      </c>
      <c r="S1" s="50" t="s">
        <v>6622</v>
      </c>
      <c r="T1" s="50" t="s">
        <v>6623</v>
      </c>
      <c r="U1" s="50" t="s">
        <v>6624</v>
      </c>
      <c r="V1" s="50" t="s">
        <v>6625</v>
      </c>
      <c r="W1" s="61" t="s">
        <v>6626</v>
      </c>
      <c r="X1" s="50" t="s">
        <v>2457</v>
      </c>
      <c r="Y1" s="50" t="s">
        <v>3610</v>
      </c>
      <c r="Z1" s="50" t="s">
        <v>6627</v>
      </c>
      <c r="AA1" s="50" t="s">
        <v>6628</v>
      </c>
      <c r="AB1" s="50" t="s">
        <v>6629</v>
      </c>
      <c r="AC1" s="50" t="s">
        <v>6630</v>
      </c>
      <c r="AD1" s="50" t="s">
        <v>6631</v>
      </c>
      <c r="AE1" s="50" t="s">
        <v>6632</v>
      </c>
      <c r="AF1" s="50" t="s">
        <v>6633</v>
      </c>
      <c r="AG1" s="50" t="s">
        <v>6634</v>
      </c>
      <c r="AH1" s="50" t="s">
        <v>6635</v>
      </c>
    </row>
    <row r="2" spans="1:34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N2" s="52" t="s">
        <v>6636</v>
      </c>
      <c r="O2" s="52" t="s">
        <v>6637</v>
      </c>
      <c r="P2" s="59" t="s">
        <v>6638</v>
      </c>
      <c r="Q2" s="59" t="s">
        <v>6639</v>
      </c>
      <c r="R2" s="50" t="s">
        <v>6640</v>
      </c>
      <c r="S2" s="50" t="s">
        <v>6641</v>
      </c>
      <c r="T2" s="50" t="s">
        <v>6642</v>
      </c>
      <c r="U2" s="50" t="s">
        <v>6643</v>
      </c>
      <c r="V2" s="50" t="s">
        <v>6644</v>
      </c>
      <c r="W2" s="50" t="s">
        <v>6645</v>
      </c>
      <c r="X2" s="50" t="s">
        <v>6646</v>
      </c>
      <c r="Y2" s="50" t="s">
        <v>6647</v>
      </c>
      <c r="Z2" s="50" t="s">
        <v>6648</v>
      </c>
      <c r="AA2" s="50" t="s">
        <v>6649</v>
      </c>
      <c r="AB2" s="50" t="s">
        <v>6650</v>
      </c>
      <c r="AC2" s="50" t="s">
        <v>6651</v>
      </c>
      <c r="AD2" s="50" t="s">
        <v>6652</v>
      </c>
      <c r="AE2" s="50" t="s">
        <v>6653</v>
      </c>
      <c r="AF2" s="50" t="s">
        <v>6654</v>
      </c>
      <c r="AG2" s="50" t="s">
        <v>6655</v>
      </c>
      <c r="AH2" s="50" t="s">
        <v>6656</v>
      </c>
    </row>
    <row r="3" spans="1:34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N3" s="50">
        <v>10000</v>
      </c>
      <c r="O3" s="50">
        <v>0</v>
      </c>
      <c r="P3" s="50">
        <f>IF(O3=0,0,Q3)</f>
        <v>0</v>
      </c>
      <c r="Q3" s="78" t="s">
        <v>6657</v>
      </c>
      <c r="R3" s="50">
        <v>1</v>
      </c>
      <c r="S3" s="50">
        <v>0</v>
      </c>
      <c r="T3" s="50">
        <v>0</v>
      </c>
      <c r="U3" s="50">
        <v>0</v>
      </c>
      <c r="V3" s="50">
        <v>0</v>
      </c>
      <c r="W3" s="50">
        <v>0</v>
      </c>
      <c r="X3" s="50">
        <v>10</v>
      </c>
      <c r="Y3" s="50">
        <v>6</v>
      </c>
      <c r="Z3" s="50">
        <v>0</v>
      </c>
      <c r="AA3" s="50">
        <v>0</v>
      </c>
      <c r="AB3" s="50">
        <v>6</v>
      </c>
      <c r="AC3" s="50">
        <v>0</v>
      </c>
      <c r="AD3" s="50">
        <v>0</v>
      </c>
      <c r="AE3" s="50">
        <v>0</v>
      </c>
      <c r="AF3" s="50">
        <v>0</v>
      </c>
      <c r="AG3" s="50">
        <v>0</v>
      </c>
      <c r="AH3" s="50">
        <v>0</v>
      </c>
    </row>
    <row r="4" spans="1:34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N4" s="50">
        <v>10010</v>
      </c>
      <c r="O4" s="50">
        <v>0</v>
      </c>
      <c r="P4" s="50">
        <f>IF(O4=0,0,Q4)</f>
        <v>0</v>
      </c>
      <c r="Q4" s="50" t="s">
        <v>6658</v>
      </c>
      <c r="R4" s="50">
        <v>1</v>
      </c>
      <c r="S4" s="50">
        <v>0</v>
      </c>
      <c r="T4" s="50">
        <v>0</v>
      </c>
      <c r="U4" s="50">
        <v>0</v>
      </c>
      <c r="V4" s="50">
        <v>0</v>
      </c>
      <c r="W4" s="50">
        <v>0</v>
      </c>
      <c r="X4" s="50">
        <v>9</v>
      </c>
      <c r="Y4" s="50" t="s">
        <v>6659</v>
      </c>
      <c r="Z4" s="50">
        <v>0</v>
      </c>
      <c r="AA4" s="50">
        <v>0</v>
      </c>
      <c r="AB4" s="50">
        <v>6</v>
      </c>
      <c r="AC4" s="50">
        <v>0</v>
      </c>
      <c r="AD4" s="50">
        <v>0</v>
      </c>
      <c r="AE4" s="50">
        <v>0</v>
      </c>
      <c r="AF4" s="50">
        <v>0</v>
      </c>
      <c r="AG4" s="50">
        <v>0</v>
      </c>
      <c r="AH4" s="50">
        <v>1</v>
      </c>
    </row>
    <row r="5" spans="1:34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N5" s="50">
        <v>10011</v>
      </c>
      <c r="O5" s="50">
        <v>0</v>
      </c>
      <c r="P5" s="50">
        <f>IF(O5=0,0,Q5)</f>
        <v>0</v>
      </c>
      <c r="Q5" s="50" t="s">
        <v>6658</v>
      </c>
      <c r="R5" s="50">
        <v>1</v>
      </c>
      <c r="S5" s="50">
        <v>0</v>
      </c>
      <c r="T5" s="50">
        <v>0</v>
      </c>
      <c r="U5" s="50">
        <v>0</v>
      </c>
      <c r="V5" s="50">
        <v>0</v>
      </c>
      <c r="W5" s="50">
        <v>0</v>
      </c>
      <c r="X5" s="50">
        <v>6</v>
      </c>
      <c r="Y5" s="50">
        <v>-300</v>
      </c>
      <c r="Z5" s="50">
        <v>0</v>
      </c>
      <c r="AA5" s="50">
        <v>0</v>
      </c>
      <c r="AB5" s="50">
        <v>6</v>
      </c>
      <c r="AC5" s="50">
        <v>0</v>
      </c>
      <c r="AD5" s="50">
        <v>0</v>
      </c>
      <c r="AE5" s="50">
        <v>0</v>
      </c>
      <c r="AF5" s="50">
        <v>0</v>
      </c>
      <c r="AG5" s="50">
        <v>0</v>
      </c>
      <c r="AH5" s="50">
        <v>1</v>
      </c>
    </row>
    <row r="6" spans="1:34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N6" s="50">
        <v>10012</v>
      </c>
      <c r="O6" s="50">
        <v>0</v>
      </c>
      <c r="P6" s="50">
        <f>IF(O6=0,0,Q6)</f>
        <v>0</v>
      </c>
      <c r="Q6" s="50" t="s">
        <v>6660</v>
      </c>
      <c r="R6" s="50">
        <v>1</v>
      </c>
      <c r="S6" s="50">
        <v>0</v>
      </c>
      <c r="T6" s="50">
        <v>0</v>
      </c>
      <c r="U6" s="50">
        <v>0</v>
      </c>
      <c r="V6" s="50">
        <v>0</v>
      </c>
      <c r="W6" s="50">
        <v>0</v>
      </c>
      <c r="X6" s="50">
        <v>2</v>
      </c>
      <c r="Y6" s="50" t="s">
        <v>6661</v>
      </c>
      <c r="Z6" s="50">
        <v>0</v>
      </c>
      <c r="AA6" s="50">
        <v>0</v>
      </c>
      <c r="AB6" s="50">
        <v>6</v>
      </c>
      <c r="AC6" s="50">
        <v>0</v>
      </c>
      <c r="AD6" s="50">
        <v>0</v>
      </c>
      <c r="AE6" s="50">
        <v>0</v>
      </c>
      <c r="AF6" s="50">
        <v>0</v>
      </c>
      <c r="AG6" s="50">
        <v>0</v>
      </c>
      <c r="AH6" s="50">
        <v>1</v>
      </c>
    </row>
    <row r="7" spans="1:34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N7" s="50">
        <v>10020</v>
      </c>
      <c r="O7" s="50">
        <v>0</v>
      </c>
      <c r="P7" s="50">
        <f>IF(O7=0,0,Q7)</f>
        <v>0</v>
      </c>
      <c r="Q7" s="59" t="s">
        <v>6662</v>
      </c>
      <c r="R7" s="50">
        <v>1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2</v>
      </c>
      <c r="Y7" s="50" t="s">
        <v>6663</v>
      </c>
      <c r="Z7" s="50">
        <v>0</v>
      </c>
      <c r="AA7" s="50">
        <v>0</v>
      </c>
      <c r="AB7" s="50">
        <v>6</v>
      </c>
      <c r="AC7" s="50">
        <v>0</v>
      </c>
      <c r="AD7" s="50">
        <v>0</v>
      </c>
      <c r="AE7" s="50">
        <v>0</v>
      </c>
      <c r="AF7" s="50">
        <v>0</v>
      </c>
      <c r="AG7" s="50">
        <v>0</v>
      </c>
      <c r="AH7" s="50">
        <v>1</v>
      </c>
    </row>
    <row r="8" spans="1:34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N8" s="50">
        <v>20000</v>
      </c>
      <c r="O8" s="50">
        <v>0</v>
      </c>
      <c r="P8" s="50">
        <v>0</v>
      </c>
      <c r="Q8" s="50" t="s">
        <v>6664</v>
      </c>
      <c r="R8" s="50">
        <v>1</v>
      </c>
      <c r="S8" s="50">
        <v>0</v>
      </c>
      <c r="T8" s="50">
        <v>0</v>
      </c>
      <c r="U8" s="50">
        <v>0</v>
      </c>
      <c r="V8" s="50">
        <v>0</v>
      </c>
      <c r="W8" s="50">
        <v>0</v>
      </c>
      <c r="X8" s="50">
        <v>216</v>
      </c>
      <c r="Y8" s="50" t="s">
        <v>6665</v>
      </c>
      <c r="Z8" s="50">
        <v>0</v>
      </c>
      <c r="AA8" s="50">
        <v>0</v>
      </c>
      <c r="AB8" s="50">
        <v>3</v>
      </c>
      <c r="AC8" s="50">
        <v>1</v>
      </c>
      <c r="AD8" s="50">
        <v>0</v>
      </c>
      <c r="AE8" s="50">
        <v>0</v>
      </c>
      <c r="AF8" s="50">
        <v>0</v>
      </c>
      <c r="AG8" s="50">
        <v>0</v>
      </c>
      <c r="AH8" s="50">
        <v>0</v>
      </c>
    </row>
    <row r="9" spans="1:34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>
        <v>20001</v>
      </c>
      <c r="O9" s="50">
        <v>0</v>
      </c>
      <c r="P9" s="50">
        <v>0</v>
      </c>
      <c r="Q9" s="50" t="s">
        <v>6664</v>
      </c>
      <c r="R9" s="50">
        <v>1</v>
      </c>
      <c r="S9" s="50">
        <v>0</v>
      </c>
      <c r="T9" s="50">
        <v>0</v>
      </c>
      <c r="U9" s="50">
        <v>0</v>
      </c>
      <c r="V9" s="50">
        <v>0</v>
      </c>
      <c r="W9" s="50">
        <v>0</v>
      </c>
      <c r="X9" s="50">
        <v>2</v>
      </c>
      <c r="Y9" s="50" t="s">
        <v>6666</v>
      </c>
      <c r="Z9" s="50">
        <v>0</v>
      </c>
      <c r="AA9" s="50">
        <v>0</v>
      </c>
      <c r="AB9" s="50">
        <v>6</v>
      </c>
      <c r="AC9" s="50">
        <v>0</v>
      </c>
      <c r="AD9" s="50">
        <v>0</v>
      </c>
      <c r="AE9" s="50">
        <v>0</v>
      </c>
      <c r="AF9" s="50">
        <v>0</v>
      </c>
      <c r="AG9" s="50">
        <v>0</v>
      </c>
      <c r="AH9" s="50">
        <v>0</v>
      </c>
    </row>
    <row r="10" spans="1:34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N10" s="50">
        <v>20010</v>
      </c>
      <c r="O10" s="50">
        <v>0</v>
      </c>
      <c r="P10" s="50">
        <v>0</v>
      </c>
      <c r="Q10" s="50" t="s">
        <v>6667</v>
      </c>
      <c r="R10" s="50">
        <v>1</v>
      </c>
      <c r="S10" s="50">
        <v>0</v>
      </c>
      <c r="T10" s="50">
        <v>0</v>
      </c>
      <c r="U10" s="50">
        <v>0</v>
      </c>
      <c r="V10" s="50">
        <v>0</v>
      </c>
      <c r="W10" s="50">
        <v>0</v>
      </c>
      <c r="X10" s="50">
        <v>216</v>
      </c>
      <c r="Y10" s="50" t="s">
        <v>6668</v>
      </c>
      <c r="Z10" s="50">
        <v>0</v>
      </c>
      <c r="AA10" s="50">
        <v>0</v>
      </c>
      <c r="AB10" s="50">
        <v>3</v>
      </c>
      <c r="AC10" s="50">
        <v>1</v>
      </c>
      <c r="AD10" s="50">
        <v>0</v>
      </c>
      <c r="AE10" s="50">
        <v>0</v>
      </c>
      <c r="AF10" s="50">
        <v>0</v>
      </c>
      <c r="AG10" s="50">
        <v>0</v>
      </c>
      <c r="AH10" s="50">
        <v>0</v>
      </c>
    </row>
    <row r="11" spans="1:34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N11" s="50">
        <v>20011</v>
      </c>
      <c r="O11" s="50">
        <v>0</v>
      </c>
      <c r="P11" s="50">
        <v>0</v>
      </c>
      <c r="Q11" s="50" t="s">
        <v>6667</v>
      </c>
      <c r="R11" s="50">
        <v>1</v>
      </c>
      <c r="S11" s="50">
        <v>0</v>
      </c>
      <c r="T11" s="50">
        <v>0</v>
      </c>
      <c r="U11" s="50">
        <v>0</v>
      </c>
      <c r="V11" s="50">
        <v>0</v>
      </c>
      <c r="W11" s="50">
        <v>0</v>
      </c>
      <c r="X11" s="50">
        <v>2</v>
      </c>
      <c r="Y11" s="50" t="s">
        <v>6669</v>
      </c>
      <c r="Z11" s="50">
        <v>0</v>
      </c>
      <c r="AA11" s="50">
        <v>0</v>
      </c>
      <c r="AB11" s="50">
        <v>6</v>
      </c>
      <c r="AC11" s="50">
        <v>0</v>
      </c>
      <c r="AD11" s="50">
        <v>0</v>
      </c>
      <c r="AE11" s="50">
        <v>0</v>
      </c>
      <c r="AF11" s="50">
        <v>0</v>
      </c>
      <c r="AG11" s="50">
        <v>0</v>
      </c>
      <c r="AH11" s="50">
        <v>0</v>
      </c>
    </row>
    <row r="12" spans="1:34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N12" s="50">
        <v>20020</v>
      </c>
      <c r="O12" s="50">
        <v>0</v>
      </c>
      <c r="P12" s="50">
        <v>0</v>
      </c>
      <c r="Q12" s="50" t="s">
        <v>6670</v>
      </c>
      <c r="R12" s="50">
        <v>1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216</v>
      </c>
      <c r="Y12" s="50" t="s">
        <v>6671</v>
      </c>
      <c r="Z12" s="50">
        <v>0</v>
      </c>
      <c r="AA12" s="50">
        <v>0</v>
      </c>
      <c r="AB12" s="50">
        <v>3</v>
      </c>
      <c r="AC12" s="50">
        <v>1</v>
      </c>
      <c r="AD12" s="50">
        <v>0</v>
      </c>
      <c r="AE12" s="50">
        <v>0</v>
      </c>
      <c r="AF12" s="50">
        <v>0</v>
      </c>
      <c r="AG12" s="50">
        <v>0</v>
      </c>
      <c r="AH12" s="50">
        <v>0</v>
      </c>
    </row>
    <row r="13" spans="1:34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N13" s="50">
        <v>20021</v>
      </c>
      <c r="O13" s="50">
        <v>0</v>
      </c>
      <c r="P13" s="50">
        <v>0</v>
      </c>
      <c r="Q13" s="50" t="s">
        <v>6670</v>
      </c>
      <c r="R13" s="50">
        <v>1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2</v>
      </c>
      <c r="Y13" s="50" t="s">
        <v>6672</v>
      </c>
      <c r="Z13" s="50">
        <v>0</v>
      </c>
      <c r="AA13" s="50">
        <v>0</v>
      </c>
      <c r="AB13" s="50">
        <v>6</v>
      </c>
      <c r="AC13" s="50">
        <v>0</v>
      </c>
      <c r="AD13" s="50">
        <v>0</v>
      </c>
      <c r="AE13" s="50">
        <v>0</v>
      </c>
      <c r="AF13" s="50">
        <v>0</v>
      </c>
      <c r="AG13" s="50">
        <v>0</v>
      </c>
      <c r="AH13" s="50">
        <v>0</v>
      </c>
    </row>
    <row r="14" spans="1:34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N14" s="50">
        <v>20030</v>
      </c>
      <c r="O14" s="50">
        <v>0</v>
      </c>
      <c r="P14" s="50">
        <v>0</v>
      </c>
      <c r="Q14" s="59" t="s">
        <v>5856</v>
      </c>
      <c r="R14" s="50">
        <v>1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13</v>
      </c>
      <c r="Y14" s="50" t="s">
        <v>6673</v>
      </c>
      <c r="Z14" s="50">
        <v>500</v>
      </c>
      <c r="AA14" s="50">
        <v>0</v>
      </c>
      <c r="AB14" s="50">
        <v>3</v>
      </c>
      <c r="AC14" s="50">
        <v>1</v>
      </c>
      <c r="AD14" s="50">
        <v>0</v>
      </c>
      <c r="AE14" s="50">
        <v>0</v>
      </c>
      <c r="AF14" s="50">
        <v>0</v>
      </c>
      <c r="AG14" s="50">
        <v>0</v>
      </c>
      <c r="AH14" s="50">
        <v>0</v>
      </c>
    </row>
    <row r="15" spans="1:34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N15" s="50">
        <v>20040</v>
      </c>
      <c r="O15" s="50">
        <v>0</v>
      </c>
      <c r="P15" s="50">
        <v>0</v>
      </c>
      <c r="Q15" s="59" t="s">
        <v>5853</v>
      </c>
      <c r="R15" s="50">
        <v>1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30004</v>
      </c>
      <c r="Y15" s="50" t="s">
        <v>6674</v>
      </c>
      <c r="Z15" s="50">
        <v>0</v>
      </c>
      <c r="AA15" s="50">
        <v>0</v>
      </c>
      <c r="AB15" s="50">
        <v>3</v>
      </c>
      <c r="AC15" s="50">
        <v>1</v>
      </c>
      <c r="AD15" s="50">
        <v>0</v>
      </c>
      <c r="AE15" s="50">
        <v>0</v>
      </c>
      <c r="AF15" s="50">
        <v>0</v>
      </c>
      <c r="AG15" s="50">
        <v>0</v>
      </c>
      <c r="AH15" s="50">
        <v>0</v>
      </c>
    </row>
    <row r="16" spans="1:34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N16" s="50">
        <v>20041</v>
      </c>
      <c r="O16" s="50">
        <v>0</v>
      </c>
      <c r="P16" s="50">
        <v>0</v>
      </c>
      <c r="Q16" s="59" t="s">
        <v>5853</v>
      </c>
      <c r="R16" s="50">
        <v>1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211</v>
      </c>
      <c r="Y16" s="50" t="s">
        <v>6675</v>
      </c>
      <c r="Z16" s="50">
        <v>0</v>
      </c>
      <c r="AA16" s="50">
        <v>0</v>
      </c>
      <c r="AB16" s="50">
        <v>1</v>
      </c>
      <c r="AC16" s="50">
        <v>1</v>
      </c>
      <c r="AD16" s="50">
        <v>0</v>
      </c>
      <c r="AE16" s="50">
        <v>0</v>
      </c>
      <c r="AF16" s="50">
        <v>0</v>
      </c>
      <c r="AG16" s="50">
        <v>0</v>
      </c>
      <c r="AH16" s="50">
        <v>0</v>
      </c>
    </row>
    <row r="17" spans="1:34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N17" s="50">
        <v>20050</v>
      </c>
      <c r="O17" s="50">
        <v>0</v>
      </c>
      <c r="P17" s="50">
        <v>0</v>
      </c>
      <c r="Q17" s="192" t="s">
        <v>6676</v>
      </c>
      <c r="R17" s="50">
        <v>1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50">
        <v>10</v>
      </c>
      <c r="Y17" s="50" t="s">
        <v>6677</v>
      </c>
      <c r="Z17" s="50">
        <v>0</v>
      </c>
      <c r="AA17" s="50">
        <v>0</v>
      </c>
      <c r="AB17" s="50">
        <v>3</v>
      </c>
      <c r="AC17" s="50">
        <v>1</v>
      </c>
      <c r="AD17" s="50">
        <v>0</v>
      </c>
      <c r="AE17" s="50">
        <v>0</v>
      </c>
      <c r="AF17" s="50">
        <v>0</v>
      </c>
      <c r="AG17" s="50">
        <v>0</v>
      </c>
      <c r="AH17" s="50">
        <v>0</v>
      </c>
    </row>
    <row r="18" spans="1:34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N18" s="50">
        <v>20060</v>
      </c>
      <c r="O18" s="50">
        <v>0</v>
      </c>
      <c r="P18" s="50">
        <v>0</v>
      </c>
      <c r="Q18" s="50" t="s">
        <v>6678</v>
      </c>
      <c r="R18" s="50">
        <v>1</v>
      </c>
      <c r="S18" s="50">
        <v>0</v>
      </c>
      <c r="T18" s="50">
        <v>0</v>
      </c>
      <c r="U18" s="50">
        <v>0</v>
      </c>
      <c r="V18" s="50">
        <v>0</v>
      </c>
      <c r="W18" s="50">
        <v>0</v>
      </c>
      <c r="X18" s="50">
        <v>30004</v>
      </c>
      <c r="Y18" s="50" t="s">
        <v>6679</v>
      </c>
      <c r="Z18" s="50">
        <v>0</v>
      </c>
      <c r="AA18" s="50">
        <v>0</v>
      </c>
      <c r="AB18" s="50">
        <v>3</v>
      </c>
      <c r="AC18" s="50">
        <v>1</v>
      </c>
      <c r="AD18" s="50">
        <v>0</v>
      </c>
      <c r="AE18" s="50">
        <v>0</v>
      </c>
      <c r="AF18" s="50">
        <v>0</v>
      </c>
      <c r="AG18" s="50">
        <v>0</v>
      </c>
      <c r="AH18" s="50">
        <v>0</v>
      </c>
    </row>
    <row r="19" spans="1:34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N19" s="50">
        <v>20061</v>
      </c>
      <c r="O19" s="50">
        <v>0</v>
      </c>
      <c r="P19" s="50">
        <v>0</v>
      </c>
      <c r="Q19" s="50" t="s">
        <v>6680</v>
      </c>
      <c r="R19" s="50">
        <v>1</v>
      </c>
      <c r="S19" s="50">
        <v>0</v>
      </c>
      <c r="T19" s="50">
        <v>0</v>
      </c>
      <c r="U19" s="50">
        <v>0</v>
      </c>
      <c r="V19" s="50">
        <v>0</v>
      </c>
      <c r="W19" s="50">
        <v>0</v>
      </c>
      <c r="X19" s="50">
        <v>2</v>
      </c>
      <c r="Y19" s="50" t="s">
        <v>6681</v>
      </c>
      <c r="Z19" s="50">
        <v>0</v>
      </c>
      <c r="AA19" s="50">
        <v>0</v>
      </c>
      <c r="AB19" s="50">
        <v>2</v>
      </c>
      <c r="AC19" s="50">
        <v>99992</v>
      </c>
      <c r="AD19" s="50">
        <v>0</v>
      </c>
      <c r="AE19" s="50">
        <v>0</v>
      </c>
      <c r="AF19" s="50">
        <v>0</v>
      </c>
      <c r="AG19" s="50">
        <v>0</v>
      </c>
      <c r="AH19" s="50">
        <v>0</v>
      </c>
    </row>
    <row r="20" spans="1:34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N20" s="50">
        <v>20070</v>
      </c>
      <c r="O20" s="50">
        <v>0</v>
      </c>
      <c r="P20" s="50">
        <v>0</v>
      </c>
      <c r="Q20" s="59" t="s">
        <v>6682</v>
      </c>
      <c r="R20" s="50">
        <v>1</v>
      </c>
      <c r="S20" s="50">
        <v>0</v>
      </c>
      <c r="T20" s="50">
        <v>0</v>
      </c>
      <c r="U20" s="50">
        <v>0</v>
      </c>
      <c r="V20" s="50">
        <v>0</v>
      </c>
      <c r="W20" s="50">
        <v>0</v>
      </c>
      <c r="X20" s="50">
        <v>30003</v>
      </c>
      <c r="Y20" s="81" t="s">
        <v>6683</v>
      </c>
      <c r="Z20" s="50">
        <v>0</v>
      </c>
      <c r="AA20" s="50">
        <v>0</v>
      </c>
      <c r="AB20" s="50">
        <v>3</v>
      </c>
      <c r="AC20" s="50">
        <v>1</v>
      </c>
      <c r="AD20" s="50">
        <v>0</v>
      </c>
      <c r="AE20" s="50">
        <v>0</v>
      </c>
      <c r="AF20" s="50">
        <v>0</v>
      </c>
      <c r="AG20" s="50">
        <v>0</v>
      </c>
      <c r="AH20" s="50">
        <v>0</v>
      </c>
    </row>
    <row r="21" spans="1:34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N21" s="50">
        <v>20071</v>
      </c>
      <c r="O21" s="50">
        <v>0</v>
      </c>
      <c r="P21" s="50">
        <v>0</v>
      </c>
      <c r="Q21" s="59" t="s">
        <v>6684</v>
      </c>
      <c r="R21" s="50">
        <v>1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28</v>
      </c>
      <c r="Y21" s="50">
        <v>1</v>
      </c>
      <c r="Z21" s="50">
        <v>0</v>
      </c>
      <c r="AA21" s="50">
        <v>0</v>
      </c>
      <c r="AB21" s="50">
        <v>1</v>
      </c>
      <c r="AC21" s="50">
        <v>1</v>
      </c>
      <c r="AD21" s="50">
        <v>0</v>
      </c>
      <c r="AE21" s="50">
        <v>0</v>
      </c>
      <c r="AF21" s="50">
        <v>0</v>
      </c>
      <c r="AG21" s="50">
        <v>0</v>
      </c>
      <c r="AH21" s="50">
        <v>0</v>
      </c>
    </row>
    <row r="22" spans="1:34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N22" s="50">
        <v>20080</v>
      </c>
      <c r="O22" s="50">
        <v>0</v>
      </c>
      <c r="P22" s="50">
        <v>0</v>
      </c>
      <c r="Q22" s="192" t="s">
        <v>5826</v>
      </c>
      <c r="R22" s="50">
        <v>1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8</v>
      </c>
      <c r="Y22" s="50" t="s">
        <v>6685</v>
      </c>
      <c r="Z22" s="50">
        <v>0</v>
      </c>
      <c r="AA22" s="50">
        <v>0</v>
      </c>
      <c r="AB22" s="50">
        <v>3</v>
      </c>
      <c r="AC22" s="50">
        <v>1</v>
      </c>
      <c r="AD22" s="50">
        <v>0</v>
      </c>
      <c r="AE22" s="50">
        <v>0</v>
      </c>
      <c r="AF22" s="50">
        <v>0</v>
      </c>
      <c r="AG22" s="50">
        <v>0</v>
      </c>
      <c r="AH22" s="50">
        <v>0</v>
      </c>
    </row>
    <row r="23" spans="1:34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N23" s="50">
        <v>20090</v>
      </c>
      <c r="O23" s="50">
        <v>0</v>
      </c>
      <c r="P23" s="50">
        <v>0</v>
      </c>
      <c r="Q23" s="50" t="s">
        <v>6686</v>
      </c>
      <c r="R23" s="50">
        <v>1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2</v>
      </c>
      <c r="Y23" s="50" t="s">
        <v>6687</v>
      </c>
      <c r="Z23" s="50">
        <v>0</v>
      </c>
      <c r="AA23" s="50">
        <v>0</v>
      </c>
      <c r="AB23" s="50">
        <v>3</v>
      </c>
      <c r="AC23" s="50">
        <v>1</v>
      </c>
      <c r="AD23" s="50">
        <v>0</v>
      </c>
      <c r="AE23" s="50">
        <v>0</v>
      </c>
      <c r="AF23" s="50">
        <v>0</v>
      </c>
      <c r="AG23" s="50">
        <v>0</v>
      </c>
      <c r="AH23" s="50">
        <v>0</v>
      </c>
    </row>
    <row r="24" spans="1:34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N24" s="50">
        <v>20091</v>
      </c>
      <c r="O24" s="50">
        <v>0</v>
      </c>
      <c r="P24" s="50">
        <v>0</v>
      </c>
      <c r="Q24" s="50" t="s">
        <v>6688</v>
      </c>
      <c r="R24" s="50">
        <v>1</v>
      </c>
      <c r="S24" s="50">
        <v>0</v>
      </c>
      <c r="T24" s="50">
        <v>0</v>
      </c>
      <c r="U24" s="50">
        <v>0</v>
      </c>
      <c r="V24" s="50">
        <v>8</v>
      </c>
      <c r="W24" s="50">
        <v>3</v>
      </c>
      <c r="X24" s="50">
        <v>3</v>
      </c>
      <c r="Y24" s="50">
        <v>99992</v>
      </c>
      <c r="Z24" s="50">
        <v>1000</v>
      </c>
      <c r="AA24" s="50">
        <v>0</v>
      </c>
      <c r="AB24" s="50">
        <v>3</v>
      </c>
      <c r="AC24" s="50">
        <v>1</v>
      </c>
      <c r="AD24" s="50">
        <v>0</v>
      </c>
      <c r="AE24" s="50">
        <v>0</v>
      </c>
      <c r="AF24" s="50">
        <v>0</v>
      </c>
      <c r="AG24" s="50">
        <v>0</v>
      </c>
      <c r="AH24" s="50">
        <v>0</v>
      </c>
    </row>
    <row r="25" spans="1:34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N25" s="50">
        <v>20100</v>
      </c>
      <c r="O25" s="50">
        <v>0</v>
      </c>
      <c r="P25" s="50">
        <v>0</v>
      </c>
      <c r="Q25" s="50" t="s">
        <v>6689</v>
      </c>
      <c r="R25" s="50">
        <v>1</v>
      </c>
      <c r="S25" s="50">
        <v>0</v>
      </c>
      <c r="T25" s="50">
        <v>0</v>
      </c>
      <c r="U25" s="50">
        <v>0</v>
      </c>
      <c r="V25" s="50">
        <v>0</v>
      </c>
      <c r="W25" s="50">
        <v>0</v>
      </c>
      <c r="X25" s="50">
        <v>22</v>
      </c>
      <c r="Y25" s="50" t="s">
        <v>6690</v>
      </c>
      <c r="Z25" s="50">
        <v>500</v>
      </c>
      <c r="AA25" s="50">
        <v>0</v>
      </c>
      <c r="AB25" s="50">
        <v>3</v>
      </c>
      <c r="AC25" s="50">
        <v>1</v>
      </c>
      <c r="AD25" s="50">
        <v>0</v>
      </c>
      <c r="AE25" s="50">
        <v>0</v>
      </c>
      <c r="AF25" s="50">
        <v>0</v>
      </c>
      <c r="AG25" s="50">
        <v>0</v>
      </c>
      <c r="AH25" s="50">
        <v>0</v>
      </c>
    </row>
    <row r="26" spans="1:34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N26" s="50">
        <v>20101</v>
      </c>
      <c r="O26" s="50">
        <v>0</v>
      </c>
      <c r="P26" s="50">
        <v>0</v>
      </c>
      <c r="Q26" s="59" t="s">
        <v>6691</v>
      </c>
      <c r="R26" s="50">
        <v>1</v>
      </c>
      <c r="S26" s="50">
        <v>0</v>
      </c>
      <c r="T26" s="50">
        <v>0</v>
      </c>
      <c r="U26" s="50">
        <v>0</v>
      </c>
      <c r="V26" s="50">
        <v>0</v>
      </c>
      <c r="W26" s="50">
        <v>0</v>
      </c>
      <c r="X26" s="50">
        <v>28</v>
      </c>
      <c r="Y26" s="50">
        <v>99991</v>
      </c>
      <c r="Z26" s="50">
        <v>0</v>
      </c>
      <c r="AA26" s="50">
        <v>0</v>
      </c>
      <c r="AB26" s="50">
        <v>1</v>
      </c>
      <c r="AC26" s="50">
        <v>1</v>
      </c>
      <c r="AD26" s="50">
        <v>0</v>
      </c>
      <c r="AE26" s="50">
        <v>0</v>
      </c>
      <c r="AF26" s="50">
        <v>0</v>
      </c>
      <c r="AG26" s="50">
        <v>0</v>
      </c>
      <c r="AH26" s="50">
        <v>0</v>
      </c>
    </row>
    <row r="27" spans="1:34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N27" s="50">
        <v>20110</v>
      </c>
      <c r="O27" s="50">
        <v>0</v>
      </c>
      <c r="P27" s="50">
        <v>0</v>
      </c>
      <c r="Q27" s="59" t="s">
        <v>6692</v>
      </c>
      <c r="R27" s="50">
        <v>1</v>
      </c>
      <c r="S27" s="50">
        <v>0</v>
      </c>
      <c r="T27" s="50">
        <v>0</v>
      </c>
      <c r="U27" s="50">
        <v>0</v>
      </c>
      <c r="V27" s="50">
        <v>0</v>
      </c>
      <c r="W27" s="50">
        <v>0</v>
      </c>
      <c r="X27" s="50">
        <v>13</v>
      </c>
      <c r="Y27" s="50" t="s">
        <v>6693</v>
      </c>
      <c r="Z27" s="50">
        <v>500</v>
      </c>
      <c r="AA27" s="50">
        <v>0</v>
      </c>
      <c r="AB27" s="50">
        <v>3</v>
      </c>
      <c r="AC27" s="50">
        <v>1</v>
      </c>
      <c r="AD27" s="50">
        <v>0</v>
      </c>
      <c r="AE27" s="50">
        <v>0</v>
      </c>
      <c r="AF27" s="50">
        <v>0</v>
      </c>
      <c r="AG27" s="50">
        <v>0</v>
      </c>
      <c r="AH27" s="50">
        <v>0</v>
      </c>
    </row>
    <row r="28" spans="1:34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N28" s="50">
        <v>20120</v>
      </c>
      <c r="O28" s="50">
        <v>0</v>
      </c>
      <c r="P28" s="50">
        <v>0</v>
      </c>
      <c r="Q28" s="59" t="s">
        <v>5810</v>
      </c>
      <c r="R28" s="50">
        <v>1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22</v>
      </c>
      <c r="Y28" s="50" t="s">
        <v>6694</v>
      </c>
      <c r="Z28" s="50">
        <v>500</v>
      </c>
      <c r="AA28" s="50">
        <v>0</v>
      </c>
      <c r="AB28" s="50">
        <v>3</v>
      </c>
      <c r="AC28" s="50">
        <v>1</v>
      </c>
      <c r="AD28" s="50">
        <v>0</v>
      </c>
      <c r="AE28" s="50">
        <v>0</v>
      </c>
      <c r="AF28" s="50">
        <v>0</v>
      </c>
      <c r="AG28" s="50">
        <v>0</v>
      </c>
      <c r="AH28" s="50">
        <v>0</v>
      </c>
    </row>
    <row r="29" spans="1:34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N29" s="50">
        <v>20121</v>
      </c>
      <c r="O29" s="50">
        <v>0</v>
      </c>
      <c r="P29" s="50">
        <v>0</v>
      </c>
      <c r="Q29" s="59" t="s">
        <v>6095</v>
      </c>
      <c r="R29" s="50">
        <v>1</v>
      </c>
      <c r="S29" s="50">
        <v>0</v>
      </c>
      <c r="T29" s="50">
        <v>0</v>
      </c>
      <c r="U29" s="50">
        <v>0</v>
      </c>
      <c r="V29" s="50">
        <v>0</v>
      </c>
      <c r="W29" s="50">
        <v>0</v>
      </c>
      <c r="X29" s="50">
        <v>3</v>
      </c>
      <c r="Y29" s="50">
        <v>99991</v>
      </c>
      <c r="Z29" s="50">
        <v>0</v>
      </c>
      <c r="AA29" s="50">
        <v>0</v>
      </c>
      <c r="AB29" s="50">
        <v>1</v>
      </c>
      <c r="AC29" s="50">
        <v>1</v>
      </c>
      <c r="AD29" s="50">
        <v>0</v>
      </c>
      <c r="AE29" s="50">
        <v>0</v>
      </c>
      <c r="AF29" s="50">
        <v>0</v>
      </c>
      <c r="AG29" s="50">
        <v>0</v>
      </c>
      <c r="AH29" s="50">
        <v>0</v>
      </c>
    </row>
    <row r="30" spans="1:34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N30" s="50">
        <v>20130</v>
      </c>
      <c r="O30" s="50">
        <v>0</v>
      </c>
      <c r="P30" s="50">
        <v>0</v>
      </c>
      <c r="Q30" s="59" t="s">
        <v>6695</v>
      </c>
      <c r="R30" s="50">
        <v>1</v>
      </c>
      <c r="S30" s="50">
        <v>0</v>
      </c>
      <c r="T30" s="50">
        <v>0</v>
      </c>
      <c r="U30" s="50">
        <v>0</v>
      </c>
      <c r="V30" s="50">
        <v>0</v>
      </c>
      <c r="W30" s="50">
        <v>0</v>
      </c>
      <c r="X30" s="50">
        <v>30003</v>
      </c>
      <c r="Y30" s="81" t="s">
        <v>6696</v>
      </c>
      <c r="Z30" s="50">
        <v>0</v>
      </c>
      <c r="AA30" s="50">
        <v>0</v>
      </c>
      <c r="AB30" s="50">
        <v>3</v>
      </c>
      <c r="AC30" s="50">
        <v>1</v>
      </c>
      <c r="AD30" s="50">
        <v>0</v>
      </c>
      <c r="AE30" s="50">
        <v>0</v>
      </c>
      <c r="AF30" s="50">
        <v>0</v>
      </c>
      <c r="AG30" s="50">
        <v>0</v>
      </c>
      <c r="AH30" s="50">
        <v>0</v>
      </c>
    </row>
    <row r="31" spans="1:34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N31" s="50">
        <v>20131</v>
      </c>
      <c r="O31" s="50">
        <v>0</v>
      </c>
      <c r="P31" s="50">
        <v>0</v>
      </c>
      <c r="Q31" s="59" t="s">
        <v>6697</v>
      </c>
      <c r="R31" s="50">
        <v>1</v>
      </c>
      <c r="S31" s="50">
        <v>0</v>
      </c>
      <c r="T31" s="50">
        <v>0</v>
      </c>
      <c r="U31" s="50">
        <v>0</v>
      </c>
      <c r="V31" s="50">
        <v>0</v>
      </c>
      <c r="W31" s="50">
        <v>0</v>
      </c>
      <c r="X31" s="50">
        <v>9</v>
      </c>
      <c r="Y31" s="50" t="s">
        <v>6698</v>
      </c>
      <c r="Z31" s="50">
        <v>0</v>
      </c>
      <c r="AA31" s="50">
        <v>0</v>
      </c>
      <c r="AB31" s="50">
        <v>2</v>
      </c>
      <c r="AC31" s="50">
        <v>99992</v>
      </c>
      <c r="AD31" s="50">
        <v>0</v>
      </c>
      <c r="AE31" s="50">
        <v>0</v>
      </c>
      <c r="AF31" s="50">
        <v>20131</v>
      </c>
      <c r="AG31" s="50">
        <v>10</v>
      </c>
      <c r="AH31" s="50">
        <v>0</v>
      </c>
    </row>
    <row r="32" spans="1:34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N32" s="50">
        <v>20140</v>
      </c>
      <c r="O32" s="50">
        <v>0</v>
      </c>
      <c r="P32" s="50">
        <v>0</v>
      </c>
      <c r="Q32" s="59" t="s">
        <v>6699</v>
      </c>
      <c r="R32" s="50">
        <v>1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13</v>
      </c>
      <c r="Y32" s="50" t="s">
        <v>6700</v>
      </c>
      <c r="Z32" s="50">
        <v>500</v>
      </c>
      <c r="AA32" s="50">
        <v>0</v>
      </c>
      <c r="AB32" s="50">
        <v>3</v>
      </c>
      <c r="AC32" s="50">
        <v>1</v>
      </c>
      <c r="AD32" s="50">
        <v>0</v>
      </c>
      <c r="AE32" s="50">
        <v>0</v>
      </c>
      <c r="AF32" s="50">
        <v>0</v>
      </c>
      <c r="AG32" s="50">
        <v>0</v>
      </c>
      <c r="AH32" s="50">
        <v>0</v>
      </c>
    </row>
    <row r="33" spans="1:34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N33" s="50">
        <v>20141</v>
      </c>
      <c r="O33" s="50">
        <v>0</v>
      </c>
      <c r="P33" s="50">
        <v>0</v>
      </c>
      <c r="Q33" s="59" t="s">
        <v>6701</v>
      </c>
      <c r="R33" s="50">
        <v>1</v>
      </c>
      <c r="S33" s="50">
        <v>0</v>
      </c>
      <c r="T33" s="50">
        <v>0</v>
      </c>
      <c r="U33" s="50">
        <v>0</v>
      </c>
      <c r="V33" s="50">
        <v>0</v>
      </c>
      <c r="W33" s="50">
        <v>0</v>
      </c>
      <c r="X33" s="50">
        <v>13</v>
      </c>
      <c r="Y33" s="50" t="s">
        <v>6702</v>
      </c>
      <c r="Z33" s="50">
        <v>500</v>
      </c>
      <c r="AA33" s="50">
        <v>0</v>
      </c>
      <c r="AB33" s="50">
        <v>3</v>
      </c>
      <c r="AC33" s="50">
        <v>1</v>
      </c>
      <c r="AD33" s="50">
        <v>0</v>
      </c>
      <c r="AE33" s="50">
        <v>0</v>
      </c>
      <c r="AF33" s="50">
        <v>0</v>
      </c>
      <c r="AG33" s="50">
        <v>0</v>
      </c>
      <c r="AH33" s="50">
        <v>0</v>
      </c>
    </row>
    <row r="34" spans="1:34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N34" s="50">
        <v>20150</v>
      </c>
      <c r="O34" s="50">
        <v>0</v>
      </c>
      <c r="P34" s="50">
        <v>0</v>
      </c>
      <c r="Q34" s="59" t="s">
        <v>5780</v>
      </c>
      <c r="R34" s="50">
        <v>1</v>
      </c>
      <c r="S34" s="50">
        <v>0</v>
      </c>
      <c r="T34" s="50">
        <v>0</v>
      </c>
      <c r="U34" s="50">
        <v>0</v>
      </c>
      <c r="V34" s="50">
        <v>0</v>
      </c>
      <c r="W34" s="50">
        <v>0</v>
      </c>
      <c r="X34" s="50">
        <v>30003</v>
      </c>
      <c r="Y34" s="81" t="s">
        <v>6703</v>
      </c>
      <c r="Z34" s="50">
        <v>0</v>
      </c>
      <c r="AA34" s="50">
        <v>0</v>
      </c>
      <c r="AB34" s="50">
        <v>3</v>
      </c>
      <c r="AC34" s="50">
        <v>1</v>
      </c>
      <c r="AD34" s="50">
        <v>0</v>
      </c>
      <c r="AE34" s="50">
        <v>0</v>
      </c>
      <c r="AF34" s="50">
        <v>0</v>
      </c>
      <c r="AG34" s="50">
        <v>0</v>
      </c>
      <c r="AH34" s="50">
        <v>0</v>
      </c>
    </row>
    <row r="35" spans="1:34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N35" s="50">
        <v>20151</v>
      </c>
      <c r="O35" s="50">
        <v>0</v>
      </c>
      <c r="P35" s="50">
        <v>0</v>
      </c>
      <c r="Q35" s="59" t="s">
        <v>6704</v>
      </c>
      <c r="R35" s="50">
        <v>1</v>
      </c>
      <c r="S35" s="50">
        <v>0</v>
      </c>
      <c r="T35" s="50">
        <v>0</v>
      </c>
      <c r="U35" s="50">
        <v>0</v>
      </c>
      <c r="V35" s="50">
        <v>0</v>
      </c>
      <c r="W35" s="50">
        <v>0</v>
      </c>
      <c r="X35" s="50">
        <v>14</v>
      </c>
      <c r="Y35" s="50" t="s">
        <v>6705</v>
      </c>
      <c r="Z35" s="50">
        <v>0</v>
      </c>
      <c r="AA35" s="50">
        <v>0</v>
      </c>
      <c r="AB35" s="50">
        <v>1</v>
      </c>
      <c r="AC35" s="50">
        <v>1</v>
      </c>
      <c r="AD35" s="50">
        <v>0</v>
      </c>
      <c r="AE35" s="50">
        <v>0</v>
      </c>
      <c r="AF35" s="50">
        <v>0</v>
      </c>
      <c r="AG35" s="50">
        <v>0</v>
      </c>
      <c r="AH35" s="50">
        <v>0</v>
      </c>
    </row>
    <row r="36" spans="1:34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N36" s="69">
        <v>20160</v>
      </c>
      <c r="O36" s="50">
        <v>0</v>
      </c>
      <c r="P36" s="50">
        <v>0</v>
      </c>
      <c r="Q36" s="59" t="s">
        <v>5859</v>
      </c>
      <c r="R36" s="50">
        <v>1</v>
      </c>
      <c r="S36" s="50">
        <v>0</v>
      </c>
      <c r="T36" s="50">
        <v>0</v>
      </c>
      <c r="U36" s="50">
        <v>0</v>
      </c>
      <c r="V36" s="50">
        <v>0</v>
      </c>
      <c r="W36" s="50">
        <v>0</v>
      </c>
      <c r="X36" s="50">
        <v>12</v>
      </c>
      <c r="Y36" s="50" t="s">
        <v>6706</v>
      </c>
      <c r="Z36" s="50">
        <v>0</v>
      </c>
      <c r="AA36" s="50">
        <v>0</v>
      </c>
      <c r="AB36" s="50">
        <v>3</v>
      </c>
      <c r="AC36" s="50">
        <v>1</v>
      </c>
      <c r="AD36" s="50">
        <v>0</v>
      </c>
      <c r="AE36" s="50">
        <v>0</v>
      </c>
      <c r="AF36" s="50">
        <v>0</v>
      </c>
      <c r="AG36" s="50">
        <v>0</v>
      </c>
      <c r="AH36" s="50">
        <v>0</v>
      </c>
    </row>
    <row r="37" spans="1:34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N37" s="50">
        <v>20170</v>
      </c>
      <c r="O37" s="50">
        <v>0</v>
      </c>
      <c r="P37" s="50">
        <v>0</v>
      </c>
      <c r="Q37" s="59" t="s">
        <v>6707</v>
      </c>
      <c r="R37" s="50">
        <v>1</v>
      </c>
      <c r="S37" s="50">
        <v>0</v>
      </c>
      <c r="T37" s="50">
        <v>0</v>
      </c>
      <c r="U37" s="50">
        <v>0</v>
      </c>
      <c r="V37" s="50">
        <v>2</v>
      </c>
      <c r="W37" s="50" t="s">
        <v>6708</v>
      </c>
      <c r="X37" s="50">
        <v>2</v>
      </c>
      <c r="Y37" s="50" t="s">
        <v>6709</v>
      </c>
      <c r="Z37" s="50">
        <v>500</v>
      </c>
      <c r="AA37" s="50">
        <v>0</v>
      </c>
      <c r="AB37" s="50">
        <v>3</v>
      </c>
      <c r="AC37" s="50">
        <v>1</v>
      </c>
      <c r="AD37" s="50">
        <v>0</v>
      </c>
      <c r="AE37" s="50">
        <v>0</v>
      </c>
      <c r="AF37" s="50">
        <v>0</v>
      </c>
      <c r="AG37" s="50">
        <v>0</v>
      </c>
      <c r="AH37" s="50">
        <v>0</v>
      </c>
    </row>
    <row r="38" spans="1:34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N38" s="50">
        <v>20180</v>
      </c>
      <c r="O38" s="50">
        <v>0</v>
      </c>
      <c r="P38" s="50">
        <v>0</v>
      </c>
      <c r="Q38" s="59" t="s">
        <v>6710</v>
      </c>
      <c r="R38" s="50">
        <v>1</v>
      </c>
      <c r="S38" s="50">
        <v>0</v>
      </c>
      <c r="T38" s="50">
        <v>0</v>
      </c>
      <c r="U38" s="50">
        <v>0</v>
      </c>
      <c r="V38" s="50">
        <v>2</v>
      </c>
      <c r="W38" s="50" t="s">
        <v>6711</v>
      </c>
      <c r="X38" s="50">
        <v>2</v>
      </c>
      <c r="Y38" s="50" t="s">
        <v>6709</v>
      </c>
      <c r="Z38" s="50">
        <v>500</v>
      </c>
      <c r="AA38" s="50">
        <v>0</v>
      </c>
      <c r="AB38" s="50">
        <v>3</v>
      </c>
      <c r="AC38" s="50">
        <v>1</v>
      </c>
      <c r="AD38" s="50">
        <v>0</v>
      </c>
      <c r="AE38" s="50">
        <v>0</v>
      </c>
      <c r="AF38" s="50">
        <v>0</v>
      </c>
      <c r="AG38" s="50">
        <v>0</v>
      </c>
      <c r="AH38" s="50">
        <v>0</v>
      </c>
    </row>
    <row r="39" spans="1:34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N39" s="50">
        <v>20190</v>
      </c>
      <c r="O39" s="50">
        <v>0</v>
      </c>
      <c r="P39" s="50">
        <v>0</v>
      </c>
      <c r="Q39" s="59" t="s">
        <v>6712</v>
      </c>
      <c r="R39" s="50">
        <v>1</v>
      </c>
      <c r="S39" s="50">
        <v>0</v>
      </c>
      <c r="T39" s="50">
        <v>0</v>
      </c>
      <c r="U39" s="50">
        <v>0</v>
      </c>
      <c r="V39" s="50">
        <v>0</v>
      </c>
      <c r="W39" s="50">
        <v>0</v>
      </c>
      <c r="X39" s="50">
        <v>30015</v>
      </c>
      <c r="Y39" s="50" t="s">
        <v>6713</v>
      </c>
      <c r="Z39" s="50">
        <v>0</v>
      </c>
      <c r="AA39" s="50">
        <v>0</v>
      </c>
      <c r="AB39" s="50">
        <v>3</v>
      </c>
      <c r="AC39" s="50">
        <v>1</v>
      </c>
      <c r="AD39" s="50">
        <v>0</v>
      </c>
      <c r="AE39" s="50">
        <v>0</v>
      </c>
      <c r="AF39" s="50">
        <v>0</v>
      </c>
      <c r="AG39" s="50">
        <v>0</v>
      </c>
      <c r="AH39" s="50">
        <v>0</v>
      </c>
    </row>
    <row r="40" spans="1:34" x14ac:dyDescent="0.2">
      <c r="A40" s="51">
        <v>1</v>
      </c>
      <c r="B40" s="52">
        <v>1</v>
      </c>
      <c r="C40" s="52">
        <v>1</v>
      </c>
      <c r="D40" s="52">
        <v>1</v>
      </c>
      <c r="E40" s="52">
        <v>1</v>
      </c>
      <c r="F40" s="52">
        <v>1</v>
      </c>
      <c r="G40" s="52">
        <v>1</v>
      </c>
      <c r="H40" s="52">
        <v>1</v>
      </c>
      <c r="I40" s="52">
        <v>1</v>
      </c>
      <c r="J40" s="52">
        <v>1</v>
      </c>
      <c r="N40" s="50">
        <v>20200</v>
      </c>
      <c r="O40" s="50">
        <v>0</v>
      </c>
      <c r="P40" s="50">
        <v>0</v>
      </c>
      <c r="Q40" s="59" t="s">
        <v>6714</v>
      </c>
      <c r="R40" s="50">
        <v>1</v>
      </c>
      <c r="S40" s="50">
        <v>0</v>
      </c>
      <c r="T40" s="50">
        <v>0</v>
      </c>
      <c r="U40" s="50">
        <v>0</v>
      </c>
      <c r="V40" s="50">
        <v>0</v>
      </c>
      <c r="W40" s="50">
        <v>0</v>
      </c>
      <c r="X40" s="50">
        <v>216</v>
      </c>
      <c r="Y40" s="50" t="s">
        <v>6715</v>
      </c>
      <c r="Z40" s="50">
        <v>0</v>
      </c>
      <c r="AA40" s="50">
        <v>0</v>
      </c>
      <c r="AB40" s="50">
        <v>3</v>
      </c>
      <c r="AC40" s="50">
        <v>1</v>
      </c>
      <c r="AD40" s="50">
        <v>0</v>
      </c>
      <c r="AE40" s="50">
        <v>0</v>
      </c>
      <c r="AF40" s="50">
        <v>0</v>
      </c>
      <c r="AG40" s="50">
        <v>0</v>
      </c>
      <c r="AH40" s="50">
        <v>0</v>
      </c>
    </row>
    <row r="41" spans="1:34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N41" s="50">
        <v>20201</v>
      </c>
      <c r="O41" s="50">
        <v>0</v>
      </c>
      <c r="P41" s="50">
        <v>0</v>
      </c>
      <c r="Q41" s="59" t="s">
        <v>6714</v>
      </c>
      <c r="R41" s="50">
        <v>1</v>
      </c>
      <c r="S41" s="50">
        <v>0</v>
      </c>
      <c r="T41" s="50">
        <v>0</v>
      </c>
      <c r="U41" s="50">
        <v>0</v>
      </c>
      <c r="V41" s="50">
        <v>0</v>
      </c>
      <c r="W41" s="50">
        <v>0</v>
      </c>
      <c r="X41" s="50">
        <v>200</v>
      </c>
      <c r="Y41" s="50" t="s">
        <v>6716</v>
      </c>
      <c r="Z41" s="50">
        <v>0</v>
      </c>
      <c r="AA41" s="50">
        <v>0</v>
      </c>
      <c r="AB41" s="50">
        <v>6</v>
      </c>
      <c r="AC41" s="50">
        <v>0</v>
      </c>
      <c r="AD41" s="50">
        <v>0</v>
      </c>
      <c r="AE41" s="50">
        <v>0</v>
      </c>
      <c r="AF41" s="50">
        <v>0</v>
      </c>
      <c r="AG41" s="50">
        <v>0</v>
      </c>
      <c r="AH41" s="50">
        <v>0</v>
      </c>
    </row>
    <row r="42" spans="1:34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N42" s="50">
        <v>20210</v>
      </c>
      <c r="O42" s="50">
        <v>0</v>
      </c>
      <c r="P42" s="50">
        <v>0</v>
      </c>
      <c r="Q42" s="59" t="s">
        <v>5766</v>
      </c>
      <c r="R42" s="50">
        <v>1</v>
      </c>
      <c r="S42" s="50">
        <v>0</v>
      </c>
      <c r="T42" s="50">
        <v>0</v>
      </c>
      <c r="U42" s="50">
        <v>0</v>
      </c>
      <c r="V42" s="50">
        <v>0</v>
      </c>
      <c r="W42" s="50">
        <v>0</v>
      </c>
      <c r="X42" s="50">
        <v>60103</v>
      </c>
      <c r="Y42" s="50" t="s">
        <v>6717</v>
      </c>
      <c r="Z42" s="50">
        <v>0</v>
      </c>
      <c r="AA42" s="50">
        <v>0</v>
      </c>
      <c r="AB42" s="50">
        <v>3</v>
      </c>
      <c r="AC42" s="50">
        <v>1</v>
      </c>
      <c r="AD42" s="50">
        <v>0</v>
      </c>
      <c r="AE42" s="50">
        <v>0</v>
      </c>
      <c r="AF42" s="50">
        <v>0</v>
      </c>
      <c r="AG42" s="50">
        <v>0</v>
      </c>
      <c r="AH42" s="50">
        <v>0</v>
      </c>
    </row>
    <row r="43" spans="1:34" x14ac:dyDescent="0.2">
      <c r="A43" s="51">
        <v>1</v>
      </c>
      <c r="B43" s="52">
        <v>1</v>
      </c>
      <c r="C43" s="52">
        <v>1</v>
      </c>
      <c r="D43" s="52">
        <v>1</v>
      </c>
      <c r="E43" s="52">
        <v>1</v>
      </c>
      <c r="F43" s="52">
        <v>1</v>
      </c>
      <c r="G43" s="52">
        <v>1</v>
      </c>
      <c r="H43" s="52">
        <v>1</v>
      </c>
      <c r="I43" s="52">
        <v>1</v>
      </c>
      <c r="J43" s="52">
        <v>1</v>
      </c>
      <c r="N43" s="50">
        <v>20211</v>
      </c>
      <c r="O43" s="50">
        <v>0</v>
      </c>
      <c r="P43" s="50">
        <v>0</v>
      </c>
      <c r="Q43" s="59" t="s">
        <v>5766</v>
      </c>
      <c r="R43" s="50">
        <v>1</v>
      </c>
      <c r="S43" s="50">
        <v>0</v>
      </c>
      <c r="T43" s="50">
        <v>0</v>
      </c>
      <c r="U43" s="50">
        <v>0</v>
      </c>
      <c r="V43" s="50">
        <v>0</v>
      </c>
      <c r="W43" s="50">
        <v>0</v>
      </c>
      <c r="X43" s="50">
        <v>2</v>
      </c>
      <c r="Y43" s="50" t="s">
        <v>6709</v>
      </c>
      <c r="Z43" s="50">
        <v>0</v>
      </c>
      <c r="AA43" s="50">
        <v>0</v>
      </c>
      <c r="AB43" s="50">
        <v>2</v>
      </c>
      <c r="AC43" s="50">
        <v>99991</v>
      </c>
      <c r="AD43" s="50">
        <v>0</v>
      </c>
      <c r="AE43" s="50">
        <v>0</v>
      </c>
      <c r="AF43" s="50">
        <v>20211</v>
      </c>
      <c r="AG43" s="50">
        <v>5</v>
      </c>
      <c r="AH43" s="50">
        <v>0</v>
      </c>
    </row>
    <row r="44" spans="1:34" x14ac:dyDescent="0.2">
      <c r="A44" s="51">
        <v>1</v>
      </c>
      <c r="B44" s="52">
        <v>1</v>
      </c>
      <c r="C44" s="52">
        <v>1</v>
      </c>
      <c r="D44" s="52">
        <v>1</v>
      </c>
      <c r="E44" s="52">
        <v>1</v>
      </c>
      <c r="F44" s="52">
        <v>1</v>
      </c>
      <c r="G44" s="52">
        <v>1</v>
      </c>
      <c r="H44" s="52">
        <v>1</v>
      </c>
      <c r="I44" s="52">
        <v>1</v>
      </c>
      <c r="J44" s="52">
        <v>1</v>
      </c>
      <c r="N44" s="50">
        <v>20220</v>
      </c>
      <c r="O44" s="50">
        <v>0</v>
      </c>
      <c r="P44" s="50">
        <v>0</v>
      </c>
      <c r="Q44" s="59" t="s">
        <v>6718</v>
      </c>
      <c r="R44" s="50">
        <v>1</v>
      </c>
      <c r="S44" s="50">
        <v>0</v>
      </c>
      <c r="T44" s="50">
        <v>0</v>
      </c>
      <c r="U44" s="50">
        <v>0</v>
      </c>
      <c r="V44" s="50">
        <v>2</v>
      </c>
      <c r="W44" s="50" t="s">
        <v>6708</v>
      </c>
      <c r="X44" s="50">
        <v>2</v>
      </c>
      <c r="Y44" s="50" t="s">
        <v>6709</v>
      </c>
      <c r="Z44" s="50">
        <v>500</v>
      </c>
      <c r="AA44" s="50">
        <v>0</v>
      </c>
      <c r="AB44" s="50">
        <v>3</v>
      </c>
      <c r="AC44" s="50">
        <v>1</v>
      </c>
      <c r="AD44" s="50">
        <v>0</v>
      </c>
      <c r="AE44" s="50">
        <v>0</v>
      </c>
      <c r="AF44" s="50">
        <v>0</v>
      </c>
      <c r="AG44" s="50">
        <v>0</v>
      </c>
      <c r="AH44" s="50">
        <v>0</v>
      </c>
    </row>
    <row r="45" spans="1:34" x14ac:dyDescent="0.2">
      <c r="A45" s="51">
        <v>1</v>
      </c>
      <c r="B45" s="52">
        <v>1</v>
      </c>
      <c r="C45" s="52">
        <v>1</v>
      </c>
      <c r="D45" s="52">
        <v>1</v>
      </c>
      <c r="E45" s="52">
        <v>1</v>
      </c>
      <c r="F45" s="52">
        <v>1</v>
      </c>
      <c r="G45" s="52">
        <v>1</v>
      </c>
      <c r="H45" s="52">
        <v>1</v>
      </c>
      <c r="I45" s="52">
        <v>1</v>
      </c>
      <c r="J45" s="52">
        <v>1</v>
      </c>
      <c r="N45" s="50">
        <v>20221</v>
      </c>
      <c r="O45" s="50">
        <v>0</v>
      </c>
      <c r="P45" s="50">
        <v>0</v>
      </c>
      <c r="Q45" s="59" t="s">
        <v>6719</v>
      </c>
      <c r="R45" s="50">
        <v>1</v>
      </c>
      <c r="S45" s="50">
        <v>0</v>
      </c>
      <c r="T45" s="50">
        <v>0</v>
      </c>
      <c r="U45" s="50">
        <v>0</v>
      </c>
      <c r="V45" s="50">
        <v>1</v>
      </c>
      <c r="W45" s="50" t="s">
        <v>6708</v>
      </c>
      <c r="X45" s="50">
        <v>2</v>
      </c>
      <c r="Y45" s="50" t="s">
        <v>6720</v>
      </c>
      <c r="Z45" s="50">
        <v>500</v>
      </c>
      <c r="AA45" s="50">
        <v>0</v>
      </c>
      <c r="AB45" s="50">
        <v>3</v>
      </c>
      <c r="AC45" s="50">
        <v>1</v>
      </c>
      <c r="AD45" s="50">
        <v>0</v>
      </c>
      <c r="AE45" s="50">
        <v>0</v>
      </c>
      <c r="AF45" s="50">
        <v>0</v>
      </c>
      <c r="AG45" s="50">
        <v>0</v>
      </c>
      <c r="AH45" s="50">
        <v>0</v>
      </c>
    </row>
    <row r="46" spans="1:34" x14ac:dyDescent="0.2">
      <c r="A46" s="51">
        <v>1</v>
      </c>
      <c r="B46" s="52">
        <v>1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52">
        <v>1</v>
      </c>
      <c r="I46" s="52">
        <v>1</v>
      </c>
      <c r="J46" s="52">
        <v>1</v>
      </c>
      <c r="N46" s="50">
        <v>20230</v>
      </c>
      <c r="O46" s="50">
        <v>0</v>
      </c>
      <c r="P46" s="50">
        <v>0</v>
      </c>
      <c r="Q46" s="59" t="s">
        <v>5758</v>
      </c>
      <c r="R46" s="50">
        <v>1</v>
      </c>
      <c r="S46" s="50">
        <v>0</v>
      </c>
      <c r="T46" s="50">
        <v>0</v>
      </c>
      <c r="U46" s="50">
        <v>0</v>
      </c>
      <c r="V46" s="50">
        <v>0</v>
      </c>
      <c r="W46" s="50">
        <v>0</v>
      </c>
      <c r="X46" s="50">
        <v>60101</v>
      </c>
      <c r="Y46" s="50" t="s">
        <v>6721</v>
      </c>
      <c r="Z46" s="50">
        <v>0</v>
      </c>
      <c r="AA46" s="50">
        <v>0</v>
      </c>
      <c r="AB46" s="50">
        <v>3</v>
      </c>
      <c r="AC46" s="50">
        <v>1</v>
      </c>
      <c r="AD46" s="50">
        <v>0</v>
      </c>
      <c r="AE46" s="50">
        <v>0</v>
      </c>
      <c r="AF46" s="50">
        <v>0</v>
      </c>
      <c r="AG46" s="50">
        <v>0</v>
      </c>
      <c r="AH46" s="50">
        <v>0</v>
      </c>
    </row>
    <row r="47" spans="1:34" x14ac:dyDescent="0.2">
      <c r="A47" s="51">
        <v>1</v>
      </c>
      <c r="B47" s="52">
        <v>1</v>
      </c>
      <c r="C47" s="52">
        <v>1</v>
      </c>
      <c r="D47" s="52">
        <v>1</v>
      </c>
      <c r="E47" s="52">
        <v>1</v>
      </c>
      <c r="F47" s="52">
        <v>1</v>
      </c>
      <c r="G47" s="52">
        <v>1</v>
      </c>
      <c r="H47" s="52">
        <v>1</v>
      </c>
      <c r="I47" s="52">
        <v>1</v>
      </c>
      <c r="J47" s="52">
        <v>1</v>
      </c>
      <c r="N47" s="50">
        <v>20231</v>
      </c>
      <c r="O47" s="50">
        <v>0</v>
      </c>
      <c r="P47" s="50">
        <v>0</v>
      </c>
      <c r="Q47" s="59" t="s">
        <v>6722</v>
      </c>
      <c r="R47" s="50">
        <v>1</v>
      </c>
      <c r="S47" s="50">
        <v>0</v>
      </c>
      <c r="T47" s="50">
        <v>0</v>
      </c>
      <c r="U47" s="50">
        <v>0</v>
      </c>
      <c r="V47" s="50">
        <v>0</v>
      </c>
      <c r="W47" s="50">
        <v>0</v>
      </c>
      <c r="X47" s="50">
        <v>2</v>
      </c>
      <c r="Y47" s="50" t="s">
        <v>6698</v>
      </c>
      <c r="Z47" s="50">
        <v>0</v>
      </c>
      <c r="AA47" s="50">
        <v>0</v>
      </c>
      <c r="AB47" s="50">
        <v>2</v>
      </c>
      <c r="AC47" s="50">
        <v>99992</v>
      </c>
      <c r="AD47" s="50">
        <v>0</v>
      </c>
      <c r="AE47" s="50">
        <v>0</v>
      </c>
      <c r="AF47" s="50">
        <v>20231</v>
      </c>
      <c r="AG47" s="50">
        <v>5</v>
      </c>
      <c r="AH47" s="50">
        <v>0</v>
      </c>
    </row>
    <row r="48" spans="1:34" x14ac:dyDescent="0.2">
      <c r="A48" s="51">
        <v>1</v>
      </c>
      <c r="B48" s="52">
        <v>1</v>
      </c>
      <c r="C48" s="52">
        <v>1</v>
      </c>
      <c r="D48" s="52">
        <v>1</v>
      </c>
      <c r="E48" s="52">
        <v>1</v>
      </c>
      <c r="F48" s="52">
        <v>1</v>
      </c>
      <c r="G48" s="52">
        <v>1</v>
      </c>
      <c r="H48" s="52">
        <v>1</v>
      </c>
      <c r="I48" s="52">
        <v>1</v>
      </c>
      <c r="J48" s="52">
        <v>1</v>
      </c>
      <c r="N48" s="50">
        <v>20240</v>
      </c>
      <c r="O48" s="50">
        <v>0</v>
      </c>
      <c r="P48" s="50">
        <v>0</v>
      </c>
      <c r="Q48" s="59" t="s">
        <v>5750</v>
      </c>
      <c r="R48" s="50">
        <v>1</v>
      </c>
      <c r="S48" s="50">
        <v>0</v>
      </c>
      <c r="T48" s="50">
        <v>0</v>
      </c>
      <c r="U48" s="50">
        <v>0</v>
      </c>
      <c r="V48" s="50">
        <v>0</v>
      </c>
      <c r="W48" s="50">
        <v>0</v>
      </c>
      <c r="X48" s="50">
        <v>4</v>
      </c>
      <c r="Y48" s="50" t="s">
        <v>6723</v>
      </c>
      <c r="Z48" s="50">
        <v>1000</v>
      </c>
      <c r="AA48" s="50">
        <v>0</v>
      </c>
      <c r="AB48" s="50">
        <v>3</v>
      </c>
      <c r="AC48" s="50">
        <v>1</v>
      </c>
      <c r="AD48" s="50">
        <v>0</v>
      </c>
      <c r="AE48" s="50">
        <v>0</v>
      </c>
      <c r="AF48" s="50">
        <v>0</v>
      </c>
      <c r="AG48" s="50">
        <v>0</v>
      </c>
      <c r="AH48" s="50">
        <v>0</v>
      </c>
    </row>
    <row r="49" spans="1:34" x14ac:dyDescent="0.2">
      <c r="A49" s="51">
        <v>1</v>
      </c>
      <c r="B49" s="52">
        <v>1</v>
      </c>
      <c r="C49" s="52">
        <v>1</v>
      </c>
      <c r="D49" s="52">
        <v>1</v>
      </c>
      <c r="E49" s="52">
        <v>1</v>
      </c>
      <c r="F49" s="52">
        <v>1</v>
      </c>
      <c r="G49" s="52">
        <v>1</v>
      </c>
      <c r="H49" s="52">
        <v>1</v>
      </c>
      <c r="I49" s="52">
        <v>1</v>
      </c>
      <c r="J49" s="52">
        <v>1</v>
      </c>
      <c r="N49" s="50">
        <v>20250</v>
      </c>
      <c r="O49" s="50">
        <v>0</v>
      </c>
      <c r="P49" s="50">
        <v>0</v>
      </c>
      <c r="Q49" s="59" t="s">
        <v>5702</v>
      </c>
      <c r="R49" s="50">
        <v>1</v>
      </c>
      <c r="S49" s="50">
        <v>0</v>
      </c>
      <c r="T49" s="50">
        <v>0</v>
      </c>
      <c r="U49" s="50">
        <v>0</v>
      </c>
      <c r="V49" s="50">
        <v>0</v>
      </c>
      <c r="W49" s="50">
        <v>0</v>
      </c>
      <c r="X49" s="50">
        <v>200</v>
      </c>
      <c r="Y49" s="50" t="s">
        <v>6724</v>
      </c>
      <c r="Z49" s="50">
        <v>0</v>
      </c>
      <c r="AA49" s="50">
        <v>0</v>
      </c>
      <c r="AB49" s="50">
        <v>3</v>
      </c>
      <c r="AC49" s="50">
        <v>1</v>
      </c>
      <c r="AD49" s="50">
        <v>0</v>
      </c>
      <c r="AE49" s="50">
        <v>0</v>
      </c>
      <c r="AF49" s="50">
        <v>0</v>
      </c>
      <c r="AG49" s="50">
        <v>0</v>
      </c>
      <c r="AH49" s="50">
        <v>0</v>
      </c>
    </row>
    <row r="50" spans="1:34" x14ac:dyDescent="0.2">
      <c r="A50" s="51">
        <v>1</v>
      </c>
      <c r="B50" s="52">
        <v>1</v>
      </c>
      <c r="C50" s="52">
        <v>1</v>
      </c>
      <c r="D50" s="52">
        <v>1</v>
      </c>
      <c r="E50" s="52">
        <v>1</v>
      </c>
      <c r="F50" s="52">
        <v>1</v>
      </c>
      <c r="G50" s="52">
        <v>1</v>
      </c>
      <c r="H50" s="52">
        <v>1</v>
      </c>
      <c r="I50" s="52">
        <v>1</v>
      </c>
      <c r="J50" s="52">
        <v>1</v>
      </c>
      <c r="N50" s="50">
        <v>20260</v>
      </c>
      <c r="O50" s="50">
        <v>0</v>
      </c>
      <c r="P50" s="50">
        <v>0</v>
      </c>
      <c r="Q50" s="59" t="s">
        <v>5730</v>
      </c>
      <c r="R50" s="50">
        <v>1</v>
      </c>
      <c r="S50" s="50">
        <v>0</v>
      </c>
      <c r="T50" s="50">
        <v>0</v>
      </c>
      <c r="U50" s="50">
        <v>0</v>
      </c>
      <c r="V50" s="50">
        <v>0</v>
      </c>
      <c r="W50" s="50">
        <v>0</v>
      </c>
      <c r="X50" s="50">
        <v>200</v>
      </c>
      <c r="Y50" s="50" t="s">
        <v>6716</v>
      </c>
      <c r="Z50" s="50">
        <v>0</v>
      </c>
      <c r="AA50" s="50">
        <v>0</v>
      </c>
      <c r="AB50" s="50">
        <v>3</v>
      </c>
      <c r="AC50" s="50">
        <v>1</v>
      </c>
      <c r="AD50" s="50">
        <v>0</v>
      </c>
      <c r="AE50" s="50">
        <v>0</v>
      </c>
      <c r="AF50" s="50">
        <v>0</v>
      </c>
      <c r="AG50" s="50">
        <v>0</v>
      </c>
      <c r="AH50" s="50">
        <v>0</v>
      </c>
    </row>
    <row r="51" spans="1:34" x14ac:dyDescent="0.2">
      <c r="A51" s="51">
        <v>1</v>
      </c>
      <c r="B51" s="52">
        <v>1</v>
      </c>
      <c r="C51" s="52">
        <v>1</v>
      </c>
      <c r="D51" s="52">
        <v>1</v>
      </c>
      <c r="E51" s="52">
        <v>1</v>
      </c>
      <c r="F51" s="52">
        <v>1</v>
      </c>
      <c r="G51" s="52">
        <v>1</v>
      </c>
      <c r="H51" s="52">
        <v>1</v>
      </c>
      <c r="I51" s="52">
        <v>1</v>
      </c>
      <c r="J51" s="52">
        <v>1</v>
      </c>
      <c r="N51" s="50">
        <v>20270</v>
      </c>
      <c r="O51" s="50">
        <v>0</v>
      </c>
      <c r="P51" s="50">
        <v>0</v>
      </c>
      <c r="Q51" s="59" t="s">
        <v>6725</v>
      </c>
      <c r="R51" s="50">
        <v>1</v>
      </c>
      <c r="S51" s="50">
        <v>0</v>
      </c>
      <c r="T51" s="50">
        <v>0</v>
      </c>
      <c r="U51" s="50">
        <v>0</v>
      </c>
      <c r="V51" s="50">
        <v>0</v>
      </c>
      <c r="W51" s="50">
        <v>0</v>
      </c>
      <c r="X51" s="50">
        <v>202</v>
      </c>
      <c r="Y51" s="50" t="s">
        <v>6726</v>
      </c>
      <c r="Z51" s="50">
        <v>0</v>
      </c>
      <c r="AA51" s="50">
        <v>0</v>
      </c>
      <c r="AB51" s="50">
        <v>3</v>
      </c>
      <c r="AC51" s="50">
        <v>1</v>
      </c>
      <c r="AD51" s="50">
        <v>0</v>
      </c>
      <c r="AE51" s="50">
        <v>0</v>
      </c>
      <c r="AF51" s="50">
        <v>0</v>
      </c>
      <c r="AG51" s="50">
        <v>0</v>
      </c>
      <c r="AH51" s="50">
        <v>0</v>
      </c>
    </row>
    <row r="52" spans="1:34" x14ac:dyDescent="0.2">
      <c r="A52" s="51">
        <v>1</v>
      </c>
      <c r="B52" s="52">
        <v>1</v>
      </c>
      <c r="C52" s="52">
        <v>1</v>
      </c>
      <c r="D52" s="52">
        <v>1</v>
      </c>
      <c r="E52" s="52">
        <v>1</v>
      </c>
      <c r="F52" s="52">
        <v>1</v>
      </c>
      <c r="G52" s="52">
        <v>1</v>
      </c>
      <c r="H52" s="52">
        <v>1</v>
      </c>
      <c r="I52" s="52">
        <v>1</v>
      </c>
      <c r="J52" s="52">
        <v>1</v>
      </c>
      <c r="N52" s="50">
        <v>20271</v>
      </c>
      <c r="O52" s="50">
        <v>0</v>
      </c>
      <c r="P52" s="50">
        <v>0</v>
      </c>
      <c r="Q52" s="59" t="s">
        <v>6727</v>
      </c>
      <c r="R52" s="50">
        <v>1</v>
      </c>
      <c r="S52" s="50">
        <v>0</v>
      </c>
      <c r="T52" s="50">
        <v>0</v>
      </c>
      <c r="U52" s="50">
        <v>0</v>
      </c>
      <c r="V52" s="50">
        <v>0</v>
      </c>
      <c r="W52" s="50">
        <v>0</v>
      </c>
      <c r="X52" s="50">
        <v>200</v>
      </c>
      <c r="Y52" s="50" t="s">
        <v>6728</v>
      </c>
      <c r="Z52" s="50">
        <v>0</v>
      </c>
      <c r="AA52" s="50">
        <v>0</v>
      </c>
      <c r="AB52" s="50">
        <v>3</v>
      </c>
      <c r="AC52" s="50">
        <v>1</v>
      </c>
      <c r="AD52" s="50">
        <v>0</v>
      </c>
      <c r="AE52" s="50">
        <v>0</v>
      </c>
      <c r="AF52" s="50">
        <v>0</v>
      </c>
      <c r="AG52" s="50">
        <v>0</v>
      </c>
      <c r="AH52" s="50">
        <v>0</v>
      </c>
    </row>
    <row r="53" spans="1:34" x14ac:dyDescent="0.2">
      <c r="A53" s="51">
        <v>1</v>
      </c>
      <c r="B53" s="52">
        <v>1</v>
      </c>
      <c r="C53" s="52">
        <v>1</v>
      </c>
      <c r="D53" s="52">
        <v>1</v>
      </c>
      <c r="E53" s="52">
        <v>1</v>
      </c>
      <c r="F53" s="52">
        <v>1</v>
      </c>
      <c r="G53" s="52">
        <v>1</v>
      </c>
      <c r="H53" s="52">
        <v>1</v>
      </c>
      <c r="I53" s="52">
        <v>1</v>
      </c>
      <c r="J53" s="52">
        <v>1</v>
      </c>
      <c r="N53" s="50">
        <v>20280</v>
      </c>
      <c r="O53" s="50">
        <v>0</v>
      </c>
      <c r="P53" s="50">
        <v>0</v>
      </c>
      <c r="Q53" s="59" t="s">
        <v>5713</v>
      </c>
      <c r="R53" s="50">
        <v>1</v>
      </c>
      <c r="S53" s="50">
        <v>0</v>
      </c>
      <c r="T53" s="50">
        <v>0</v>
      </c>
      <c r="U53" s="50">
        <v>0</v>
      </c>
      <c r="V53" s="50">
        <v>0</v>
      </c>
      <c r="W53" s="50">
        <v>0</v>
      </c>
      <c r="X53" s="50">
        <v>200</v>
      </c>
      <c r="Y53" s="50" t="s">
        <v>6729</v>
      </c>
      <c r="Z53" s="50">
        <v>0</v>
      </c>
      <c r="AA53" s="50">
        <v>0</v>
      </c>
      <c r="AB53" s="50">
        <v>3</v>
      </c>
      <c r="AC53" s="50">
        <v>1</v>
      </c>
      <c r="AD53" s="50">
        <v>0</v>
      </c>
      <c r="AE53" s="50">
        <v>0</v>
      </c>
      <c r="AF53" s="50">
        <v>0</v>
      </c>
      <c r="AG53" s="50">
        <v>0</v>
      </c>
      <c r="AH53" s="50">
        <v>0</v>
      </c>
    </row>
    <row r="54" spans="1:34" x14ac:dyDescent="0.2">
      <c r="A54" s="51">
        <v>1</v>
      </c>
      <c r="B54" s="52">
        <v>1</v>
      </c>
      <c r="C54" s="52">
        <v>1</v>
      </c>
      <c r="D54" s="52">
        <v>1</v>
      </c>
      <c r="E54" s="52">
        <v>1</v>
      </c>
      <c r="F54" s="52">
        <v>1</v>
      </c>
      <c r="G54" s="52">
        <v>1</v>
      </c>
      <c r="H54" s="52">
        <v>1</v>
      </c>
      <c r="I54" s="52">
        <v>1</v>
      </c>
      <c r="J54" s="52">
        <v>1</v>
      </c>
      <c r="N54" s="50">
        <v>20290</v>
      </c>
      <c r="O54" s="50">
        <v>0</v>
      </c>
      <c r="P54" s="50">
        <v>0</v>
      </c>
      <c r="Q54" s="59" t="s">
        <v>5719</v>
      </c>
      <c r="R54" s="50">
        <v>1</v>
      </c>
      <c r="S54" s="50">
        <v>0</v>
      </c>
      <c r="T54" s="50">
        <v>0</v>
      </c>
      <c r="U54" s="50">
        <v>0</v>
      </c>
      <c r="V54" s="50">
        <v>0</v>
      </c>
      <c r="W54" s="50">
        <v>0</v>
      </c>
      <c r="X54" s="50">
        <v>8</v>
      </c>
      <c r="Y54" s="50" t="s">
        <v>6730</v>
      </c>
      <c r="Z54" s="50">
        <v>0</v>
      </c>
      <c r="AA54" s="50">
        <v>0</v>
      </c>
      <c r="AB54" s="50">
        <v>3</v>
      </c>
      <c r="AC54" s="50">
        <v>1</v>
      </c>
      <c r="AD54" s="50">
        <v>0</v>
      </c>
      <c r="AE54" s="50">
        <v>0</v>
      </c>
      <c r="AF54" s="50">
        <v>0</v>
      </c>
      <c r="AG54" s="50">
        <v>0</v>
      </c>
      <c r="AH54" s="50">
        <v>0</v>
      </c>
    </row>
    <row r="55" spans="1:34" x14ac:dyDescent="0.2">
      <c r="A55" s="51">
        <v>1</v>
      </c>
      <c r="B55" s="52">
        <v>1</v>
      </c>
      <c r="C55" s="52">
        <v>1</v>
      </c>
      <c r="D55" s="52">
        <v>1</v>
      </c>
      <c r="E55" s="52">
        <v>1</v>
      </c>
      <c r="F55" s="52">
        <v>1</v>
      </c>
      <c r="G55" s="52">
        <v>1</v>
      </c>
      <c r="H55" s="52">
        <v>1</v>
      </c>
      <c r="I55" s="52">
        <v>1</v>
      </c>
      <c r="J55" s="52">
        <v>1</v>
      </c>
      <c r="N55" s="50">
        <v>20291</v>
      </c>
      <c r="O55" s="50">
        <v>0</v>
      </c>
      <c r="P55" s="50">
        <v>0</v>
      </c>
      <c r="Q55" s="59" t="s">
        <v>6731</v>
      </c>
      <c r="R55" s="50">
        <v>1</v>
      </c>
      <c r="S55" s="50">
        <v>0</v>
      </c>
      <c r="T55" s="50">
        <v>0</v>
      </c>
      <c r="U55" s="50">
        <v>0</v>
      </c>
      <c r="V55" s="50">
        <v>0</v>
      </c>
      <c r="W55" s="50">
        <v>0</v>
      </c>
      <c r="X55" s="50">
        <v>8</v>
      </c>
      <c r="Y55" s="50" t="s">
        <v>6732</v>
      </c>
      <c r="Z55" s="50">
        <v>0</v>
      </c>
      <c r="AA55" s="50">
        <v>0</v>
      </c>
      <c r="AB55" s="50">
        <v>3</v>
      </c>
      <c r="AC55" s="50">
        <v>1</v>
      </c>
      <c r="AD55" s="50">
        <v>0</v>
      </c>
      <c r="AE55" s="50">
        <v>0</v>
      </c>
      <c r="AF55" s="50">
        <v>0</v>
      </c>
      <c r="AG55" s="50">
        <v>0</v>
      </c>
      <c r="AH55" s="50">
        <v>0</v>
      </c>
    </row>
    <row r="56" spans="1:34" x14ac:dyDescent="0.2">
      <c r="A56" s="51">
        <v>1</v>
      </c>
      <c r="B56" s="52">
        <v>1</v>
      </c>
      <c r="C56" s="52">
        <v>1</v>
      </c>
      <c r="D56" s="52">
        <v>1</v>
      </c>
      <c r="E56" s="52">
        <v>1</v>
      </c>
      <c r="F56" s="52">
        <v>1</v>
      </c>
      <c r="G56" s="52">
        <v>1</v>
      </c>
      <c r="H56" s="52">
        <v>1</v>
      </c>
      <c r="I56" s="52">
        <v>1</v>
      </c>
      <c r="J56" s="52">
        <v>1</v>
      </c>
      <c r="N56" s="50">
        <v>20300</v>
      </c>
      <c r="O56" s="50">
        <v>0</v>
      </c>
      <c r="P56" s="50">
        <v>0</v>
      </c>
      <c r="Q56" s="59" t="s">
        <v>5733</v>
      </c>
      <c r="R56" s="50">
        <v>1</v>
      </c>
      <c r="S56" s="50">
        <v>0</v>
      </c>
      <c r="T56" s="50">
        <v>0</v>
      </c>
      <c r="U56" s="50">
        <v>0</v>
      </c>
      <c r="V56" s="50">
        <v>0</v>
      </c>
      <c r="W56" s="50">
        <v>0</v>
      </c>
      <c r="X56" s="50">
        <v>200</v>
      </c>
      <c r="Y56" s="50" t="s">
        <v>6716</v>
      </c>
      <c r="Z56" s="50">
        <v>0</v>
      </c>
      <c r="AA56" s="50">
        <v>0</v>
      </c>
      <c r="AB56" s="50">
        <v>3</v>
      </c>
      <c r="AC56" s="50">
        <v>1</v>
      </c>
      <c r="AD56" s="50">
        <v>0</v>
      </c>
      <c r="AE56" s="50">
        <v>0</v>
      </c>
      <c r="AF56" s="50">
        <v>0</v>
      </c>
      <c r="AG56" s="50">
        <v>0</v>
      </c>
      <c r="AH56" s="50">
        <v>0</v>
      </c>
    </row>
    <row r="57" spans="1:34" x14ac:dyDescent="0.2">
      <c r="A57" s="51">
        <v>1</v>
      </c>
      <c r="B57" s="52">
        <v>1</v>
      </c>
      <c r="C57" s="52">
        <v>1</v>
      </c>
      <c r="D57" s="52">
        <v>1</v>
      </c>
      <c r="E57" s="52">
        <v>1</v>
      </c>
      <c r="F57" s="52">
        <v>1</v>
      </c>
      <c r="G57" s="52">
        <v>1</v>
      </c>
      <c r="H57" s="52">
        <v>1</v>
      </c>
      <c r="I57" s="52">
        <v>1</v>
      </c>
      <c r="J57" s="52">
        <v>1</v>
      </c>
      <c r="N57" s="50">
        <v>20310</v>
      </c>
      <c r="O57" s="50">
        <v>0</v>
      </c>
      <c r="P57" s="50">
        <v>0</v>
      </c>
      <c r="Q57" s="59" t="s">
        <v>5735</v>
      </c>
      <c r="R57" s="50">
        <v>1</v>
      </c>
      <c r="S57" s="50">
        <v>0</v>
      </c>
      <c r="T57" s="50">
        <v>0</v>
      </c>
      <c r="U57" s="50">
        <v>0</v>
      </c>
      <c r="V57" s="50">
        <v>0</v>
      </c>
      <c r="W57" s="50">
        <v>0</v>
      </c>
      <c r="X57" s="50">
        <v>200</v>
      </c>
      <c r="Y57" s="50" t="s">
        <v>6716</v>
      </c>
      <c r="Z57" s="50">
        <v>0</v>
      </c>
      <c r="AA57" s="50">
        <v>0</v>
      </c>
      <c r="AB57" s="50">
        <v>3</v>
      </c>
      <c r="AC57" s="50">
        <v>1</v>
      </c>
      <c r="AD57" s="50">
        <v>0</v>
      </c>
      <c r="AE57" s="50">
        <v>0</v>
      </c>
      <c r="AF57" s="50">
        <v>0</v>
      </c>
      <c r="AG57" s="50">
        <v>0</v>
      </c>
      <c r="AH57" s="50">
        <v>0</v>
      </c>
    </row>
    <row r="58" spans="1:34" x14ac:dyDescent="0.2">
      <c r="A58" s="51">
        <v>1</v>
      </c>
      <c r="B58" s="52">
        <v>1</v>
      </c>
      <c r="C58" s="52">
        <v>1</v>
      </c>
      <c r="D58" s="52">
        <v>1</v>
      </c>
      <c r="E58" s="52">
        <v>1</v>
      </c>
      <c r="F58" s="52">
        <v>1</v>
      </c>
      <c r="G58" s="52">
        <v>1</v>
      </c>
      <c r="H58" s="52">
        <v>1</v>
      </c>
      <c r="I58" s="52">
        <v>1</v>
      </c>
      <c r="J58" s="52">
        <v>1</v>
      </c>
      <c r="N58" s="50">
        <v>20320</v>
      </c>
      <c r="O58" s="50">
        <v>0</v>
      </c>
      <c r="P58" s="50">
        <v>0</v>
      </c>
      <c r="Q58" s="59" t="s">
        <v>5737</v>
      </c>
      <c r="R58" s="50">
        <v>1</v>
      </c>
      <c r="S58" s="50">
        <v>0</v>
      </c>
      <c r="T58" s="50">
        <v>0</v>
      </c>
      <c r="U58" s="50">
        <v>0</v>
      </c>
      <c r="V58" s="50">
        <v>0</v>
      </c>
      <c r="W58" s="50">
        <v>0</v>
      </c>
      <c r="X58" s="50">
        <v>200</v>
      </c>
      <c r="Y58" s="50" t="s">
        <v>6716</v>
      </c>
      <c r="Z58" s="50">
        <v>0</v>
      </c>
      <c r="AA58" s="50">
        <v>0</v>
      </c>
      <c r="AB58" s="50">
        <v>3</v>
      </c>
      <c r="AC58" s="50">
        <v>1</v>
      </c>
      <c r="AD58" s="50">
        <v>0</v>
      </c>
      <c r="AE58" s="50">
        <v>0</v>
      </c>
      <c r="AF58" s="50">
        <v>0</v>
      </c>
      <c r="AG58" s="50">
        <v>0</v>
      </c>
      <c r="AH58" s="50">
        <v>0</v>
      </c>
    </row>
    <row r="59" spans="1:34" x14ac:dyDescent="0.2">
      <c r="A59" s="51">
        <v>1</v>
      </c>
      <c r="B59" s="52">
        <v>1</v>
      </c>
      <c r="C59" s="52">
        <v>1</v>
      </c>
      <c r="D59" s="52">
        <v>1</v>
      </c>
      <c r="E59" s="52">
        <v>1</v>
      </c>
      <c r="F59" s="52">
        <v>1</v>
      </c>
      <c r="G59" s="52">
        <v>1</v>
      </c>
      <c r="H59" s="52">
        <v>1</v>
      </c>
      <c r="I59" s="52">
        <v>1</v>
      </c>
      <c r="J59" s="52">
        <v>1</v>
      </c>
      <c r="N59" s="50">
        <v>20330</v>
      </c>
      <c r="O59" s="50">
        <v>0</v>
      </c>
      <c r="P59" s="50">
        <v>0</v>
      </c>
      <c r="Q59" s="50" t="s">
        <v>5904</v>
      </c>
      <c r="R59" s="50">
        <v>1</v>
      </c>
      <c r="S59" s="50">
        <v>0</v>
      </c>
      <c r="T59" s="50">
        <v>0</v>
      </c>
      <c r="U59" s="50">
        <v>0</v>
      </c>
      <c r="V59" s="50">
        <v>0</v>
      </c>
      <c r="W59" s="50">
        <v>0</v>
      </c>
      <c r="X59" s="50">
        <v>200</v>
      </c>
      <c r="Y59" s="50" t="s">
        <v>6733</v>
      </c>
      <c r="Z59" s="50">
        <v>0</v>
      </c>
      <c r="AA59" s="50">
        <v>0</v>
      </c>
      <c r="AB59" s="50">
        <v>3</v>
      </c>
      <c r="AC59" s="50">
        <v>1</v>
      </c>
      <c r="AD59" s="50">
        <v>0</v>
      </c>
      <c r="AE59" s="50">
        <v>0</v>
      </c>
      <c r="AF59" s="50">
        <v>0</v>
      </c>
      <c r="AG59" s="50">
        <v>0</v>
      </c>
      <c r="AH59" s="50">
        <v>0</v>
      </c>
    </row>
    <row r="60" spans="1:34" x14ac:dyDescent="0.2">
      <c r="A60" s="51">
        <v>1</v>
      </c>
      <c r="B60" s="52">
        <v>1</v>
      </c>
      <c r="C60" s="52">
        <v>1</v>
      </c>
      <c r="D60" s="52">
        <v>1</v>
      </c>
      <c r="E60" s="52">
        <v>1</v>
      </c>
      <c r="F60" s="52">
        <v>1</v>
      </c>
      <c r="G60" s="52">
        <v>1</v>
      </c>
      <c r="H60" s="52">
        <v>1</v>
      </c>
      <c r="I60" s="52">
        <v>1</v>
      </c>
      <c r="J60" s="52">
        <v>1</v>
      </c>
      <c r="N60" s="50">
        <v>20340</v>
      </c>
      <c r="O60" s="50">
        <v>0</v>
      </c>
      <c r="P60" s="50">
        <v>0</v>
      </c>
      <c r="Q60" s="50" t="s">
        <v>5910</v>
      </c>
      <c r="R60" s="50">
        <v>1</v>
      </c>
      <c r="S60" s="50">
        <v>0</v>
      </c>
      <c r="T60" s="50">
        <v>0</v>
      </c>
      <c r="U60" s="50">
        <v>0</v>
      </c>
      <c r="V60" s="50">
        <v>0</v>
      </c>
      <c r="W60" s="50">
        <v>0</v>
      </c>
      <c r="X60" s="50">
        <v>200</v>
      </c>
      <c r="Y60" s="50" t="s">
        <v>6724</v>
      </c>
      <c r="Z60" s="50">
        <v>0</v>
      </c>
      <c r="AA60" s="50">
        <v>0</v>
      </c>
      <c r="AB60" s="50">
        <v>3</v>
      </c>
      <c r="AC60" s="50">
        <v>1</v>
      </c>
      <c r="AD60" s="50">
        <v>0</v>
      </c>
      <c r="AE60" s="50">
        <v>0</v>
      </c>
      <c r="AF60" s="50">
        <v>0</v>
      </c>
      <c r="AG60" s="50">
        <v>0</v>
      </c>
      <c r="AH60" s="50">
        <v>0</v>
      </c>
    </row>
    <row r="61" spans="1:34" x14ac:dyDescent="0.2">
      <c r="A61" s="51">
        <v>1</v>
      </c>
      <c r="B61" s="52">
        <v>1</v>
      </c>
      <c r="C61" s="52">
        <v>1</v>
      </c>
      <c r="D61" s="52">
        <v>1</v>
      </c>
      <c r="E61" s="52">
        <v>1</v>
      </c>
      <c r="F61" s="52">
        <v>1</v>
      </c>
      <c r="G61" s="52">
        <v>1</v>
      </c>
      <c r="H61" s="52">
        <v>1</v>
      </c>
      <c r="I61" s="52">
        <v>1</v>
      </c>
      <c r="J61" s="52">
        <v>1</v>
      </c>
      <c r="N61" s="50">
        <v>20350</v>
      </c>
      <c r="O61" s="50">
        <v>0</v>
      </c>
      <c r="P61" s="50">
        <v>0</v>
      </c>
      <c r="Q61" s="50" t="s">
        <v>5917</v>
      </c>
      <c r="R61" s="50">
        <v>1</v>
      </c>
      <c r="S61" s="50">
        <v>0</v>
      </c>
      <c r="T61" s="50">
        <v>0</v>
      </c>
      <c r="U61" s="50">
        <v>0</v>
      </c>
      <c r="V61" s="50">
        <v>0</v>
      </c>
      <c r="W61" s="50">
        <v>0</v>
      </c>
      <c r="X61" s="50">
        <v>200</v>
      </c>
      <c r="Y61" s="50" t="s">
        <v>6734</v>
      </c>
      <c r="Z61" s="50">
        <v>0</v>
      </c>
      <c r="AA61" s="50">
        <v>0</v>
      </c>
      <c r="AB61" s="50">
        <v>3</v>
      </c>
      <c r="AC61" s="50">
        <v>1</v>
      </c>
      <c r="AD61" s="50">
        <v>0</v>
      </c>
      <c r="AE61" s="50">
        <v>0</v>
      </c>
      <c r="AF61" s="50">
        <v>0</v>
      </c>
      <c r="AG61" s="50">
        <v>0</v>
      </c>
      <c r="AH61" s="50">
        <v>0</v>
      </c>
    </row>
    <row r="62" spans="1:34" x14ac:dyDescent="0.2">
      <c r="A62" s="51">
        <v>1</v>
      </c>
      <c r="B62" s="52">
        <v>1</v>
      </c>
      <c r="C62" s="52">
        <v>1</v>
      </c>
      <c r="D62" s="52">
        <v>1</v>
      </c>
      <c r="E62" s="52">
        <v>1</v>
      </c>
      <c r="F62" s="52">
        <v>1</v>
      </c>
      <c r="G62" s="52">
        <v>1</v>
      </c>
      <c r="H62" s="52">
        <v>1</v>
      </c>
      <c r="I62" s="52">
        <v>1</v>
      </c>
      <c r="J62" s="52">
        <v>1</v>
      </c>
      <c r="N62" s="50">
        <v>20360</v>
      </c>
      <c r="O62" s="50">
        <v>0</v>
      </c>
      <c r="P62" s="50">
        <v>0</v>
      </c>
      <c r="Q62" s="50" t="s">
        <v>5919</v>
      </c>
      <c r="R62" s="50">
        <v>1</v>
      </c>
      <c r="S62" s="50">
        <v>0</v>
      </c>
      <c r="T62" s="50">
        <v>0</v>
      </c>
      <c r="U62" s="50">
        <v>0</v>
      </c>
      <c r="V62" s="50">
        <v>0</v>
      </c>
      <c r="W62" s="50">
        <v>0</v>
      </c>
      <c r="X62" s="50">
        <v>200</v>
      </c>
      <c r="Y62" s="50" t="s">
        <v>6716</v>
      </c>
      <c r="Z62" s="50">
        <v>0</v>
      </c>
      <c r="AA62" s="50">
        <v>0</v>
      </c>
      <c r="AB62" s="50">
        <v>3</v>
      </c>
      <c r="AC62" s="50">
        <v>1</v>
      </c>
      <c r="AD62" s="50">
        <v>0</v>
      </c>
      <c r="AE62" s="50">
        <v>0</v>
      </c>
      <c r="AF62" s="50">
        <v>0</v>
      </c>
      <c r="AG62" s="50">
        <v>0</v>
      </c>
      <c r="AH62" s="50">
        <v>0</v>
      </c>
    </row>
    <row r="63" spans="1:34" x14ac:dyDescent="0.2">
      <c r="A63" s="51">
        <v>1</v>
      </c>
      <c r="B63" s="52">
        <v>1</v>
      </c>
      <c r="C63" s="52">
        <v>1</v>
      </c>
      <c r="D63" s="52">
        <v>1</v>
      </c>
      <c r="E63" s="52">
        <v>1</v>
      </c>
      <c r="F63" s="52">
        <v>1</v>
      </c>
      <c r="G63" s="52">
        <v>1</v>
      </c>
      <c r="H63" s="52">
        <v>1</v>
      </c>
      <c r="I63" s="52">
        <v>1</v>
      </c>
      <c r="J63" s="52">
        <v>1</v>
      </c>
      <c r="N63" s="50">
        <v>20370</v>
      </c>
      <c r="O63" s="50">
        <v>0</v>
      </c>
      <c r="P63" s="50">
        <v>0</v>
      </c>
      <c r="Q63" s="50" t="s">
        <v>6735</v>
      </c>
      <c r="R63" s="50">
        <v>1</v>
      </c>
      <c r="S63" s="50">
        <v>0</v>
      </c>
      <c r="T63" s="50">
        <v>0</v>
      </c>
      <c r="U63" s="50">
        <v>0</v>
      </c>
      <c r="V63" s="50">
        <v>0</v>
      </c>
      <c r="W63" s="50">
        <v>0</v>
      </c>
      <c r="X63" s="50">
        <v>200</v>
      </c>
      <c r="Y63" s="50" t="s">
        <v>6716</v>
      </c>
      <c r="Z63" s="50">
        <v>0</v>
      </c>
      <c r="AA63" s="50">
        <v>0</v>
      </c>
      <c r="AB63" s="50">
        <v>3</v>
      </c>
      <c r="AC63" s="50">
        <v>1</v>
      </c>
      <c r="AD63" s="50">
        <v>0</v>
      </c>
      <c r="AE63" s="50">
        <v>0</v>
      </c>
      <c r="AF63" s="50">
        <v>0</v>
      </c>
      <c r="AG63" s="50">
        <v>0</v>
      </c>
      <c r="AH63" s="50">
        <v>0</v>
      </c>
    </row>
    <row r="64" spans="1:34" x14ac:dyDescent="0.2">
      <c r="A64" s="51">
        <v>1</v>
      </c>
      <c r="B64" s="52">
        <v>1</v>
      </c>
      <c r="C64" s="52">
        <v>1</v>
      </c>
      <c r="D64" s="52">
        <v>1</v>
      </c>
      <c r="E64" s="52">
        <v>1</v>
      </c>
      <c r="F64" s="52">
        <v>1</v>
      </c>
      <c r="G64" s="52">
        <v>1</v>
      </c>
      <c r="H64" s="52">
        <v>1</v>
      </c>
      <c r="I64" s="52">
        <v>1</v>
      </c>
      <c r="J64" s="52">
        <v>1</v>
      </c>
      <c r="N64" s="50">
        <v>20371</v>
      </c>
      <c r="O64" s="50">
        <v>0</v>
      </c>
      <c r="P64" s="50">
        <v>0</v>
      </c>
      <c r="Q64" s="50" t="s">
        <v>6736</v>
      </c>
      <c r="R64" s="50">
        <v>1</v>
      </c>
      <c r="S64" s="50">
        <v>0</v>
      </c>
      <c r="T64" s="50">
        <v>0</v>
      </c>
      <c r="U64" s="50">
        <v>0</v>
      </c>
      <c r="V64" s="50">
        <v>0</v>
      </c>
      <c r="W64" s="50">
        <v>0</v>
      </c>
      <c r="X64" s="50">
        <v>202</v>
      </c>
      <c r="Y64" s="50" t="s">
        <v>6737</v>
      </c>
      <c r="Z64" s="50">
        <v>0</v>
      </c>
      <c r="AA64" s="50">
        <v>0</v>
      </c>
      <c r="AB64" s="50">
        <v>3</v>
      </c>
      <c r="AC64" s="50">
        <v>1</v>
      </c>
      <c r="AD64" s="50">
        <v>0</v>
      </c>
      <c r="AE64" s="50">
        <v>0</v>
      </c>
      <c r="AF64" s="50">
        <v>0</v>
      </c>
      <c r="AG64" s="50">
        <v>0</v>
      </c>
      <c r="AH64" s="50">
        <v>0</v>
      </c>
    </row>
    <row r="65" spans="1:34" x14ac:dyDescent="0.2">
      <c r="A65" s="51">
        <v>1</v>
      </c>
      <c r="B65" s="52">
        <v>1</v>
      </c>
      <c r="C65" s="52">
        <v>1</v>
      </c>
      <c r="D65" s="52">
        <v>1</v>
      </c>
      <c r="E65" s="52">
        <v>1</v>
      </c>
      <c r="F65" s="52">
        <v>1</v>
      </c>
      <c r="G65" s="52">
        <v>1</v>
      </c>
      <c r="H65" s="52">
        <v>1</v>
      </c>
      <c r="I65" s="52">
        <v>1</v>
      </c>
      <c r="J65" s="52">
        <v>1</v>
      </c>
      <c r="N65" s="50">
        <v>20380</v>
      </c>
      <c r="O65" s="50">
        <v>0</v>
      </c>
      <c r="P65" s="50">
        <v>0</v>
      </c>
      <c r="Q65" s="50" t="s">
        <v>5929</v>
      </c>
      <c r="R65" s="50">
        <v>1</v>
      </c>
      <c r="S65" s="50">
        <v>0</v>
      </c>
      <c r="T65" s="50">
        <v>0</v>
      </c>
      <c r="U65" s="50">
        <v>0</v>
      </c>
      <c r="V65" s="50">
        <v>0</v>
      </c>
      <c r="W65" s="50">
        <v>0</v>
      </c>
      <c r="X65" s="50">
        <v>200</v>
      </c>
      <c r="Y65" s="50" t="s">
        <v>6738</v>
      </c>
      <c r="Z65" s="50">
        <v>0</v>
      </c>
      <c r="AA65" s="50">
        <v>0</v>
      </c>
      <c r="AB65" s="50">
        <v>3</v>
      </c>
      <c r="AC65" s="50">
        <v>1</v>
      </c>
      <c r="AD65" s="50">
        <v>0</v>
      </c>
      <c r="AE65" s="50">
        <v>0</v>
      </c>
      <c r="AF65" s="50">
        <v>0</v>
      </c>
      <c r="AG65" s="50">
        <v>0</v>
      </c>
      <c r="AH65" s="50">
        <v>0</v>
      </c>
    </row>
    <row r="66" spans="1:34" x14ac:dyDescent="0.2">
      <c r="A66" s="51">
        <v>1</v>
      </c>
      <c r="B66" s="52">
        <v>1</v>
      </c>
      <c r="C66" s="52">
        <v>1</v>
      </c>
      <c r="D66" s="52">
        <v>1</v>
      </c>
      <c r="E66" s="52">
        <v>1</v>
      </c>
      <c r="F66" s="52">
        <v>1</v>
      </c>
      <c r="G66" s="52">
        <v>1</v>
      </c>
      <c r="H66" s="52">
        <v>1</v>
      </c>
      <c r="I66" s="52">
        <v>1</v>
      </c>
      <c r="J66" s="52">
        <v>1</v>
      </c>
      <c r="N66" s="50">
        <v>20390</v>
      </c>
      <c r="O66" s="50">
        <v>0</v>
      </c>
      <c r="P66" s="50">
        <v>0</v>
      </c>
      <c r="Q66" s="59" t="s">
        <v>6739</v>
      </c>
      <c r="R66" s="50">
        <v>1</v>
      </c>
      <c r="S66" s="50">
        <v>0</v>
      </c>
      <c r="T66" s="50">
        <v>0</v>
      </c>
      <c r="U66" s="50">
        <v>0</v>
      </c>
      <c r="V66" s="50">
        <v>0</v>
      </c>
      <c r="W66" s="50">
        <v>0</v>
      </c>
      <c r="X66" s="50">
        <v>200</v>
      </c>
      <c r="Y66" s="50" t="s">
        <v>6716</v>
      </c>
      <c r="Z66" s="50">
        <v>0</v>
      </c>
      <c r="AA66" s="50">
        <v>0</v>
      </c>
      <c r="AB66" s="50">
        <v>3</v>
      </c>
      <c r="AC66" s="50">
        <v>1</v>
      </c>
      <c r="AD66" s="50">
        <v>0</v>
      </c>
      <c r="AE66" s="50">
        <v>0</v>
      </c>
      <c r="AF66" s="50">
        <v>0</v>
      </c>
      <c r="AG66" s="50">
        <v>0</v>
      </c>
      <c r="AH66" s="50">
        <v>0</v>
      </c>
    </row>
    <row r="67" spans="1:34" x14ac:dyDescent="0.2">
      <c r="A67" s="51">
        <v>1</v>
      </c>
      <c r="B67" s="52">
        <v>1</v>
      </c>
      <c r="C67" s="52">
        <v>1</v>
      </c>
      <c r="D67" s="52">
        <v>1</v>
      </c>
      <c r="E67" s="52">
        <v>1</v>
      </c>
      <c r="F67" s="52">
        <v>1</v>
      </c>
      <c r="G67" s="52">
        <v>1</v>
      </c>
      <c r="H67" s="52">
        <v>1</v>
      </c>
      <c r="I67" s="52">
        <v>1</v>
      </c>
      <c r="J67" s="52">
        <v>1</v>
      </c>
      <c r="N67" s="50">
        <v>20391</v>
      </c>
      <c r="O67" s="50">
        <v>0</v>
      </c>
      <c r="P67" s="50">
        <v>0</v>
      </c>
      <c r="Q67" s="59" t="s">
        <v>6740</v>
      </c>
      <c r="R67" s="50">
        <v>1</v>
      </c>
      <c r="S67" s="50">
        <v>0</v>
      </c>
      <c r="T67" s="50">
        <v>0</v>
      </c>
      <c r="U67" s="50">
        <v>0</v>
      </c>
      <c r="V67" s="50">
        <v>0</v>
      </c>
      <c r="W67" s="50">
        <v>0</v>
      </c>
      <c r="X67" s="50">
        <v>18</v>
      </c>
      <c r="Y67" s="50" t="s">
        <v>6741</v>
      </c>
      <c r="Z67" s="50">
        <v>0</v>
      </c>
      <c r="AA67" s="50">
        <v>0</v>
      </c>
      <c r="AB67" s="50">
        <v>3</v>
      </c>
      <c r="AC67" s="50">
        <v>1</v>
      </c>
      <c r="AD67" s="50">
        <v>0</v>
      </c>
      <c r="AE67" s="50">
        <v>0</v>
      </c>
      <c r="AF67" s="50">
        <v>0</v>
      </c>
      <c r="AG67" s="50">
        <v>0</v>
      </c>
      <c r="AH67" s="50">
        <v>0</v>
      </c>
    </row>
    <row r="68" spans="1:34" x14ac:dyDescent="0.2">
      <c r="A68" s="51">
        <v>1</v>
      </c>
      <c r="B68" s="52">
        <v>1</v>
      </c>
      <c r="C68" s="52">
        <v>1</v>
      </c>
      <c r="D68" s="52">
        <v>1</v>
      </c>
      <c r="E68" s="52">
        <v>1</v>
      </c>
      <c r="F68" s="52">
        <v>1</v>
      </c>
      <c r="G68" s="52">
        <v>1</v>
      </c>
      <c r="H68" s="52">
        <v>1</v>
      </c>
      <c r="I68" s="52">
        <v>1</v>
      </c>
      <c r="J68" s="52">
        <v>1</v>
      </c>
      <c r="N68" s="50">
        <v>20400</v>
      </c>
      <c r="O68" s="50">
        <v>0</v>
      </c>
      <c r="P68" s="50">
        <v>0</v>
      </c>
      <c r="Q68" s="50" t="s">
        <v>5716</v>
      </c>
      <c r="R68" s="50">
        <v>1</v>
      </c>
      <c r="S68" s="50">
        <v>0</v>
      </c>
      <c r="T68" s="50">
        <v>0</v>
      </c>
      <c r="U68" s="50">
        <v>0</v>
      </c>
      <c r="V68" s="50">
        <v>0</v>
      </c>
      <c r="W68" s="50">
        <v>0</v>
      </c>
      <c r="X68" s="50">
        <v>29</v>
      </c>
      <c r="Y68" s="50" t="s">
        <v>6742</v>
      </c>
      <c r="Z68" s="50">
        <v>0</v>
      </c>
      <c r="AA68" s="50">
        <v>0</v>
      </c>
      <c r="AB68" s="50">
        <v>3</v>
      </c>
      <c r="AC68" s="50">
        <v>1</v>
      </c>
      <c r="AD68" s="50">
        <v>0</v>
      </c>
      <c r="AE68" s="50">
        <v>0</v>
      </c>
      <c r="AF68" s="50">
        <v>0</v>
      </c>
      <c r="AG68" s="50">
        <v>0</v>
      </c>
      <c r="AH68" s="50">
        <v>0</v>
      </c>
    </row>
    <row r="69" spans="1:34" x14ac:dyDescent="0.2">
      <c r="A69" s="51">
        <v>1</v>
      </c>
      <c r="B69" s="52">
        <v>1</v>
      </c>
      <c r="C69" s="52">
        <v>1</v>
      </c>
      <c r="D69" s="52">
        <v>1</v>
      </c>
      <c r="E69" s="52">
        <v>1</v>
      </c>
      <c r="F69" s="52">
        <v>1</v>
      </c>
      <c r="G69" s="52">
        <v>1</v>
      </c>
      <c r="H69" s="52">
        <v>1</v>
      </c>
      <c r="I69" s="52">
        <v>1</v>
      </c>
      <c r="J69" s="52">
        <v>1</v>
      </c>
      <c r="N69" s="50">
        <v>20401</v>
      </c>
      <c r="O69" s="50">
        <v>0</v>
      </c>
      <c r="P69" s="50">
        <v>0</v>
      </c>
      <c r="Q69" s="50" t="s">
        <v>6743</v>
      </c>
      <c r="R69" s="50">
        <v>1</v>
      </c>
      <c r="S69" s="50">
        <v>0</v>
      </c>
      <c r="T69" s="50">
        <v>0</v>
      </c>
      <c r="U69" s="50">
        <v>0</v>
      </c>
      <c r="V69" s="50">
        <v>0</v>
      </c>
      <c r="W69" s="50">
        <v>0</v>
      </c>
      <c r="X69" s="50">
        <v>208</v>
      </c>
      <c r="Y69" s="50" t="s">
        <v>6744</v>
      </c>
      <c r="Z69" s="50">
        <v>0</v>
      </c>
      <c r="AA69" s="50">
        <v>0</v>
      </c>
      <c r="AB69" s="50">
        <v>3</v>
      </c>
      <c r="AC69" s="50">
        <v>1</v>
      </c>
      <c r="AD69" s="50">
        <v>0</v>
      </c>
      <c r="AE69" s="50">
        <v>0</v>
      </c>
      <c r="AF69" s="50">
        <v>0</v>
      </c>
      <c r="AG69" s="50">
        <v>0</v>
      </c>
      <c r="AH69" s="50">
        <v>0</v>
      </c>
    </row>
    <row r="70" spans="1:34" x14ac:dyDescent="0.2">
      <c r="A70" s="51">
        <v>1</v>
      </c>
      <c r="B70" s="52">
        <v>1</v>
      </c>
      <c r="C70" s="52">
        <v>1</v>
      </c>
      <c r="D70" s="52">
        <v>1</v>
      </c>
      <c r="E70" s="52">
        <v>1</v>
      </c>
      <c r="F70" s="52">
        <v>1</v>
      </c>
      <c r="G70" s="52">
        <v>1</v>
      </c>
      <c r="H70" s="52">
        <v>1</v>
      </c>
      <c r="I70" s="52">
        <v>1</v>
      </c>
      <c r="J70" s="52">
        <v>1</v>
      </c>
      <c r="N70" s="50">
        <v>20410</v>
      </c>
      <c r="O70" s="50">
        <v>0</v>
      </c>
      <c r="P70" s="50">
        <v>0</v>
      </c>
      <c r="Q70" s="50" t="s">
        <v>5941</v>
      </c>
      <c r="R70" s="50">
        <v>1</v>
      </c>
      <c r="S70" s="50">
        <v>0</v>
      </c>
      <c r="T70" s="50">
        <v>0</v>
      </c>
      <c r="U70" s="50">
        <v>0</v>
      </c>
      <c r="V70" s="50">
        <v>0</v>
      </c>
      <c r="W70" s="50">
        <v>0</v>
      </c>
      <c r="X70" s="50">
        <v>200</v>
      </c>
      <c r="Y70" s="50" t="s">
        <v>6745</v>
      </c>
      <c r="Z70" s="50">
        <v>0</v>
      </c>
      <c r="AA70" s="50">
        <v>0</v>
      </c>
      <c r="AB70" s="50">
        <v>3</v>
      </c>
      <c r="AC70" s="50">
        <v>1</v>
      </c>
      <c r="AD70" s="50">
        <v>0</v>
      </c>
      <c r="AE70" s="50">
        <v>0</v>
      </c>
      <c r="AF70" s="50">
        <v>0</v>
      </c>
      <c r="AG70" s="50">
        <v>0</v>
      </c>
      <c r="AH70" s="50">
        <v>0</v>
      </c>
    </row>
    <row r="71" spans="1:34" x14ac:dyDescent="0.2">
      <c r="A71" s="51">
        <v>1</v>
      </c>
      <c r="B71" s="52">
        <v>1</v>
      </c>
      <c r="C71" s="52">
        <v>1</v>
      </c>
      <c r="D71" s="52">
        <v>1</v>
      </c>
      <c r="E71" s="52">
        <v>1</v>
      </c>
      <c r="F71" s="52">
        <v>1</v>
      </c>
      <c r="G71" s="52">
        <v>1</v>
      </c>
      <c r="H71" s="52">
        <v>1</v>
      </c>
      <c r="I71" s="52">
        <v>1</v>
      </c>
      <c r="J71" s="52">
        <v>1</v>
      </c>
      <c r="N71" s="50">
        <v>20420</v>
      </c>
      <c r="O71" s="50">
        <v>0</v>
      </c>
      <c r="P71" s="50">
        <v>0</v>
      </c>
      <c r="Q71" s="50" t="s">
        <v>5943</v>
      </c>
      <c r="R71" s="50">
        <v>1</v>
      </c>
      <c r="S71" s="50">
        <v>0</v>
      </c>
      <c r="T71" s="50">
        <v>0</v>
      </c>
      <c r="U71" s="50">
        <v>0</v>
      </c>
      <c r="V71" s="50">
        <v>0</v>
      </c>
      <c r="W71" s="50">
        <v>0</v>
      </c>
      <c r="X71" s="50">
        <v>200</v>
      </c>
      <c r="Y71" s="50" t="s">
        <v>6746</v>
      </c>
      <c r="Z71" s="50">
        <v>0</v>
      </c>
      <c r="AA71" s="50">
        <v>0</v>
      </c>
      <c r="AB71" s="50">
        <v>3</v>
      </c>
      <c r="AC71" s="50">
        <v>1</v>
      </c>
      <c r="AD71" s="50">
        <v>0</v>
      </c>
      <c r="AE71" s="50">
        <v>0</v>
      </c>
      <c r="AF71" s="50">
        <v>0</v>
      </c>
      <c r="AG71" s="50">
        <v>0</v>
      </c>
      <c r="AH71" s="50">
        <v>0</v>
      </c>
    </row>
    <row r="72" spans="1:34" x14ac:dyDescent="0.2">
      <c r="A72" s="51">
        <v>1</v>
      </c>
      <c r="B72" s="52">
        <v>1</v>
      </c>
      <c r="C72" s="52">
        <v>1</v>
      </c>
      <c r="D72" s="52">
        <v>1</v>
      </c>
      <c r="E72" s="52">
        <v>1</v>
      </c>
      <c r="F72" s="52">
        <v>1</v>
      </c>
      <c r="G72" s="52">
        <v>1</v>
      </c>
      <c r="H72" s="52">
        <v>1</v>
      </c>
      <c r="I72" s="52">
        <v>1</v>
      </c>
      <c r="J72" s="52">
        <v>1</v>
      </c>
      <c r="N72" s="50">
        <v>20430</v>
      </c>
      <c r="O72" s="50">
        <v>0</v>
      </c>
      <c r="P72" s="50">
        <v>0</v>
      </c>
      <c r="Q72" s="50" t="s">
        <v>6747</v>
      </c>
      <c r="R72" s="50">
        <v>1</v>
      </c>
      <c r="S72" s="50">
        <v>0</v>
      </c>
      <c r="T72" s="50">
        <v>0</v>
      </c>
      <c r="U72" s="50">
        <v>0</v>
      </c>
      <c r="V72" s="50">
        <v>0</v>
      </c>
      <c r="W72" s="50">
        <v>0</v>
      </c>
      <c r="X72" s="50">
        <v>200</v>
      </c>
      <c r="Y72" s="50" t="s">
        <v>6716</v>
      </c>
      <c r="Z72" s="50">
        <v>0</v>
      </c>
      <c r="AA72" s="50">
        <v>0</v>
      </c>
      <c r="AB72" s="50">
        <v>3</v>
      </c>
      <c r="AC72" s="50">
        <v>1</v>
      </c>
      <c r="AD72" s="50">
        <v>0</v>
      </c>
      <c r="AE72" s="50">
        <v>0</v>
      </c>
      <c r="AF72" s="50">
        <v>0</v>
      </c>
      <c r="AG72" s="50">
        <v>0</v>
      </c>
      <c r="AH72" s="50">
        <v>0</v>
      </c>
    </row>
    <row r="73" spans="1:34" x14ac:dyDescent="0.2">
      <c r="A73" s="51">
        <v>1</v>
      </c>
      <c r="B73" s="52">
        <v>1</v>
      </c>
      <c r="C73" s="52">
        <v>1</v>
      </c>
      <c r="D73" s="52">
        <v>1</v>
      </c>
      <c r="E73" s="52">
        <v>1</v>
      </c>
      <c r="F73" s="52">
        <v>1</v>
      </c>
      <c r="G73" s="52">
        <v>1</v>
      </c>
      <c r="H73" s="52">
        <v>1</v>
      </c>
      <c r="I73" s="52">
        <v>1</v>
      </c>
      <c r="J73" s="52">
        <v>1</v>
      </c>
      <c r="N73" s="50">
        <v>20431</v>
      </c>
      <c r="O73" s="50">
        <v>0</v>
      </c>
      <c r="P73" s="50">
        <v>0</v>
      </c>
      <c r="Q73" s="50" t="s">
        <v>6748</v>
      </c>
      <c r="R73" s="50">
        <v>1</v>
      </c>
      <c r="S73" s="50">
        <v>0</v>
      </c>
      <c r="T73" s="50">
        <v>0</v>
      </c>
      <c r="U73" s="50">
        <v>0</v>
      </c>
      <c r="V73" s="50">
        <v>0</v>
      </c>
      <c r="W73" s="50">
        <v>0</v>
      </c>
      <c r="X73" s="50">
        <v>10</v>
      </c>
      <c r="Y73" s="50" t="s">
        <v>3503</v>
      </c>
      <c r="Z73" s="50">
        <v>0</v>
      </c>
      <c r="AA73" s="50">
        <v>0</v>
      </c>
      <c r="AB73" s="50">
        <v>3</v>
      </c>
      <c r="AC73" s="50">
        <v>1</v>
      </c>
      <c r="AD73" s="50">
        <v>0</v>
      </c>
      <c r="AE73" s="50">
        <v>0</v>
      </c>
      <c r="AF73" s="50">
        <v>0</v>
      </c>
      <c r="AG73" s="50">
        <v>0</v>
      </c>
      <c r="AH73" s="50">
        <v>0</v>
      </c>
    </row>
    <row r="74" spans="1:34" x14ac:dyDescent="0.2">
      <c r="A74" s="51">
        <v>1</v>
      </c>
      <c r="B74" s="52">
        <v>1</v>
      </c>
      <c r="C74" s="52">
        <v>1</v>
      </c>
      <c r="D74" s="52">
        <v>1</v>
      </c>
      <c r="E74" s="52">
        <v>1</v>
      </c>
      <c r="F74" s="52">
        <v>1</v>
      </c>
      <c r="G74" s="52">
        <v>1</v>
      </c>
      <c r="H74" s="52">
        <v>1</v>
      </c>
      <c r="I74" s="52">
        <v>1</v>
      </c>
      <c r="J74" s="52">
        <v>1</v>
      </c>
      <c r="N74" s="50">
        <v>20440</v>
      </c>
      <c r="O74" s="50">
        <v>0</v>
      </c>
      <c r="P74" s="50">
        <v>0</v>
      </c>
      <c r="Q74" s="50" t="s">
        <v>5754</v>
      </c>
      <c r="R74" s="50">
        <v>1</v>
      </c>
      <c r="S74" s="50">
        <v>0</v>
      </c>
      <c r="T74" s="50">
        <v>0</v>
      </c>
      <c r="U74" s="50">
        <v>0</v>
      </c>
      <c r="V74" s="50">
        <v>0</v>
      </c>
      <c r="W74" s="50">
        <v>0</v>
      </c>
      <c r="X74" s="50">
        <v>5</v>
      </c>
      <c r="Y74" s="50" t="s">
        <v>6749</v>
      </c>
      <c r="Z74" s="50">
        <v>0</v>
      </c>
      <c r="AA74" s="50">
        <v>0</v>
      </c>
      <c r="AB74" s="50">
        <v>3</v>
      </c>
      <c r="AC74" s="50">
        <v>1</v>
      </c>
      <c r="AD74" s="50">
        <v>0</v>
      </c>
      <c r="AE74" s="50">
        <v>0</v>
      </c>
      <c r="AF74" s="50">
        <v>0</v>
      </c>
      <c r="AG74" s="50">
        <v>0</v>
      </c>
      <c r="AH74" s="50">
        <v>0</v>
      </c>
    </row>
    <row r="75" spans="1:34" x14ac:dyDescent="0.2">
      <c r="A75" s="51">
        <v>1</v>
      </c>
      <c r="B75" s="52">
        <v>1</v>
      </c>
      <c r="C75" s="52">
        <v>1</v>
      </c>
      <c r="D75" s="52">
        <v>1</v>
      </c>
      <c r="E75" s="52">
        <v>1</v>
      </c>
      <c r="F75" s="52">
        <v>1</v>
      </c>
      <c r="G75" s="52">
        <v>1</v>
      </c>
      <c r="H75" s="52">
        <v>1</v>
      </c>
      <c r="I75" s="52">
        <v>1</v>
      </c>
      <c r="J75" s="52">
        <v>1</v>
      </c>
      <c r="N75" s="50">
        <v>20450</v>
      </c>
      <c r="O75" s="50">
        <v>0</v>
      </c>
      <c r="P75" s="50">
        <v>0</v>
      </c>
      <c r="Q75" s="69" t="s">
        <v>6750</v>
      </c>
      <c r="R75" s="50">
        <v>1</v>
      </c>
      <c r="S75" s="50">
        <v>0</v>
      </c>
      <c r="T75" s="50">
        <v>0</v>
      </c>
      <c r="U75" s="50">
        <v>0</v>
      </c>
      <c r="V75" s="50">
        <v>0</v>
      </c>
      <c r="W75" s="50">
        <v>0</v>
      </c>
      <c r="X75" s="50">
        <v>30004</v>
      </c>
      <c r="Y75" s="50" t="s">
        <v>6751</v>
      </c>
      <c r="Z75" s="50">
        <v>0</v>
      </c>
      <c r="AA75" s="50">
        <v>0</v>
      </c>
      <c r="AB75" s="50">
        <v>3</v>
      </c>
      <c r="AC75" s="50">
        <v>1</v>
      </c>
      <c r="AD75" s="50">
        <v>0</v>
      </c>
      <c r="AE75" s="50">
        <v>0</v>
      </c>
      <c r="AF75" s="50">
        <v>0</v>
      </c>
      <c r="AG75" s="50">
        <v>0</v>
      </c>
      <c r="AH75" s="50">
        <v>0</v>
      </c>
    </row>
    <row r="76" spans="1:34" x14ac:dyDescent="0.2">
      <c r="A76" s="51">
        <v>1</v>
      </c>
      <c r="B76" s="52">
        <v>1</v>
      </c>
      <c r="C76" s="52">
        <v>1</v>
      </c>
      <c r="D76" s="52">
        <v>1</v>
      </c>
      <c r="E76" s="52">
        <v>1</v>
      </c>
      <c r="F76" s="52">
        <v>1</v>
      </c>
      <c r="G76" s="52">
        <v>1</v>
      </c>
      <c r="H76" s="52">
        <v>1</v>
      </c>
      <c r="I76" s="52">
        <v>1</v>
      </c>
      <c r="J76" s="52">
        <v>1</v>
      </c>
      <c r="N76" s="50">
        <v>20451</v>
      </c>
      <c r="O76" s="50">
        <v>0</v>
      </c>
      <c r="P76" s="50">
        <v>0</v>
      </c>
      <c r="Q76" s="69" t="s">
        <v>6752</v>
      </c>
      <c r="R76" s="50">
        <v>1</v>
      </c>
      <c r="S76" s="50">
        <v>0</v>
      </c>
      <c r="T76" s="50">
        <v>0</v>
      </c>
      <c r="U76" s="50">
        <v>0</v>
      </c>
      <c r="V76" s="50">
        <v>0</v>
      </c>
      <c r="W76" s="50">
        <v>0</v>
      </c>
      <c r="X76" s="50">
        <v>9</v>
      </c>
      <c r="Y76" s="50" t="s">
        <v>6669</v>
      </c>
      <c r="Z76" s="50">
        <v>0</v>
      </c>
      <c r="AA76" s="50">
        <v>0</v>
      </c>
      <c r="AB76" s="50">
        <v>2</v>
      </c>
      <c r="AC76" s="50">
        <v>99991</v>
      </c>
      <c r="AD76" s="50">
        <v>0</v>
      </c>
      <c r="AE76" s="50">
        <v>0</v>
      </c>
      <c r="AF76" s="50">
        <v>20451</v>
      </c>
      <c r="AG76" s="50">
        <v>20</v>
      </c>
      <c r="AH76" s="50">
        <v>0</v>
      </c>
    </row>
    <row r="77" spans="1:34" x14ac:dyDescent="0.2">
      <c r="A77" s="51">
        <v>1</v>
      </c>
      <c r="B77" s="52">
        <v>1</v>
      </c>
      <c r="C77" s="52">
        <v>1</v>
      </c>
      <c r="D77" s="52">
        <v>1</v>
      </c>
      <c r="E77" s="52">
        <v>1</v>
      </c>
      <c r="F77" s="52">
        <v>1</v>
      </c>
      <c r="G77" s="52">
        <v>1</v>
      </c>
      <c r="H77" s="52">
        <v>1</v>
      </c>
      <c r="I77" s="52">
        <v>1</v>
      </c>
      <c r="J77" s="52">
        <v>1</v>
      </c>
      <c r="N77" s="50">
        <v>20500</v>
      </c>
      <c r="O77" s="50">
        <v>0</v>
      </c>
      <c r="P77" s="50">
        <v>0</v>
      </c>
      <c r="Q77" s="50" t="s">
        <v>6753</v>
      </c>
      <c r="R77" s="50">
        <v>1</v>
      </c>
      <c r="S77" s="50">
        <v>0</v>
      </c>
      <c r="T77" s="50">
        <v>0</v>
      </c>
      <c r="U77" s="50">
        <v>0</v>
      </c>
      <c r="V77" s="50">
        <v>0</v>
      </c>
      <c r="W77" s="50">
        <v>0</v>
      </c>
      <c r="X77" s="50">
        <v>201</v>
      </c>
      <c r="Y77" s="50" t="s">
        <v>6754</v>
      </c>
      <c r="Z77" s="50">
        <v>0</v>
      </c>
      <c r="AA77" s="50">
        <v>0</v>
      </c>
      <c r="AB77" s="50">
        <v>3</v>
      </c>
      <c r="AC77" s="50">
        <v>1</v>
      </c>
      <c r="AD77" s="50">
        <v>0</v>
      </c>
      <c r="AE77" s="50">
        <v>0</v>
      </c>
      <c r="AF77" s="50">
        <v>0</v>
      </c>
      <c r="AG77" s="50">
        <v>0</v>
      </c>
      <c r="AH77" s="50">
        <v>0</v>
      </c>
    </row>
    <row r="78" spans="1:34" x14ac:dyDescent="0.2">
      <c r="A78" s="51">
        <v>1</v>
      </c>
      <c r="B78" s="52">
        <v>1</v>
      </c>
      <c r="C78" s="52">
        <v>1</v>
      </c>
      <c r="D78" s="52">
        <v>1</v>
      </c>
      <c r="E78" s="52">
        <v>1</v>
      </c>
      <c r="F78" s="52">
        <v>1</v>
      </c>
      <c r="G78" s="52">
        <v>1</v>
      </c>
      <c r="H78" s="52">
        <v>1</v>
      </c>
      <c r="I78" s="52">
        <v>1</v>
      </c>
      <c r="J78" s="52">
        <v>1</v>
      </c>
      <c r="N78" s="181">
        <v>20510</v>
      </c>
      <c r="O78" s="50">
        <v>0</v>
      </c>
      <c r="P78" s="50">
        <v>0</v>
      </c>
      <c r="Q78" s="70" t="s">
        <v>6755</v>
      </c>
      <c r="R78" s="50">
        <v>1</v>
      </c>
      <c r="S78" s="50">
        <v>0</v>
      </c>
      <c r="T78" s="50">
        <v>0</v>
      </c>
      <c r="U78" s="50">
        <v>0</v>
      </c>
      <c r="V78" s="50">
        <v>0</v>
      </c>
      <c r="W78" s="50">
        <v>0</v>
      </c>
      <c r="X78" s="50">
        <v>30002</v>
      </c>
      <c r="Y78" s="50" t="s">
        <v>6756</v>
      </c>
      <c r="Z78" s="50">
        <v>0</v>
      </c>
      <c r="AA78" s="50">
        <v>0</v>
      </c>
      <c r="AB78" s="50">
        <v>3</v>
      </c>
      <c r="AC78" s="50">
        <v>1</v>
      </c>
      <c r="AD78" s="50">
        <v>0</v>
      </c>
      <c r="AE78" s="50">
        <v>0</v>
      </c>
      <c r="AF78" s="50">
        <v>0</v>
      </c>
      <c r="AG78" s="50">
        <v>0</v>
      </c>
      <c r="AH78" s="50">
        <v>0</v>
      </c>
    </row>
    <row r="79" spans="1:34" x14ac:dyDescent="0.2">
      <c r="A79" s="51">
        <v>1</v>
      </c>
      <c r="B79" s="52">
        <v>1</v>
      </c>
      <c r="C79" s="52">
        <v>1</v>
      </c>
      <c r="D79" s="52">
        <v>1</v>
      </c>
      <c r="E79" s="52">
        <v>1</v>
      </c>
      <c r="F79" s="52">
        <v>1</v>
      </c>
      <c r="G79" s="52">
        <v>1</v>
      </c>
      <c r="H79" s="52">
        <v>1</v>
      </c>
      <c r="I79" s="52">
        <v>1</v>
      </c>
      <c r="J79" s="52">
        <v>1</v>
      </c>
      <c r="N79" s="50">
        <v>20511</v>
      </c>
      <c r="O79" s="50">
        <v>0</v>
      </c>
      <c r="P79" s="50">
        <v>0</v>
      </c>
      <c r="Q79" s="55" t="s">
        <v>6757</v>
      </c>
      <c r="R79" s="50">
        <v>1</v>
      </c>
      <c r="S79" s="50">
        <v>0</v>
      </c>
      <c r="T79" s="50">
        <v>0</v>
      </c>
      <c r="U79" s="50">
        <v>0</v>
      </c>
      <c r="V79" s="50">
        <v>0</v>
      </c>
      <c r="W79" s="50">
        <v>0</v>
      </c>
      <c r="X79" s="50">
        <v>200</v>
      </c>
      <c r="Y79" s="50" t="s">
        <v>6758</v>
      </c>
      <c r="Z79" s="50">
        <v>0</v>
      </c>
      <c r="AA79" s="50">
        <v>0</v>
      </c>
      <c r="AB79" s="50">
        <v>3</v>
      </c>
      <c r="AC79" s="50">
        <v>1</v>
      </c>
      <c r="AD79" s="50">
        <v>0</v>
      </c>
      <c r="AE79" s="50">
        <v>0</v>
      </c>
      <c r="AF79" s="50">
        <v>0</v>
      </c>
      <c r="AG79" s="50">
        <v>0</v>
      </c>
      <c r="AH79" s="50">
        <v>0</v>
      </c>
    </row>
    <row r="80" spans="1:34" x14ac:dyDescent="0.2">
      <c r="A80" s="51">
        <v>1</v>
      </c>
      <c r="B80" s="52">
        <v>1</v>
      </c>
      <c r="C80" s="52">
        <v>1</v>
      </c>
      <c r="D80" s="52">
        <v>1</v>
      </c>
      <c r="E80" s="52">
        <v>1</v>
      </c>
      <c r="F80" s="52">
        <v>1</v>
      </c>
      <c r="G80" s="52">
        <v>1</v>
      </c>
      <c r="H80" s="52">
        <v>1</v>
      </c>
      <c r="I80" s="52">
        <v>1</v>
      </c>
      <c r="J80" s="52">
        <v>1</v>
      </c>
      <c r="N80" s="50">
        <v>20520</v>
      </c>
      <c r="O80" s="50">
        <v>0</v>
      </c>
      <c r="P80" s="50">
        <v>0</v>
      </c>
      <c r="Q80" s="55" t="s">
        <v>6759</v>
      </c>
      <c r="R80" s="50">
        <v>1</v>
      </c>
      <c r="S80" s="50">
        <v>0</v>
      </c>
      <c r="T80" s="50">
        <v>0</v>
      </c>
      <c r="U80" s="50">
        <v>0</v>
      </c>
      <c r="V80" s="50">
        <v>0</v>
      </c>
      <c r="W80" s="50">
        <v>0</v>
      </c>
      <c r="X80" s="50">
        <v>201</v>
      </c>
      <c r="Y80" s="50" t="s">
        <v>6760</v>
      </c>
      <c r="Z80" s="50">
        <v>0</v>
      </c>
      <c r="AA80" s="50">
        <v>0</v>
      </c>
      <c r="AB80" s="50">
        <v>3</v>
      </c>
      <c r="AC80" s="50">
        <v>1</v>
      </c>
      <c r="AD80" s="50">
        <v>0</v>
      </c>
      <c r="AE80" s="50">
        <v>0</v>
      </c>
      <c r="AF80" s="50">
        <v>0</v>
      </c>
      <c r="AG80" s="50">
        <v>0</v>
      </c>
      <c r="AH80" s="50">
        <v>0</v>
      </c>
    </row>
    <row r="81" spans="1:34" x14ac:dyDescent="0.2">
      <c r="A81" s="51">
        <v>1</v>
      </c>
      <c r="B81" s="52">
        <v>1</v>
      </c>
      <c r="C81" s="52">
        <v>1</v>
      </c>
      <c r="D81" s="52">
        <v>1</v>
      </c>
      <c r="E81" s="52">
        <v>1</v>
      </c>
      <c r="F81" s="52">
        <v>1</v>
      </c>
      <c r="G81" s="52">
        <v>1</v>
      </c>
      <c r="H81" s="52">
        <v>1</v>
      </c>
      <c r="I81" s="52">
        <v>1</v>
      </c>
      <c r="J81" s="52">
        <v>1</v>
      </c>
      <c r="N81" s="50">
        <v>20521</v>
      </c>
      <c r="O81" s="50">
        <v>0</v>
      </c>
      <c r="P81" s="50">
        <v>0</v>
      </c>
      <c r="Q81" s="55" t="s">
        <v>6761</v>
      </c>
      <c r="R81" s="50">
        <v>1</v>
      </c>
      <c r="S81" s="50">
        <v>0</v>
      </c>
      <c r="T81" s="50">
        <v>0</v>
      </c>
      <c r="U81" s="50">
        <v>0</v>
      </c>
      <c r="V81" s="50">
        <v>0</v>
      </c>
      <c r="W81" s="50">
        <v>0</v>
      </c>
      <c r="X81" s="50">
        <v>200</v>
      </c>
      <c r="Y81" s="50" t="s">
        <v>6758</v>
      </c>
      <c r="Z81" s="50">
        <v>0</v>
      </c>
      <c r="AA81" s="50">
        <v>0</v>
      </c>
      <c r="AB81" s="50">
        <v>3</v>
      </c>
      <c r="AC81" s="50">
        <v>1</v>
      </c>
      <c r="AD81" s="50">
        <v>0</v>
      </c>
      <c r="AE81" s="50">
        <v>0</v>
      </c>
      <c r="AF81" s="50">
        <v>0</v>
      </c>
      <c r="AG81" s="50">
        <v>0</v>
      </c>
      <c r="AH81" s="50">
        <v>0</v>
      </c>
    </row>
    <row r="82" spans="1:34" x14ac:dyDescent="0.2">
      <c r="A82" s="51">
        <v>1</v>
      </c>
      <c r="B82" s="52">
        <v>1</v>
      </c>
      <c r="C82" s="52">
        <v>1</v>
      </c>
      <c r="D82" s="52">
        <v>1</v>
      </c>
      <c r="E82" s="52">
        <v>1</v>
      </c>
      <c r="F82" s="52">
        <v>1</v>
      </c>
      <c r="G82" s="52">
        <v>1</v>
      </c>
      <c r="H82" s="52">
        <v>1</v>
      </c>
      <c r="I82" s="52">
        <v>1</v>
      </c>
      <c r="J82" s="52">
        <v>1</v>
      </c>
      <c r="N82" s="50">
        <v>20530</v>
      </c>
      <c r="O82" s="50">
        <v>0</v>
      </c>
      <c r="P82" s="50">
        <v>0</v>
      </c>
      <c r="Q82" s="55" t="s">
        <v>6762</v>
      </c>
      <c r="R82" s="50">
        <v>1</v>
      </c>
      <c r="S82" s="50">
        <v>0</v>
      </c>
      <c r="T82" s="50">
        <v>0</v>
      </c>
      <c r="U82" s="50">
        <v>0</v>
      </c>
      <c r="V82" s="50">
        <v>0</v>
      </c>
      <c r="W82" s="50">
        <v>0</v>
      </c>
      <c r="X82" s="50">
        <v>40003</v>
      </c>
      <c r="Y82" s="50" t="s">
        <v>6763</v>
      </c>
      <c r="Z82" s="50">
        <v>0</v>
      </c>
      <c r="AA82" s="50">
        <v>0</v>
      </c>
      <c r="AB82" s="50">
        <v>3</v>
      </c>
      <c r="AC82" s="50">
        <v>1</v>
      </c>
      <c r="AD82" s="50">
        <v>0</v>
      </c>
      <c r="AE82" s="50">
        <v>0</v>
      </c>
      <c r="AF82" s="50">
        <v>0</v>
      </c>
      <c r="AG82" s="50">
        <v>0</v>
      </c>
      <c r="AH82" s="50">
        <v>0</v>
      </c>
    </row>
    <row r="83" spans="1:34" x14ac:dyDescent="0.2">
      <c r="A83" s="51">
        <v>1</v>
      </c>
      <c r="B83" s="52">
        <v>1</v>
      </c>
      <c r="C83" s="52">
        <v>1</v>
      </c>
      <c r="D83" s="52">
        <v>1</v>
      </c>
      <c r="E83" s="52">
        <v>1</v>
      </c>
      <c r="F83" s="52">
        <v>1</v>
      </c>
      <c r="G83" s="52">
        <v>1</v>
      </c>
      <c r="H83" s="52">
        <v>1</v>
      </c>
      <c r="I83" s="52">
        <v>1</v>
      </c>
      <c r="J83" s="52">
        <v>1</v>
      </c>
      <c r="N83" s="50">
        <v>20531</v>
      </c>
      <c r="O83" s="50">
        <v>0</v>
      </c>
      <c r="P83" s="50">
        <v>0</v>
      </c>
      <c r="Q83" s="55" t="s">
        <v>6764</v>
      </c>
      <c r="R83" s="50">
        <v>1</v>
      </c>
      <c r="S83" s="50">
        <v>0</v>
      </c>
      <c r="T83" s="50">
        <v>0</v>
      </c>
      <c r="U83" s="50">
        <v>0</v>
      </c>
      <c r="V83" s="50">
        <v>0</v>
      </c>
      <c r="W83" s="50">
        <v>0</v>
      </c>
      <c r="X83" s="50">
        <v>200</v>
      </c>
      <c r="Y83" s="50" t="s">
        <v>6765</v>
      </c>
      <c r="Z83" s="50">
        <v>0</v>
      </c>
      <c r="AA83" s="50">
        <v>0</v>
      </c>
      <c r="AB83" s="50">
        <v>3</v>
      </c>
      <c r="AC83" s="50">
        <v>1</v>
      </c>
      <c r="AD83" s="50">
        <v>0</v>
      </c>
      <c r="AE83" s="50">
        <v>0</v>
      </c>
      <c r="AF83" s="50">
        <v>0</v>
      </c>
      <c r="AG83" s="50">
        <v>0</v>
      </c>
      <c r="AH83" s="50">
        <v>0</v>
      </c>
    </row>
    <row r="84" spans="1:34" x14ac:dyDescent="0.2">
      <c r="A84" s="51">
        <v>1</v>
      </c>
      <c r="B84" s="52">
        <v>1</v>
      </c>
      <c r="C84" s="52">
        <v>1</v>
      </c>
      <c r="D84" s="52">
        <v>1</v>
      </c>
      <c r="E84" s="52">
        <v>1</v>
      </c>
      <c r="F84" s="52">
        <v>1</v>
      </c>
      <c r="G84" s="52">
        <v>1</v>
      </c>
      <c r="H84" s="52">
        <v>1</v>
      </c>
      <c r="I84" s="52">
        <v>1</v>
      </c>
      <c r="J84" s="52">
        <v>1</v>
      </c>
      <c r="N84" s="50">
        <v>20540</v>
      </c>
      <c r="O84" s="50">
        <v>0</v>
      </c>
      <c r="P84" s="50">
        <v>0</v>
      </c>
      <c r="Q84" s="55" t="s">
        <v>6766</v>
      </c>
      <c r="R84" s="50">
        <v>1</v>
      </c>
      <c r="S84" s="50">
        <v>0</v>
      </c>
      <c r="T84" s="50">
        <v>0</v>
      </c>
      <c r="U84" s="50">
        <v>0</v>
      </c>
      <c r="V84" s="50">
        <v>0</v>
      </c>
      <c r="W84" s="50">
        <v>0</v>
      </c>
      <c r="X84" s="50">
        <v>200</v>
      </c>
      <c r="Y84" s="50" t="s">
        <v>6767</v>
      </c>
      <c r="Z84" s="50">
        <v>0</v>
      </c>
      <c r="AA84" s="50">
        <v>0</v>
      </c>
      <c r="AB84" s="50">
        <v>3</v>
      </c>
      <c r="AC84" s="50">
        <v>1</v>
      </c>
      <c r="AD84" s="50">
        <v>0</v>
      </c>
      <c r="AE84" s="50">
        <v>0</v>
      </c>
      <c r="AF84" s="50">
        <v>0</v>
      </c>
      <c r="AG84" s="50">
        <v>0</v>
      </c>
      <c r="AH84" s="50">
        <v>0</v>
      </c>
    </row>
    <row r="85" spans="1:34" x14ac:dyDescent="0.2">
      <c r="A85" s="51">
        <v>1</v>
      </c>
      <c r="B85" s="52">
        <v>1</v>
      </c>
      <c r="C85" s="52">
        <v>1</v>
      </c>
      <c r="D85" s="52">
        <v>1</v>
      </c>
      <c r="E85" s="52">
        <v>1</v>
      </c>
      <c r="F85" s="52">
        <v>1</v>
      </c>
      <c r="G85" s="52">
        <v>1</v>
      </c>
      <c r="H85" s="52">
        <v>1</v>
      </c>
      <c r="I85" s="52">
        <v>1</v>
      </c>
      <c r="J85" s="52">
        <v>1</v>
      </c>
      <c r="N85" s="50">
        <v>20541</v>
      </c>
      <c r="O85" s="50">
        <v>0</v>
      </c>
      <c r="P85" s="50">
        <v>0</v>
      </c>
      <c r="Q85" s="55" t="s">
        <v>6768</v>
      </c>
      <c r="R85" s="50">
        <v>1</v>
      </c>
      <c r="S85" s="50">
        <v>0</v>
      </c>
      <c r="T85" s="50">
        <v>0</v>
      </c>
      <c r="U85" s="50">
        <v>0</v>
      </c>
      <c r="V85" s="50">
        <v>0</v>
      </c>
      <c r="W85" s="50">
        <v>0</v>
      </c>
      <c r="X85" s="50">
        <v>40003</v>
      </c>
      <c r="Y85" s="50" t="s">
        <v>6769</v>
      </c>
      <c r="Z85" s="50">
        <v>0</v>
      </c>
      <c r="AA85" s="50">
        <v>0</v>
      </c>
      <c r="AB85" s="50">
        <v>3</v>
      </c>
      <c r="AC85" s="50">
        <v>1</v>
      </c>
      <c r="AD85" s="50">
        <v>0</v>
      </c>
      <c r="AE85" s="50">
        <v>0</v>
      </c>
      <c r="AF85" s="50">
        <v>0</v>
      </c>
      <c r="AG85" s="50">
        <v>0</v>
      </c>
      <c r="AH85" s="50">
        <v>0</v>
      </c>
    </row>
    <row r="86" spans="1:34" x14ac:dyDescent="0.2">
      <c r="A86" s="51">
        <v>1</v>
      </c>
      <c r="B86" s="52">
        <v>1</v>
      </c>
      <c r="C86" s="52">
        <v>1</v>
      </c>
      <c r="D86" s="52">
        <v>1</v>
      </c>
      <c r="E86" s="52">
        <v>1</v>
      </c>
      <c r="F86" s="52">
        <v>1</v>
      </c>
      <c r="G86" s="52">
        <v>1</v>
      </c>
      <c r="H86" s="52">
        <v>1</v>
      </c>
      <c r="I86" s="52">
        <v>1</v>
      </c>
      <c r="J86" s="52">
        <v>1</v>
      </c>
      <c r="N86" s="50">
        <v>20550</v>
      </c>
      <c r="O86" s="50">
        <v>0</v>
      </c>
      <c r="P86" s="50">
        <v>0</v>
      </c>
      <c r="Q86" s="55" t="s">
        <v>6770</v>
      </c>
      <c r="R86" s="50">
        <v>1</v>
      </c>
      <c r="S86" s="50">
        <v>0</v>
      </c>
      <c r="T86" s="50">
        <v>0</v>
      </c>
      <c r="U86" s="50">
        <v>0</v>
      </c>
      <c r="V86" s="50">
        <v>0</v>
      </c>
      <c r="W86" s="50">
        <v>0</v>
      </c>
      <c r="X86" s="50">
        <v>200</v>
      </c>
      <c r="Y86" s="50" t="s">
        <v>6767</v>
      </c>
      <c r="Z86" s="50">
        <v>0</v>
      </c>
      <c r="AA86" s="50">
        <v>0</v>
      </c>
      <c r="AB86" s="50">
        <v>3</v>
      </c>
      <c r="AC86" s="50">
        <v>1</v>
      </c>
      <c r="AD86" s="50">
        <v>0</v>
      </c>
      <c r="AE86" s="50">
        <v>0</v>
      </c>
      <c r="AF86" s="50">
        <v>0</v>
      </c>
      <c r="AG86" s="50">
        <v>0</v>
      </c>
      <c r="AH86" s="50">
        <v>0</v>
      </c>
    </row>
    <row r="87" spans="1:34" x14ac:dyDescent="0.2">
      <c r="A87" s="51">
        <v>1</v>
      </c>
      <c r="B87" s="52">
        <v>1</v>
      </c>
      <c r="C87" s="52">
        <v>1</v>
      </c>
      <c r="D87" s="52">
        <v>1</v>
      </c>
      <c r="E87" s="52">
        <v>1</v>
      </c>
      <c r="F87" s="52">
        <v>1</v>
      </c>
      <c r="G87" s="52">
        <v>1</v>
      </c>
      <c r="H87" s="52">
        <v>1</v>
      </c>
      <c r="I87" s="52">
        <v>1</v>
      </c>
      <c r="J87" s="52">
        <v>1</v>
      </c>
      <c r="N87" s="50">
        <v>20551</v>
      </c>
      <c r="O87" s="50">
        <v>0</v>
      </c>
      <c r="P87" s="50">
        <v>0</v>
      </c>
      <c r="Q87" s="55" t="s">
        <v>6771</v>
      </c>
      <c r="R87" s="50">
        <v>1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50">
        <v>201</v>
      </c>
      <c r="Y87" s="50" t="s">
        <v>6772</v>
      </c>
      <c r="Z87" s="50">
        <v>0</v>
      </c>
      <c r="AA87" s="50">
        <v>0</v>
      </c>
      <c r="AB87" s="50">
        <v>3</v>
      </c>
      <c r="AC87" s="50">
        <v>1</v>
      </c>
      <c r="AD87" s="50">
        <v>0</v>
      </c>
      <c r="AE87" s="50">
        <v>0</v>
      </c>
      <c r="AF87" s="50">
        <v>0</v>
      </c>
      <c r="AG87" s="50">
        <v>0</v>
      </c>
      <c r="AH87" s="50">
        <v>0</v>
      </c>
    </row>
    <row r="88" spans="1:34" x14ac:dyDescent="0.2">
      <c r="A88" s="51">
        <v>1</v>
      </c>
      <c r="B88" s="52">
        <v>1</v>
      </c>
      <c r="C88" s="52">
        <v>1</v>
      </c>
      <c r="D88" s="52">
        <v>1</v>
      </c>
      <c r="E88" s="52">
        <v>1</v>
      </c>
      <c r="F88" s="52">
        <v>1</v>
      </c>
      <c r="G88" s="52">
        <v>1</v>
      </c>
      <c r="H88" s="52">
        <v>1</v>
      </c>
      <c r="I88" s="52">
        <v>1</v>
      </c>
      <c r="J88" s="52">
        <v>1</v>
      </c>
      <c r="N88" s="50">
        <v>20560</v>
      </c>
      <c r="O88" s="50">
        <v>0</v>
      </c>
      <c r="P88" s="50">
        <v>0</v>
      </c>
      <c r="Q88" s="55" t="s">
        <v>6773</v>
      </c>
      <c r="R88" s="50">
        <v>1</v>
      </c>
      <c r="S88" s="50">
        <v>0</v>
      </c>
      <c r="T88" s="50">
        <v>0</v>
      </c>
      <c r="U88" s="50">
        <v>0</v>
      </c>
      <c r="V88" s="50">
        <v>0</v>
      </c>
      <c r="W88" s="50">
        <v>0</v>
      </c>
      <c r="X88" s="50">
        <v>200</v>
      </c>
      <c r="Y88" s="50" t="s">
        <v>6758</v>
      </c>
      <c r="Z88" s="50">
        <v>0</v>
      </c>
      <c r="AA88" s="50">
        <v>0</v>
      </c>
      <c r="AB88" s="50">
        <v>3</v>
      </c>
      <c r="AC88" s="50">
        <v>1</v>
      </c>
      <c r="AD88" s="50">
        <v>0</v>
      </c>
      <c r="AE88" s="50">
        <v>0</v>
      </c>
      <c r="AF88" s="50">
        <v>0</v>
      </c>
      <c r="AG88" s="50">
        <v>0</v>
      </c>
      <c r="AH88" s="50">
        <v>0</v>
      </c>
    </row>
    <row r="89" spans="1:34" x14ac:dyDescent="0.2">
      <c r="A89" s="51">
        <v>1</v>
      </c>
      <c r="B89" s="52">
        <v>1</v>
      </c>
      <c r="C89" s="52">
        <v>1</v>
      </c>
      <c r="D89" s="52">
        <v>1</v>
      </c>
      <c r="E89" s="52">
        <v>1</v>
      </c>
      <c r="F89" s="52">
        <v>1</v>
      </c>
      <c r="G89" s="52">
        <v>1</v>
      </c>
      <c r="H89" s="52">
        <v>1</v>
      </c>
      <c r="I89" s="52">
        <v>1</v>
      </c>
      <c r="J89" s="52">
        <v>1</v>
      </c>
      <c r="N89" s="50">
        <v>20561</v>
      </c>
      <c r="O89" s="50">
        <v>0</v>
      </c>
      <c r="P89" s="50">
        <v>0</v>
      </c>
      <c r="Q89" s="55" t="s">
        <v>6774</v>
      </c>
      <c r="R89" s="50">
        <v>1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50">
        <v>201</v>
      </c>
      <c r="Y89" s="50" t="s">
        <v>6775</v>
      </c>
      <c r="Z89" s="50">
        <v>0</v>
      </c>
      <c r="AA89" s="50">
        <v>0</v>
      </c>
      <c r="AB89" s="50">
        <v>3</v>
      </c>
      <c r="AC89" s="50">
        <v>1</v>
      </c>
      <c r="AD89" s="50">
        <v>0</v>
      </c>
      <c r="AE89" s="50">
        <v>0</v>
      </c>
      <c r="AF89" s="50">
        <v>0</v>
      </c>
      <c r="AG89" s="50">
        <v>0</v>
      </c>
      <c r="AH89" s="50">
        <v>0</v>
      </c>
    </row>
    <row r="90" spans="1:34" x14ac:dyDescent="0.2">
      <c r="A90" s="51">
        <v>1</v>
      </c>
      <c r="B90" s="52">
        <v>1</v>
      </c>
      <c r="C90" s="52">
        <v>1</v>
      </c>
      <c r="D90" s="52">
        <v>1</v>
      </c>
      <c r="E90" s="52">
        <v>1</v>
      </c>
      <c r="F90" s="52">
        <v>1</v>
      </c>
      <c r="G90" s="52">
        <v>1</v>
      </c>
      <c r="H90" s="52">
        <v>1</v>
      </c>
      <c r="I90" s="52">
        <v>1</v>
      </c>
      <c r="J90" s="52">
        <v>1</v>
      </c>
      <c r="N90" s="50">
        <v>20570</v>
      </c>
      <c r="O90" s="50">
        <v>0</v>
      </c>
      <c r="P90" s="50">
        <v>0</v>
      </c>
      <c r="Q90" s="55" t="s">
        <v>6776</v>
      </c>
      <c r="R90" s="50">
        <v>1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50">
        <v>200</v>
      </c>
      <c r="Y90" s="50" t="s">
        <v>6767</v>
      </c>
      <c r="Z90" s="50">
        <v>0</v>
      </c>
      <c r="AA90" s="50">
        <v>0</v>
      </c>
      <c r="AB90" s="50">
        <v>3</v>
      </c>
      <c r="AC90" s="50">
        <v>1</v>
      </c>
      <c r="AD90" s="50">
        <v>0</v>
      </c>
      <c r="AE90" s="50">
        <v>0</v>
      </c>
      <c r="AF90" s="50">
        <v>0</v>
      </c>
      <c r="AG90" s="50">
        <v>0</v>
      </c>
      <c r="AH90" s="50">
        <v>0</v>
      </c>
    </row>
    <row r="91" spans="1:34" x14ac:dyDescent="0.2">
      <c r="A91" s="51">
        <v>1</v>
      </c>
      <c r="B91" s="52">
        <v>1</v>
      </c>
      <c r="C91" s="52">
        <v>1</v>
      </c>
      <c r="D91" s="52">
        <v>1</v>
      </c>
      <c r="E91" s="52">
        <v>1</v>
      </c>
      <c r="F91" s="52">
        <v>1</v>
      </c>
      <c r="G91" s="52">
        <v>1</v>
      </c>
      <c r="H91" s="52">
        <v>1</v>
      </c>
      <c r="I91" s="52">
        <v>1</v>
      </c>
      <c r="J91" s="52">
        <v>1</v>
      </c>
      <c r="N91" s="50">
        <v>20571</v>
      </c>
      <c r="O91" s="50">
        <v>0</v>
      </c>
      <c r="P91" s="50">
        <v>0</v>
      </c>
      <c r="Q91" s="55" t="s">
        <v>6777</v>
      </c>
      <c r="R91" s="50">
        <v>1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50">
        <v>202</v>
      </c>
      <c r="Y91" s="50" t="s">
        <v>6778</v>
      </c>
      <c r="Z91" s="50">
        <v>0</v>
      </c>
      <c r="AA91" s="50">
        <v>0</v>
      </c>
      <c r="AB91" s="50">
        <v>3</v>
      </c>
      <c r="AC91" s="50">
        <v>1</v>
      </c>
      <c r="AD91" s="50">
        <v>0</v>
      </c>
      <c r="AE91" s="50">
        <v>0</v>
      </c>
      <c r="AF91" s="50">
        <v>0</v>
      </c>
      <c r="AG91" s="50">
        <v>0</v>
      </c>
      <c r="AH91" s="50">
        <v>0</v>
      </c>
    </row>
    <row r="92" spans="1:34" x14ac:dyDescent="0.2">
      <c r="A92" s="51">
        <v>1</v>
      </c>
      <c r="B92" s="52">
        <v>1</v>
      </c>
      <c r="C92" s="52">
        <v>1</v>
      </c>
      <c r="D92" s="52">
        <v>1</v>
      </c>
      <c r="E92" s="52">
        <v>1</v>
      </c>
      <c r="F92" s="52">
        <v>1</v>
      </c>
      <c r="G92" s="52">
        <v>1</v>
      </c>
      <c r="H92" s="52">
        <v>1</v>
      </c>
      <c r="I92" s="52">
        <v>1</v>
      </c>
      <c r="J92" s="52">
        <v>1</v>
      </c>
      <c r="N92" s="50">
        <v>20580</v>
      </c>
      <c r="O92" s="50">
        <v>0</v>
      </c>
      <c r="P92" s="50">
        <v>0</v>
      </c>
      <c r="Q92" s="164" t="s">
        <v>6779</v>
      </c>
      <c r="R92" s="50">
        <v>1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50">
        <v>200</v>
      </c>
      <c r="Y92" s="50" t="s">
        <v>6758</v>
      </c>
      <c r="Z92" s="50">
        <v>0</v>
      </c>
      <c r="AA92" s="50">
        <v>0</v>
      </c>
      <c r="AB92" s="50">
        <v>3</v>
      </c>
      <c r="AC92" s="50">
        <v>1</v>
      </c>
      <c r="AD92" s="50">
        <v>0</v>
      </c>
      <c r="AE92" s="50">
        <v>0</v>
      </c>
      <c r="AF92" s="50">
        <v>0</v>
      </c>
      <c r="AG92" s="50">
        <v>0</v>
      </c>
      <c r="AH92" s="50">
        <v>0</v>
      </c>
    </row>
    <row r="93" spans="1:34" x14ac:dyDescent="0.2">
      <c r="A93" s="51">
        <v>1</v>
      </c>
      <c r="B93" s="52">
        <v>1</v>
      </c>
      <c r="C93" s="52">
        <v>1</v>
      </c>
      <c r="D93" s="52">
        <v>1</v>
      </c>
      <c r="E93" s="52">
        <v>1</v>
      </c>
      <c r="F93" s="52">
        <v>1</v>
      </c>
      <c r="G93" s="52">
        <v>1</v>
      </c>
      <c r="H93" s="52">
        <v>1</v>
      </c>
      <c r="I93" s="52">
        <v>1</v>
      </c>
      <c r="J93" s="52">
        <v>1</v>
      </c>
      <c r="N93" s="50">
        <v>20581</v>
      </c>
      <c r="O93" s="50">
        <v>0</v>
      </c>
      <c r="P93" s="50">
        <v>0</v>
      </c>
      <c r="Q93" s="164" t="s">
        <v>6780</v>
      </c>
      <c r="R93" s="50">
        <v>1</v>
      </c>
      <c r="S93" s="50">
        <v>0</v>
      </c>
      <c r="T93" s="50">
        <v>0</v>
      </c>
      <c r="U93" s="50">
        <v>0</v>
      </c>
      <c r="V93" s="50">
        <v>0</v>
      </c>
      <c r="W93" s="50">
        <v>0</v>
      </c>
      <c r="X93" s="50">
        <v>204</v>
      </c>
      <c r="Y93" s="50" t="s">
        <v>6781</v>
      </c>
      <c r="Z93" s="50">
        <v>0</v>
      </c>
      <c r="AA93" s="50">
        <v>0</v>
      </c>
      <c r="AB93" s="50">
        <v>3</v>
      </c>
      <c r="AC93" s="50">
        <v>1</v>
      </c>
      <c r="AD93" s="50">
        <v>0</v>
      </c>
      <c r="AE93" s="50">
        <v>0</v>
      </c>
      <c r="AF93" s="50">
        <v>0</v>
      </c>
      <c r="AG93" s="50">
        <v>0</v>
      </c>
      <c r="AH93" s="50">
        <v>0</v>
      </c>
    </row>
    <row r="94" spans="1:34" x14ac:dyDescent="0.2">
      <c r="A94" s="51">
        <v>1</v>
      </c>
      <c r="B94" s="52">
        <v>1</v>
      </c>
      <c r="C94" s="52">
        <v>1</v>
      </c>
      <c r="D94" s="52">
        <v>1</v>
      </c>
      <c r="E94" s="52">
        <v>1</v>
      </c>
      <c r="F94" s="52">
        <v>1</v>
      </c>
      <c r="G94" s="52">
        <v>1</v>
      </c>
      <c r="H94" s="52">
        <v>1</v>
      </c>
      <c r="I94" s="52">
        <v>1</v>
      </c>
      <c r="J94" s="52">
        <v>1</v>
      </c>
      <c r="N94" s="50">
        <v>20590</v>
      </c>
      <c r="O94" s="50">
        <v>0</v>
      </c>
      <c r="P94" s="50">
        <v>0</v>
      </c>
      <c r="Q94" s="55" t="s">
        <v>6782</v>
      </c>
      <c r="R94" s="50">
        <v>1</v>
      </c>
      <c r="S94" s="50">
        <v>0</v>
      </c>
      <c r="T94" s="50">
        <v>0</v>
      </c>
      <c r="U94" s="50">
        <v>0</v>
      </c>
      <c r="V94" s="50">
        <v>0</v>
      </c>
      <c r="W94" s="50">
        <v>0</v>
      </c>
      <c r="X94" s="50">
        <v>18</v>
      </c>
      <c r="Y94" s="50" t="s">
        <v>6783</v>
      </c>
      <c r="Z94" s="50">
        <v>0</v>
      </c>
      <c r="AA94" s="50">
        <v>0</v>
      </c>
      <c r="AB94" s="50">
        <v>3</v>
      </c>
      <c r="AC94" s="50">
        <v>1</v>
      </c>
      <c r="AD94" s="50">
        <v>0</v>
      </c>
      <c r="AE94" s="50">
        <v>0</v>
      </c>
      <c r="AF94" s="50">
        <v>0</v>
      </c>
      <c r="AG94" s="50">
        <v>0</v>
      </c>
      <c r="AH94" s="50">
        <v>0</v>
      </c>
    </row>
    <row r="95" spans="1:34" x14ac:dyDescent="0.2">
      <c r="A95" s="51">
        <v>1</v>
      </c>
      <c r="B95" s="52">
        <v>1</v>
      </c>
      <c r="C95" s="52">
        <v>1</v>
      </c>
      <c r="D95" s="52">
        <v>1</v>
      </c>
      <c r="E95" s="52">
        <v>1</v>
      </c>
      <c r="F95" s="52">
        <v>1</v>
      </c>
      <c r="G95" s="52">
        <v>1</v>
      </c>
      <c r="H95" s="52">
        <v>1</v>
      </c>
      <c r="I95" s="52">
        <v>1</v>
      </c>
      <c r="J95" s="52">
        <v>1</v>
      </c>
      <c r="N95" s="50">
        <v>20600</v>
      </c>
      <c r="O95" s="50">
        <v>0</v>
      </c>
      <c r="P95" s="50">
        <v>0</v>
      </c>
      <c r="Q95" s="55" t="s">
        <v>6784</v>
      </c>
      <c r="R95" s="50">
        <v>1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50">
        <v>18</v>
      </c>
      <c r="Y95" s="50" t="s">
        <v>6785</v>
      </c>
      <c r="Z95" s="50">
        <v>0</v>
      </c>
      <c r="AA95" s="50">
        <v>0</v>
      </c>
      <c r="AB95" s="50">
        <v>3</v>
      </c>
      <c r="AC95" s="50">
        <v>1</v>
      </c>
      <c r="AD95" s="50">
        <v>0</v>
      </c>
      <c r="AE95" s="50">
        <v>0</v>
      </c>
      <c r="AF95" s="50">
        <v>0</v>
      </c>
      <c r="AG95" s="50">
        <v>0</v>
      </c>
      <c r="AH95" s="50">
        <v>0</v>
      </c>
    </row>
    <row r="96" spans="1:34" x14ac:dyDescent="0.2">
      <c r="A96" s="51">
        <v>1</v>
      </c>
      <c r="B96" s="52">
        <v>1</v>
      </c>
      <c r="C96" s="52">
        <v>1</v>
      </c>
      <c r="D96" s="52">
        <v>1</v>
      </c>
      <c r="E96" s="52">
        <v>1</v>
      </c>
      <c r="F96" s="52">
        <v>1</v>
      </c>
      <c r="G96" s="52">
        <v>1</v>
      </c>
      <c r="H96" s="52">
        <v>1</v>
      </c>
      <c r="I96" s="52">
        <v>1</v>
      </c>
      <c r="J96" s="52">
        <v>1</v>
      </c>
      <c r="N96" s="50">
        <v>20610</v>
      </c>
      <c r="O96" s="50">
        <v>0</v>
      </c>
      <c r="P96" s="50">
        <v>0</v>
      </c>
      <c r="Q96" s="55" t="s">
        <v>6786</v>
      </c>
      <c r="R96" s="50">
        <v>1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50">
        <v>200</v>
      </c>
      <c r="Y96" s="50" t="s">
        <v>6758</v>
      </c>
      <c r="Z96" s="50">
        <v>0</v>
      </c>
      <c r="AA96" s="50">
        <v>0</v>
      </c>
      <c r="AB96" s="50">
        <v>3</v>
      </c>
      <c r="AC96" s="50">
        <v>1</v>
      </c>
      <c r="AD96" s="50">
        <v>0</v>
      </c>
      <c r="AE96" s="50">
        <v>0</v>
      </c>
      <c r="AF96" s="50">
        <v>0</v>
      </c>
      <c r="AG96" s="50">
        <v>0</v>
      </c>
      <c r="AH96" s="50">
        <v>0</v>
      </c>
    </row>
    <row r="97" spans="1:34" x14ac:dyDescent="0.2">
      <c r="A97" s="51">
        <v>1</v>
      </c>
      <c r="B97" s="52">
        <v>1</v>
      </c>
      <c r="C97" s="52">
        <v>1</v>
      </c>
      <c r="D97" s="52">
        <v>1</v>
      </c>
      <c r="E97" s="52">
        <v>1</v>
      </c>
      <c r="F97" s="52">
        <v>1</v>
      </c>
      <c r="G97" s="52">
        <v>1</v>
      </c>
      <c r="H97" s="52">
        <v>1</v>
      </c>
      <c r="I97" s="52">
        <v>1</v>
      </c>
      <c r="J97" s="52">
        <v>1</v>
      </c>
      <c r="N97" s="50">
        <v>20611</v>
      </c>
      <c r="O97" s="50">
        <v>0</v>
      </c>
      <c r="P97" s="50">
        <v>0</v>
      </c>
      <c r="Q97" s="55" t="s">
        <v>6787</v>
      </c>
      <c r="R97" s="50">
        <v>1</v>
      </c>
      <c r="S97" s="50">
        <v>0</v>
      </c>
      <c r="T97" s="50">
        <v>0</v>
      </c>
      <c r="U97" s="50">
        <v>0</v>
      </c>
      <c r="V97" s="50">
        <v>0</v>
      </c>
      <c r="W97" s="50">
        <v>0</v>
      </c>
      <c r="X97" s="50">
        <v>18</v>
      </c>
      <c r="Y97" s="50" t="s">
        <v>6788</v>
      </c>
      <c r="Z97" s="50">
        <v>0</v>
      </c>
      <c r="AA97" s="50">
        <v>0</v>
      </c>
      <c r="AB97" s="50">
        <v>3</v>
      </c>
      <c r="AC97" s="50">
        <v>1</v>
      </c>
      <c r="AD97" s="50">
        <v>0</v>
      </c>
      <c r="AE97" s="50">
        <v>0</v>
      </c>
      <c r="AF97" s="50">
        <v>0</v>
      </c>
      <c r="AG97" s="50">
        <v>0</v>
      </c>
      <c r="AH97" s="50">
        <v>0</v>
      </c>
    </row>
    <row r="98" spans="1:34" x14ac:dyDescent="0.2">
      <c r="A98" s="51">
        <v>1</v>
      </c>
      <c r="B98" s="52">
        <v>1</v>
      </c>
      <c r="C98" s="52">
        <v>1</v>
      </c>
      <c r="D98" s="52">
        <v>1</v>
      </c>
      <c r="E98" s="52">
        <v>1</v>
      </c>
      <c r="F98" s="52">
        <v>1</v>
      </c>
      <c r="G98" s="52">
        <v>1</v>
      </c>
      <c r="H98" s="52">
        <v>1</v>
      </c>
      <c r="I98" s="52">
        <v>1</v>
      </c>
      <c r="J98" s="52">
        <v>1</v>
      </c>
      <c r="N98" s="50">
        <v>20620</v>
      </c>
      <c r="O98" s="50">
        <v>0</v>
      </c>
      <c r="P98" s="50">
        <v>0</v>
      </c>
      <c r="Q98" s="154" t="s">
        <v>6789</v>
      </c>
      <c r="R98" s="50">
        <v>1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50">
        <v>2</v>
      </c>
      <c r="Y98" s="50" t="s">
        <v>6790</v>
      </c>
      <c r="Z98" s="50">
        <v>0</v>
      </c>
      <c r="AA98" s="50">
        <v>0</v>
      </c>
      <c r="AB98" s="50">
        <v>3</v>
      </c>
      <c r="AC98" s="50">
        <v>1</v>
      </c>
      <c r="AD98" s="50">
        <v>0</v>
      </c>
      <c r="AE98" s="50">
        <v>0</v>
      </c>
      <c r="AF98" s="50">
        <v>0</v>
      </c>
      <c r="AG98" s="50">
        <v>0</v>
      </c>
      <c r="AH98" s="50">
        <v>0</v>
      </c>
    </row>
    <row r="99" spans="1:34" x14ac:dyDescent="0.2">
      <c r="A99" s="51">
        <v>1</v>
      </c>
      <c r="B99" s="52">
        <v>1</v>
      </c>
      <c r="C99" s="52">
        <v>1</v>
      </c>
      <c r="D99" s="52">
        <v>1</v>
      </c>
      <c r="E99" s="52">
        <v>1</v>
      </c>
      <c r="F99" s="52">
        <v>1</v>
      </c>
      <c r="G99" s="52">
        <v>1</v>
      </c>
      <c r="H99" s="52">
        <v>1</v>
      </c>
      <c r="I99" s="52">
        <v>1</v>
      </c>
      <c r="J99" s="52">
        <v>1</v>
      </c>
      <c r="N99" s="50">
        <v>20630</v>
      </c>
      <c r="O99" s="50">
        <v>0</v>
      </c>
      <c r="P99" s="50">
        <v>0</v>
      </c>
      <c r="Q99" s="154" t="s">
        <v>5788</v>
      </c>
      <c r="R99" s="50">
        <v>1</v>
      </c>
      <c r="S99" s="50">
        <v>0</v>
      </c>
      <c r="T99" s="50">
        <v>0</v>
      </c>
      <c r="U99" s="50">
        <v>0</v>
      </c>
      <c r="V99" s="50">
        <v>0</v>
      </c>
      <c r="W99" s="50">
        <v>0</v>
      </c>
      <c r="X99" s="50">
        <v>2</v>
      </c>
      <c r="Y99" s="50" t="s">
        <v>6791</v>
      </c>
      <c r="Z99" s="50">
        <v>0</v>
      </c>
      <c r="AA99" s="50">
        <v>0</v>
      </c>
      <c r="AB99" s="50">
        <v>3</v>
      </c>
      <c r="AC99" s="50">
        <v>1</v>
      </c>
      <c r="AD99" s="50">
        <v>0</v>
      </c>
      <c r="AE99" s="50">
        <v>0</v>
      </c>
      <c r="AF99" s="50">
        <v>0</v>
      </c>
      <c r="AG99" s="50">
        <v>0</v>
      </c>
      <c r="AH99" s="50">
        <v>0</v>
      </c>
    </row>
    <row r="100" spans="1:34" x14ac:dyDescent="0.2">
      <c r="A100" s="51">
        <v>1</v>
      </c>
      <c r="B100" s="52">
        <v>1</v>
      </c>
      <c r="C100" s="52">
        <v>1</v>
      </c>
      <c r="D100" s="52">
        <v>1</v>
      </c>
      <c r="E100" s="52">
        <v>1</v>
      </c>
      <c r="F100" s="52">
        <v>1</v>
      </c>
      <c r="G100" s="52">
        <v>1</v>
      </c>
      <c r="H100" s="52">
        <v>1</v>
      </c>
      <c r="I100" s="52">
        <v>1</v>
      </c>
      <c r="J100" s="52">
        <v>1</v>
      </c>
      <c r="N100" s="50">
        <v>20640</v>
      </c>
      <c r="O100" s="50">
        <v>0</v>
      </c>
      <c r="P100" s="50">
        <v>0</v>
      </c>
      <c r="Q100" s="154" t="s">
        <v>5791</v>
      </c>
      <c r="R100" s="50">
        <v>1</v>
      </c>
      <c r="S100" s="50">
        <v>0</v>
      </c>
      <c r="T100" s="50">
        <v>0</v>
      </c>
      <c r="U100" s="50">
        <v>0</v>
      </c>
      <c r="V100" s="50">
        <v>0</v>
      </c>
      <c r="W100" s="50">
        <v>0</v>
      </c>
      <c r="X100" s="50">
        <v>2</v>
      </c>
      <c r="Y100" s="50" t="s">
        <v>6792</v>
      </c>
      <c r="Z100" s="50">
        <v>0</v>
      </c>
      <c r="AA100" s="50">
        <v>0</v>
      </c>
      <c r="AB100" s="50">
        <v>3</v>
      </c>
      <c r="AC100" s="50">
        <v>1</v>
      </c>
      <c r="AD100" s="50">
        <v>0</v>
      </c>
      <c r="AE100" s="50">
        <v>0</v>
      </c>
      <c r="AF100" s="50">
        <v>0</v>
      </c>
      <c r="AG100" s="50">
        <v>0</v>
      </c>
      <c r="AH100" s="50">
        <v>0</v>
      </c>
    </row>
    <row r="101" spans="1:34" x14ac:dyDescent="0.2">
      <c r="A101" s="51">
        <v>1</v>
      </c>
      <c r="B101" s="52">
        <v>1</v>
      </c>
      <c r="C101" s="52">
        <v>1</v>
      </c>
      <c r="D101" s="52">
        <v>1</v>
      </c>
      <c r="E101" s="52">
        <v>1</v>
      </c>
      <c r="F101" s="52">
        <v>1</v>
      </c>
      <c r="G101" s="52">
        <v>1</v>
      </c>
      <c r="H101" s="52">
        <v>1</v>
      </c>
      <c r="I101" s="52">
        <v>1</v>
      </c>
      <c r="J101" s="52">
        <v>1</v>
      </c>
      <c r="N101" s="50">
        <v>20650</v>
      </c>
      <c r="O101" s="50">
        <v>0</v>
      </c>
      <c r="P101" s="50">
        <v>0</v>
      </c>
      <c r="Q101" s="154" t="s">
        <v>5794</v>
      </c>
      <c r="R101" s="50">
        <v>1</v>
      </c>
      <c r="S101" s="50">
        <v>0</v>
      </c>
      <c r="T101" s="50">
        <v>0</v>
      </c>
      <c r="U101" s="50">
        <v>0</v>
      </c>
      <c r="V101" s="50">
        <v>0</v>
      </c>
      <c r="W101" s="50">
        <v>0</v>
      </c>
      <c r="X101" s="50">
        <v>2</v>
      </c>
      <c r="Y101" s="50" t="s">
        <v>6793</v>
      </c>
      <c r="Z101" s="50">
        <v>0</v>
      </c>
      <c r="AA101" s="50">
        <v>0</v>
      </c>
      <c r="AB101" s="50">
        <v>3</v>
      </c>
      <c r="AC101" s="50">
        <v>1</v>
      </c>
      <c r="AD101" s="50">
        <v>0</v>
      </c>
      <c r="AE101" s="50">
        <v>0</v>
      </c>
      <c r="AF101" s="50">
        <v>0</v>
      </c>
      <c r="AG101" s="50">
        <v>0</v>
      </c>
      <c r="AH101" s="50">
        <v>0</v>
      </c>
    </row>
    <row r="102" spans="1:34" x14ac:dyDescent="0.2">
      <c r="A102" s="51">
        <v>1</v>
      </c>
      <c r="B102" s="52">
        <v>1</v>
      </c>
      <c r="C102" s="52">
        <v>1</v>
      </c>
      <c r="D102" s="52">
        <v>1</v>
      </c>
      <c r="E102" s="52">
        <v>1</v>
      </c>
      <c r="F102" s="52">
        <v>1</v>
      </c>
      <c r="G102" s="52">
        <v>1</v>
      </c>
      <c r="H102" s="52">
        <v>1</v>
      </c>
      <c r="I102" s="52">
        <v>1</v>
      </c>
      <c r="J102" s="52">
        <v>1</v>
      </c>
      <c r="N102" s="50">
        <v>20660</v>
      </c>
      <c r="O102" s="50">
        <v>0</v>
      </c>
      <c r="P102" s="50">
        <v>0</v>
      </c>
      <c r="Q102" s="55" t="s">
        <v>6794</v>
      </c>
      <c r="R102" s="50">
        <v>1</v>
      </c>
      <c r="S102" s="50">
        <v>0</v>
      </c>
      <c r="T102" s="50">
        <v>0</v>
      </c>
      <c r="U102" s="50">
        <v>0</v>
      </c>
      <c r="V102" s="50">
        <v>0</v>
      </c>
      <c r="W102" s="50">
        <v>0</v>
      </c>
      <c r="X102" s="50">
        <v>29</v>
      </c>
      <c r="Y102" s="50" t="s">
        <v>6795</v>
      </c>
      <c r="Z102" s="50">
        <v>0</v>
      </c>
      <c r="AA102" s="50">
        <v>0</v>
      </c>
      <c r="AB102" s="50">
        <v>3</v>
      </c>
      <c r="AC102" s="50">
        <v>1</v>
      </c>
      <c r="AD102" s="50">
        <v>0</v>
      </c>
      <c r="AE102" s="50">
        <v>0</v>
      </c>
      <c r="AF102" s="50">
        <v>0</v>
      </c>
      <c r="AG102" s="50">
        <v>0</v>
      </c>
      <c r="AH102" s="50">
        <v>0</v>
      </c>
    </row>
    <row r="103" spans="1:34" x14ac:dyDescent="0.2">
      <c r="A103" s="51">
        <v>1</v>
      </c>
      <c r="B103" s="52">
        <v>1</v>
      </c>
      <c r="C103" s="52">
        <v>1</v>
      </c>
      <c r="D103" s="52">
        <v>1</v>
      </c>
      <c r="E103" s="52">
        <v>1</v>
      </c>
      <c r="F103" s="52">
        <v>1</v>
      </c>
      <c r="G103" s="52">
        <v>1</v>
      </c>
      <c r="H103" s="52">
        <v>1</v>
      </c>
      <c r="I103" s="52">
        <v>1</v>
      </c>
      <c r="J103" s="52">
        <v>1</v>
      </c>
      <c r="N103" s="50">
        <v>100010</v>
      </c>
      <c r="O103" s="50">
        <v>0</v>
      </c>
      <c r="P103" s="50">
        <f t="shared" ref="P103:P188" si="0">IF(O103=0,0,Q103)</f>
        <v>0</v>
      </c>
      <c r="Q103" s="59" t="s">
        <v>6796</v>
      </c>
      <c r="R103" s="50">
        <v>1</v>
      </c>
      <c r="S103" s="50">
        <v>0</v>
      </c>
      <c r="T103" s="50">
        <v>0</v>
      </c>
      <c r="U103" s="50">
        <v>0</v>
      </c>
      <c r="V103" s="50">
        <v>0</v>
      </c>
      <c r="W103" s="50">
        <v>0</v>
      </c>
      <c r="X103" s="50">
        <v>3</v>
      </c>
      <c r="Y103" s="50">
        <v>10</v>
      </c>
      <c r="Z103" s="50">
        <v>0</v>
      </c>
      <c r="AA103" s="50">
        <v>0</v>
      </c>
      <c r="AB103" s="50">
        <v>1</v>
      </c>
      <c r="AC103" s="50">
        <v>1</v>
      </c>
      <c r="AD103" s="50">
        <v>0</v>
      </c>
      <c r="AE103" s="50">
        <v>0</v>
      </c>
      <c r="AF103" s="50">
        <v>0</v>
      </c>
      <c r="AG103" s="50">
        <v>0</v>
      </c>
      <c r="AH103" s="50">
        <v>0</v>
      </c>
    </row>
    <row r="104" spans="1:34" x14ac:dyDescent="0.2">
      <c r="A104" s="51">
        <v>1</v>
      </c>
      <c r="B104" s="52">
        <v>1</v>
      </c>
      <c r="C104" s="52">
        <v>1</v>
      </c>
      <c r="D104" s="52">
        <v>1</v>
      </c>
      <c r="E104" s="52">
        <v>1</v>
      </c>
      <c r="F104" s="52">
        <v>1</v>
      </c>
      <c r="G104" s="52">
        <v>1</v>
      </c>
      <c r="H104" s="52">
        <v>1</v>
      </c>
      <c r="I104" s="52">
        <v>1</v>
      </c>
      <c r="J104" s="52">
        <v>1</v>
      </c>
      <c r="N104" s="50">
        <v>200010</v>
      </c>
      <c r="O104" s="50">
        <v>0</v>
      </c>
      <c r="P104" s="50">
        <f t="shared" si="0"/>
        <v>0</v>
      </c>
      <c r="Q104" s="59" t="s">
        <v>6797</v>
      </c>
      <c r="R104" s="50">
        <v>1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50">
        <v>100</v>
      </c>
      <c r="Y104" s="50" t="s">
        <v>6798</v>
      </c>
      <c r="Z104" s="50">
        <v>0</v>
      </c>
      <c r="AA104" s="50">
        <v>0</v>
      </c>
      <c r="AB104" s="50">
        <v>2</v>
      </c>
      <c r="AC104" s="50">
        <v>3000</v>
      </c>
      <c r="AD104" s="50">
        <v>0</v>
      </c>
      <c r="AE104" s="50">
        <v>0</v>
      </c>
      <c r="AF104" s="50">
        <v>0</v>
      </c>
      <c r="AG104" s="50">
        <v>0</v>
      </c>
      <c r="AH104" s="50">
        <v>0</v>
      </c>
    </row>
    <row r="105" spans="1:34" x14ac:dyDescent="0.2">
      <c r="A105" s="51">
        <v>1</v>
      </c>
      <c r="B105" s="52">
        <v>1</v>
      </c>
      <c r="C105" s="52">
        <v>1</v>
      </c>
      <c r="D105" s="52">
        <v>1</v>
      </c>
      <c r="E105" s="52">
        <v>1</v>
      </c>
      <c r="F105" s="52">
        <v>1</v>
      </c>
      <c r="G105" s="52">
        <v>1</v>
      </c>
      <c r="H105" s="52">
        <v>1</v>
      </c>
      <c r="I105" s="52">
        <v>1</v>
      </c>
      <c r="J105" s="52">
        <v>1</v>
      </c>
      <c r="N105" s="50">
        <v>200011</v>
      </c>
      <c r="O105" s="50">
        <v>0</v>
      </c>
      <c r="P105" s="50">
        <f t="shared" ref="P105:P115" si="1">IF(O105=0,0,Q105)</f>
        <v>0</v>
      </c>
      <c r="Q105" s="78" t="s">
        <v>6799</v>
      </c>
      <c r="R105" s="50">
        <v>5</v>
      </c>
      <c r="S105" s="50" t="s">
        <v>6800</v>
      </c>
      <c r="T105" s="50">
        <v>0</v>
      </c>
      <c r="U105" s="50">
        <v>0</v>
      </c>
      <c r="V105" s="50">
        <v>0</v>
      </c>
      <c r="W105" s="50">
        <v>0</v>
      </c>
      <c r="X105" s="50">
        <v>1</v>
      </c>
      <c r="Y105" s="50" t="s">
        <v>6801</v>
      </c>
      <c r="Z105" s="50">
        <v>0</v>
      </c>
      <c r="AA105" s="50">
        <v>0</v>
      </c>
      <c r="AB105" s="50">
        <v>1</v>
      </c>
      <c r="AC105" s="50">
        <v>1</v>
      </c>
      <c r="AD105" s="50">
        <v>0</v>
      </c>
      <c r="AE105" s="50">
        <v>0</v>
      </c>
      <c r="AF105" s="50">
        <v>0</v>
      </c>
      <c r="AG105" s="50">
        <v>0</v>
      </c>
      <c r="AH105" s="50">
        <v>0</v>
      </c>
    </row>
    <row r="106" spans="1:34" x14ac:dyDescent="0.2">
      <c r="A106" s="51">
        <v>1</v>
      </c>
      <c r="B106" s="52">
        <v>1</v>
      </c>
      <c r="C106" s="52">
        <v>1</v>
      </c>
      <c r="D106" s="52">
        <v>1</v>
      </c>
      <c r="E106" s="52">
        <v>1</v>
      </c>
      <c r="F106" s="52">
        <v>1</v>
      </c>
      <c r="G106" s="52">
        <v>1</v>
      </c>
      <c r="H106" s="52">
        <v>1</v>
      </c>
      <c r="I106" s="52">
        <v>1</v>
      </c>
      <c r="J106" s="52">
        <v>1</v>
      </c>
      <c r="N106" s="50">
        <v>200012</v>
      </c>
      <c r="O106" s="50">
        <v>0</v>
      </c>
      <c r="P106" s="50">
        <f>IF(O106=0,0,Q106)</f>
        <v>0</v>
      </c>
      <c r="Q106" s="59" t="s">
        <v>6802</v>
      </c>
      <c r="R106" s="50">
        <v>1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50">
        <v>101</v>
      </c>
      <c r="Y106" s="50" t="s">
        <v>6803</v>
      </c>
      <c r="Z106" s="50">
        <v>0</v>
      </c>
      <c r="AA106" s="50">
        <v>0</v>
      </c>
      <c r="AB106" s="50">
        <v>2</v>
      </c>
      <c r="AC106" s="50">
        <v>3000</v>
      </c>
      <c r="AD106" s="50">
        <v>0</v>
      </c>
      <c r="AE106" s="50">
        <v>0</v>
      </c>
      <c r="AF106" s="50">
        <v>0</v>
      </c>
      <c r="AG106" s="50">
        <v>0</v>
      </c>
      <c r="AH106" s="50">
        <v>0</v>
      </c>
    </row>
    <row r="107" spans="1:34" x14ac:dyDescent="0.2">
      <c r="A107" s="51">
        <v>1</v>
      </c>
      <c r="B107" s="52">
        <v>1</v>
      </c>
      <c r="C107" s="52">
        <v>1</v>
      </c>
      <c r="D107" s="52">
        <v>1</v>
      </c>
      <c r="E107" s="52">
        <v>1</v>
      </c>
      <c r="F107" s="52">
        <v>1</v>
      </c>
      <c r="G107" s="52">
        <v>1</v>
      </c>
      <c r="H107" s="52">
        <v>1</v>
      </c>
      <c r="I107" s="52">
        <v>1</v>
      </c>
      <c r="J107" s="52">
        <v>1</v>
      </c>
      <c r="N107" s="50">
        <v>200013</v>
      </c>
      <c r="O107" s="50">
        <v>0</v>
      </c>
      <c r="P107" s="50">
        <f t="shared" si="1"/>
        <v>0</v>
      </c>
      <c r="Q107" s="78" t="s">
        <v>6804</v>
      </c>
      <c r="R107" s="50">
        <v>5</v>
      </c>
      <c r="S107" s="50" t="s">
        <v>6805</v>
      </c>
      <c r="T107" s="50">
        <v>0</v>
      </c>
      <c r="U107" s="50">
        <v>0</v>
      </c>
      <c r="V107" s="50">
        <v>0</v>
      </c>
      <c r="W107" s="50">
        <v>0</v>
      </c>
      <c r="X107" s="50">
        <v>1</v>
      </c>
      <c r="Y107" s="50" t="s">
        <v>6806</v>
      </c>
      <c r="Z107" s="50">
        <v>0</v>
      </c>
      <c r="AA107" s="50">
        <v>0</v>
      </c>
      <c r="AB107" s="50">
        <v>1</v>
      </c>
      <c r="AC107" s="50">
        <v>1</v>
      </c>
      <c r="AD107" s="50">
        <v>0</v>
      </c>
      <c r="AE107" s="50">
        <v>0</v>
      </c>
      <c r="AF107" s="50">
        <v>0</v>
      </c>
      <c r="AG107" s="50">
        <v>0</v>
      </c>
      <c r="AH107" s="50">
        <v>0</v>
      </c>
    </row>
    <row r="108" spans="1:34" x14ac:dyDescent="0.2">
      <c r="A108" s="51">
        <v>1</v>
      </c>
      <c r="B108" s="52">
        <v>1</v>
      </c>
      <c r="C108" s="52">
        <v>1</v>
      </c>
      <c r="D108" s="52">
        <v>1</v>
      </c>
      <c r="E108" s="52">
        <v>1</v>
      </c>
      <c r="F108" s="52">
        <v>1</v>
      </c>
      <c r="G108" s="52">
        <v>1</v>
      </c>
      <c r="H108" s="52">
        <v>1</v>
      </c>
      <c r="I108" s="52">
        <v>1</v>
      </c>
      <c r="J108" s="52">
        <v>1</v>
      </c>
      <c r="N108" s="50">
        <v>200014</v>
      </c>
      <c r="O108" s="50">
        <v>0</v>
      </c>
      <c r="P108" s="50">
        <f t="shared" si="1"/>
        <v>0</v>
      </c>
      <c r="Q108" s="78" t="s">
        <v>6807</v>
      </c>
      <c r="R108" s="50">
        <v>5</v>
      </c>
      <c r="S108" s="50" t="s">
        <v>6808</v>
      </c>
      <c r="T108" s="50">
        <v>0</v>
      </c>
      <c r="U108" s="50">
        <v>0</v>
      </c>
      <c r="V108" s="50">
        <v>0</v>
      </c>
      <c r="W108" s="50">
        <v>0</v>
      </c>
      <c r="X108" s="50">
        <v>1</v>
      </c>
      <c r="Y108" s="50" t="s">
        <v>6809</v>
      </c>
      <c r="Z108" s="50">
        <v>0</v>
      </c>
      <c r="AA108" s="50">
        <v>0</v>
      </c>
      <c r="AB108" s="50">
        <v>1</v>
      </c>
      <c r="AC108" s="50">
        <v>1</v>
      </c>
      <c r="AD108" s="50">
        <v>0</v>
      </c>
      <c r="AE108" s="50">
        <v>0</v>
      </c>
      <c r="AF108" s="50">
        <v>0</v>
      </c>
      <c r="AG108" s="50">
        <v>0</v>
      </c>
      <c r="AH108" s="50">
        <v>0</v>
      </c>
    </row>
    <row r="109" spans="1:34" x14ac:dyDescent="0.2">
      <c r="A109" s="51">
        <v>1</v>
      </c>
      <c r="B109" s="52">
        <v>1</v>
      </c>
      <c r="C109" s="52">
        <v>1</v>
      </c>
      <c r="D109" s="52">
        <v>1</v>
      </c>
      <c r="E109" s="52">
        <v>1</v>
      </c>
      <c r="F109" s="52">
        <v>1</v>
      </c>
      <c r="G109" s="52">
        <v>1</v>
      </c>
      <c r="H109" s="52">
        <v>1</v>
      </c>
      <c r="I109" s="52">
        <v>1</v>
      </c>
      <c r="J109" s="52">
        <v>1</v>
      </c>
      <c r="N109" s="50">
        <v>200022</v>
      </c>
      <c r="O109" s="50">
        <v>0</v>
      </c>
      <c r="P109" s="50">
        <f t="shared" si="1"/>
        <v>0</v>
      </c>
      <c r="Q109" s="78" t="s">
        <v>6810</v>
      </c>
      <c r="R109" s="50">
        <v>1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50">
        <v>15</v>
      </c>
      <c r="Y109" s="50" t="s">
        <v>6811</v>
      </c>
      <c r="Z109" s="50">
        <v>0</v>
      </c>
      <c r="AA109" s="50">
        <v>0</v>
      </c>
      <c r="AB109" s="50">
        <v>1</v>
      </c>
      <c r="AC109" s="50">
        <v>1</v>
      </c>
      <c r="AD109" s="50">
        <v>0</v>
      </c>
      <c r="AE109" s="50">
        <v>0</v>
      </c>
      <c r="AF109" s="50">
        <v>0</v>
      </c>
      <c r="AG109" s="50">
        <v>0</v>
      </c>
      <c r="AH109" s="50">
        <v>0</v>
      </c>
    </row>
    <row r="110" spans="1:34" x14ac:dyDescent="0.2">
      <c r="A110" s="51">
        <v>1</v>
      </c>
      <c r="B110" s="52">
        <v>1</v>
      </c>
      <c r="C110" s="52">
        <v>1</v>
      </c>
      <c r="D110" s="52">
        <v>1</v>
      </c>
      <c r="E110" s="52">
        <v>1</v>
      </c>
      <c r="F110" s="52">
        <v>1</v>
      </c>
      <c r="G110" s="52">
        <v>1</v>
      </c>
      <c r="H110" s="52">
        <v>1</v>
      </c>
      <c r="I110" s="52">
        <v>1</v>
      </c>
      <c r="J110" s="52">
        <v>1</v>
      </c>
      <c r="N110" s="50">
        <v>200023</v>
      </c>
      <c r="O110" s="50">
        <v>0</v>
      </c>
      <c r="P110" s="50">
        <f>IF(O110=0,0,Q110)</f>
        <v>0</v>
      </c>
      <c r="Q110" s="78" t="s">
        <v>6810</v>
      </c>
      <c r="R110" s="50">
        <v>1</v>
      </c>
      <c r="S110" s="50">
        <v>0</v>
      </c>
      <c r="T110" s="50">
        <v>0</v>
      </c>
      <c r="U110" s="50">
        <v>0</v>
      </c>
      <c r="V110" s="50">
        <v>0</v>
      </c>
      <c r="W110" s="50">
        <v>0</v>
      </c>
      <c r="X110" s="50">
        <v>15</v>
      </c>
      <c r="Y110" s="50" t="s">
        <v>6811</v>
      </c>
      <c r="Z110" s="50">
        <v>0</v>
      </c>
      <c r="AA110" s="50">
        <v>0</v>
      </c>
      <c r="AB110" s="50">
        <v>1</v>
      </c>
      <c r="AC110" s="50">
        <v>1</v>
      </c>
      <c r="AD110" s="50">
        <v>0</v>
      </c>
      <c r="AE110" s="50">
        <v>0</v>
      </c>
      <c r="AF110" s="50">
        <v>0</v>
      </c>
      <c r="AG110" s="50">
        <v>0</v>
      </c>
      <c r="AH110" s="50">
        <v>0</v>
      </c>
    </row>
    <row r="111" spans="1:34" x14ac:dyDescent="0.2">
      <c r="A111" s="51">
        <v>1</v>
      </c>
      <c r="B111" s="52">
        <v>1</v>
      </c>
      <c r="C111" s="52">
        <v>1</v>
      </c>
      <c r="D111" s="52">
        <v>1</v>
      </c>
      <c r="E111" s="52">
        <v>1</v>
      </c>
      <c r="F111" s="52">
        <v>1</v>
      </c>
      <c r="G111" s="52">
        <v>1</v>
      </c>
      <c r="H111" s="52">
        <v>1</v>
      </c>
      <c r="I111" s="52">
        <v>1</v>
      </c>
      <c r="J111" s="52">
        <v>1</v>
      </c>
      <c r="N111" s="50">
        <v>200030</v>
      </c>
      <c r="O111" s="50">
        <v>0</v>
      </c>
      <c r="P111" s="50">
        <f t="shared" si="1"/>
        <v>0</v>
      </c>
      <c r="Q111" s="78" t="s">
        <v>6812</v>
      </c>
      <c r="R111" s="50">
        <v>5</v>
      </c>
      <c r="S111" s="50" t="s">
        <v>6800</v>
      </c>
      <c r="T111" s="50">
        <v>0</v>
      </c>
      <c r="U111" s="50">
        <v>0</v>
      </c>
      <c r="V111" s="50">
        <v>0</v>
      </c>
      <c r="W111" s="50">
        <v>0</v>
      </c>
      <c r="X111" s="50">
        <v>1</v>
      </c>
      <c r="Y111" s="50" t="s">
        <v>6813</v>
      </c>
      <c r="Z111" s="50">
        <v>0</v>
      </c>
      <c r="AA111" s="50">
        <v>0</v>
      </c>
      <c r="AB111" s="50">
        <v>1</v>
      </c>
      <c r="AC111" s="50">
        <v>1</v>
      </c>
      <c r="AD111" s="50">
        <v>0</v>
      </c>
      <c r="AE111" s="50">
        <v>0</v>
      </c>
      <c r="AF111" s="50">
        <v>0</v>
      </c>
      <c r="AG111" s="50">
        <v>0</v>
      </c>
      <c r="AH111" s="50">
        <v>0</v>
      </c>
    </row>
    <row r="112" spans="1:34" x14ac:dyDescent="0.2">
      <c r="A112" s="51">
        <v>1</v>
      </c>
      <c r="B112" s="52">
        <v>1</v>
      </c>
      <c r="C112" s="52">
        <v>1</v>
      </c>
      <c r="D112" s="52">
        <v>1</v>
      </c>
      <c r="E112" s="52">
        <v>1</v>
      </c>
      <c r="F112" s="52">
        <v>1</v>
      </c>
      <c r="G112" s="52">
        <v>1</v>
      </c>
      <c r="H112" s="52">
        <v>1</v>
      </c>
      <c r="I112" s="52">
        <v>1</v>
      </c>
      <c r="J112" s="52">
        <v>1</v>
      </c>
      <c r="N112" s="50">
        <v>200031</v>
      </c>
      <c r="O112" s="50">
        <v>0</v>
      </c>
      <c r="P112" s="50">
        <f t="shared" si="1"/>
        <v>0</v>
      </c>
      <c r="Q112" s="78" t="s">
        <v>6814</v>
      </c>
      <c r="R112" s="50">
        <v>5</v>
      </c>
      <c r="S112" s="50" t="s">
        <v>6805</v>
      </c>
      <c r="T112" s="50">
        <v>0</v>
      </c>
      <c r="U112" s="50">
        <v>0</v>
      </c>
      <c r="V112" s="50">
        <v>0</v>
      </c>
      <c r="W112" s="50">
        <v>0</v>
      </c>
      <c r="X112" s="50">
        <v>1</v>
      </c>
      <c r="Y112" s="50" t="s">
        <v>6815</v>
      </c>
      <c r="Z112" s="50">
        <v>300</v>
      </c>
      <c r="AA112" s="50">
        <v>0</v>
      </c>
      <c r="AB112" s="50">
        <v>1</v>
      </c>
      <c r="AC112" s="50">
        <v>1</v>
      </c>
      <c r="AD112" s="50">
        <v>0</v>
      </c>
      <c r="AE112" s="50">
        <v>0</v>
      </c>
      <c r="AF112" s="50">
        <v>0</v>
      </c>
      <c r="AG112" s="50">
        <v>0</v>
      </c>
      <c r="AH112" s="50">
        <v>0</v>
      </c>
    </row>
    <row r="113" spans="1:34" x14ac:dyDescent="0.2">
      <c r="A113" s="51">
        <v>1</v>
      </c>
      <c r="B113" s="52">
        <v>1</v>
      </c>
      <c r="C113" s="52">
        <v>1</v>
      </c>
      <c r="D113" s="52">
        <v>1</v>
      </c>
      <c r="E113" s="52">
        <v>1</v>
      </c>
      <c r="F113" s="52">
        <v>1</v>
      </c>
      <c r="G113" s="52">
        <v>1</v>
      </c>
      <c r="H113" s="52">
        <v>1</v>
      </c>
      <c r="I113" s="52">
        <v>1</v>
      </c>
      <c r="J113" s="52">
        <v>1</v>
      </c>
      <c r="N113" s="50">
        <v>200032</v>
      </c>
      <c r="O113" s="50">
        <v>0</v>
      </c>
      <c r="P113" s="50">
        <f>IF(O113=0,0,Q113)</f>
        <v>0</v>
      </c>
      <c r="Q113" s="109" t="s">
        <v>6816</v>
      </c>
      <c r="R113" s="50">
        <v>1</v>
      </c>
      <c r="S113" s="50">
        <v>0</v>
      </c>
      <c r="T113" s="50">
        <v>0</v>
      </c>
      <c r="U113" s="50">
        <v>0</v>
      </c>
      <c r="V113" s="50">
        <v>0</v>
      </c>
      <c r="W113" s="50">
        <v>0</v>
      </c>
      <c r="X113" s="50">
        <v>102</v>
      </c>
      <c r="Y113" s="50" t="s">
        <v>6817</v>
      </c>
      <c r="Z113" s="50">
        <v>88886</v>
      </c>
      <c r="AA113" s="50">
        <v>0</v>
      </c>
      <c r="AB113" s="50">
        <v>6</v>
      </c>
      <c r="AC113" s="50">
        <v>0</v>
      </c>
      <c r="AD113" s="50">
        <v>0</v>
      </c>
      <c r="AE113" s="50">
        <v>0</v>
      </c>
      <c r="AF113" s="50">
        <v>0</v>
      </c>
      <c r="AG113" s="50">
        <v>0</v>
      </c>
      <c r="AH113" s="50">
        <v>0</v>
      </c>
    </row>
    <row r="114" spans="1:34" x14ac:dyDescent="0.2">
      <c r="A114" s="51">
        <v>1</v>
      </c>
      <c r="B114" s="52">
        <v>1</v>
      </c>
      <c r="C114" s="52">
        <v>1</v>
      </c>
      <c r="D114" s="52">
        <v>1</v>
      </c>
      <c r="E114" s="52">
        <v>1</v>
      </c>
      <c r="F114" s="52">
        <v>1</v>
      </c>
      <c r="G114" s="52">
        <v>1</v>
      </c>
      <c r="H114" s="52">
        <v>1</v>
      </c>
      <c r="I114" s="52">
        <v>1</v>
      </c>
      <c r="J114" s="52">
        <v>1</v>
      </c>
      <c r="N114" s="50">
        <v>300010</v>
      </c>
      <c r="O114" s="50">
        <v>0</v>
      </c>
      <c r="P114" s="50">
        <f t="shared" si="1"/>
        <v>0</v>
      </c>
      <c r="Q114" s="109" t="s">
        <v>6818</v>
      </c>
      <c r="R114" s="50">
        <v>1</v>
      </c>
      <c r="S114" s="50">
        <v>1</v>
      </c>
      <c r="T114" s="50">
        <v>0</v>
      </c>
      <c r="U114" s="50">
        <v>0</v>
      </c>
      <c r="V114" s="50">
        <v>0</v>
      </c>
      <c r="W114" s="50">
        <v>0</v>
      </c>
      <c r="X114" s="50">
        <v>103</v>
      </c>
      <c r="Y114" s="50" t="s">
        <v>6819</v>
      </c>
      <c r="Z114" s="50">
        <v>500</v>
      </c>
      <c r="AA114" s="50">
        <v>0</v>
      </c>
      <c r="AB114" s="50">
        <v>6</v>
      </c>
      <c r="AC114" s="50">
        <v>0</v>
      </c>
      <c r="AD114" s="50">
        <v>0</v>
      </c>
      <c r="AE114" s="50">
        <v>0</v>
      </c>
      <c r="AF114" s="50">
        <v>0</v>
      </c>
      <c r="AG114" s="50">
        <v>0</v>
      </c>
      <c r="AH114" s="50">
        <v>0</v>
      </c>
    </row>
    <row r="115" spans="1:34" x14ac:dyDescent="0.2">
      <c r="A115" s="51">
        <v>1</v>
      </c>
      <c r="B115" s="52">
        <v>1</v>
      </c>
      <c r="C115" s="52">
        <v>1</v>
      </c>
      <c r="D115" s="52">
        <v>1</v>
      </c>
      <c r="E115" s="52">
        <v>1</v>
      </c>
      <c r="F115" s="52">
        <v>1</v>
      </c>
      <c r="G115" s="52">
        <v>1</v>
      </c>
      <c r="H115" s="52">
        <v>1</v>
      </c>
      <c r="I115" s="52">
        <v>1</v>
      </c>
      <c r="J115" s="52">
        <v>1</v>
      </c>
      <c r="N115" s="50">
        <v>300020</v>
      </c>
      <c r="O115" s="50">
        <v>0</v>
      </c>
      <c r="P115" s="50">
        <f t="shared" si="1"/>
        <v>0</v>
      </c>
      <c r="Q115" s="109" t="s">
        <v>6820</v>
      </c>
      <c r="R115" s="50">
        <v>1</v>
      </c>
      <c r="S115" s="50">
        <v>1</v>
      </c>
      <c r="T115" s="50">
        <v>0</v>
      </c>
      <c r="U115" s="50">
        <v>0</v>
      </c>
      <c r="V115" s="50">
        <v>0</v>
      </c>
      <c r="W115" s="50">
        <v>0</v>
      </c>
      <c r="X115" s="50">
        <v>2</v>
      </c>
      <c r="Y115" s="50" t="s">
        <v>6821</v>
      </c>
      <c r="Z115" s="50">
        <v>0</v>
      </c>
      <c r="AA115" s="50">
        <v>0</v>
      </c>
      <c r="AB115" s="50">
        <v>6</v>
      </c>
      <c r="AC115" s="50">
        <v>0</v>
      </c>
      <c r="AD115" s="50">
        <v>0</v>
      </c>
      <c r="AE115" s="50">
        <v>0</v>
      </c>
      <c r="AF115" s="50">
        <v>0</v>
      </c>
      <c r="AG115" s="50">
        <v>0</v>
      </c>
      <c r="AH115" s="50">
        <v>0</v>
      </c>
    </row>
    <row r="116" spans="1:34" ht="16.5" x14ac:dyDescent="0.3">
      <c r="A116" s="51">
        <v>1</v>
      </c>
      <c r="B116" s="52">
        <v>1</v>
      </c>
      <c r="C116" s="52">
        <v>1</v>
      </c>
      <c r="D116" s="52">
        <v>1</v>
      </c>
      <c r="E116" s="52">
        <v>1</v>
      </c>
      <c r="F116" s="52">
        <v>1</v>
      </c>
      <c r="G116" s="52">
        <v>1</v>
      </c>
      <c r="H116" s="52">
        <v>1</v>
      </c>
      <c r="I116" s="52">
        <v>1</v>
      </c>
      <c r="J116" s="52">
        <v>1</v>
      </c>
      <c r="N116" s="50">
        <v>400010</v>
      </c>
      <c r="O116" s="50">
        <v>0</v>
      </c>
      <c r="P116" s="50">
        <f t="shared" si="0"/>
        <v>0</v>
      </c>
      <c r="Q116" s="155" t="s">
        <v>6822</v>
      </c>
      <c r="R116" s="50">
        <v>1</v>
      </c>
      <c r="S116" s="50">
        <v>0</v>
      </c>
      <c r="T116" s="50">
        <v>0</v>
      </c>
      <c r="U116" s="50">
        <v>0</v>
      </c>
      <c r="V116" s="50">
        <v>0</v>
      </c>
      <c r="W116" s="50">
        <v>0</v>
      </c>
      <c r="X116" s="50">
        <v>2</v>
      </c>
      <c r="Y116" s="50" t="s">
        <v>6823</v>
      </c>
      <c r="Z116" s="50">
        <v>0</v>
      </c>
      <c r="AA116" s="50">
        <v>0</v>
      </c>
      <c r="AB116" s="50">
        <v>6</v>
      </c>
      <c r="AC116" s="50">
        <v>0</v>
      </c>
      <c r="AD116" s="50">
        <v>0</v>
      </c>
      <c r="AE116" s="50">
        <v>0</v>
      </c>
      <c r="AF116" s="50">
        <v>0</v>
      </c>
      <c r="AG116" s="50">
        <v>0</v>
      </c>
      <c r="AH116" s="50">
        <v>0</v>
      </c>
    </row>
    <row r="117" spans="1:34" ht="16.5" x14ac:dyDescent="0.3">
      <c r="A117" s="51">
        <v>1</v>
      </c>
      <c r="B117" s="52">
        <v>1</v>
      </c>
      <c r="C117" s="52">
        <v>1</v>
      </c>
      <c r="D117" s="52">
        <v>1</v>
      </c>
      <c r="E117" s="52">
        <v>1</v>
      </c>
      <c r="F117" s="52">
        <v>1</v>
      </c>
      <c r="G117" s="52">
        <v>1</v>
      </c>
      <c r="H117" s="52">
        <v>1</v>
      </c>
      <c r="I117" s="52">
        <v>1</v>
      </c>
      <c r="J117" s="52">
        <v>1</v>
      </c>
      <c r="N117" s="50">
        <v>500010</v>
      </c>
      <c r="O117" s="50">
        <v>0</v>
      </c>
      <c r="P117" s="50">
        <f t="shared" si="0"/>
        <v>0</v>
      </c>
      <c r="Q117" s="155" t="s">
        <v>6824</v>
      </c>
      <c r="R117" s="50">
        <v>1</v>
      </c>
      <c r="S117" s="50">
        <v>0</v>
      </c>
      <c r="T117" s="50">
        <v>0</v>
      </c>
      <c r="U117" s="50">
        <v>0</v>
      </c>
      <c r="V117" s="50">
        <v>0</v>
      </c>
      <c r="W117" s="50">
        <v>0</v>
      </c>
      <c r="X117" s="50">
        <v>2</v>
      </c>
      <c r="Y117" s="50" t="s">
        <v>6825</v>
      </c>
      <c r="Z117" s="50">
        <v>0</v>
      </c>
      <c r="AA117" s="50">
        <v>0</v>
      </c>
      <c r="AB117" s="50">
        <v>3</v>
      </c>
      <c r="AC117" s="50">
        <v>1</v>
      </c>
      <c r="AD117" s="50">
        <v>0</v>
      </c>
      <c r="AE117" s="50">
        <v>0</v>
      </c>
      <c r="AF117" s="50">
        <v>0</v>
      </c>
      <c r="AG117" s="50">
        <v>0</v>
      </c>
      <c r="AH117" s="50">
        <v>0</v>
      </c>
    </row>
    <row r="118" spans="1:34" ht="16.5" x14ac:dyDescent="0.3">
      <c r="A118" s="51">
        <v>1</v>
      </c>
      <c r="B118" s="52">
        <v>1</v>
      </c>
      <c r="C118" s="52">
        <v>1</v>
      </c>
      <c r="D118" s="52">
        <v>1</v>
      </c>
      <c r="E118" s="52">
        <v>1</v>
      </c>
      <c r="F118" s="52">
        <v>1</v>
      </c>
      <c r="G118" s="52">
        <v>1</v>
      </c>
      <c r="H118" s="52">
        <v>1</v>
      </c>
      <c r="I118" s="52">
        <v>1</v>
      </c>
      <c r="J118" s="52">
        <v>1</v>
      </c>
      <c r="N118" s="50">
        <v>500020</v>
      </c>
      <c r="O118" s="50">
        <v>0</v>
      </c>
      <c r="P118" s="50">
        <f t="shared" si="0"/>
        <v>0</v>
      </c>
      <c r="Q118" s="155" t="s">
        <v>6826</v>
      </c>
      <c r="R118" s="50">
        <v>1</v>
      </c>
      <c r="S118" s="50">
        <v>0</v>
      </c>
      <c r="T118" s="50">
        <v>0</v>
      </c>
      <c r="U118" s="50">
        <v>0</v>
      </c>
      <c r="V118" s="50">
        <v>0</v>
      </c>
      <c r="W118" s="50">
        <v>0</v>
      </c>
      <c r="X118" s="50">
        <v>19</v>
      </c>
      <c r="Y118" s="50" t="s">
        <v>6827</v>
      </c>
      <c r="Z118" s="50">
        <v>0</v>
      </c>
      <c r="AA118" s="50">
        <v>0</v>
      </c>
      <c r="AB118" s="50">
        <v>3</v>
      </c>
      <c r="AC118" s="50">
        <v>1</v>
      </c>
      <c r="AD118" s="50">
        <v>0</v>
      </c>
      <c r="AE118" s="50">
        <v>0</v>
      </c>
      <c r="AF118" s="50">
        <v>0</v>
      </c>
      <c r="AG118" s="50">
        <v>0</v>
      </c>
      <c r="AH118" s="50">
        <v>0</v>
      </c>
    </row>
    <row r="119" spans="1:34" ht="16.5" x14ac:dyDescent="0.3">
      <c r="A119" s="51">
        <v>1</v>
      </c>
      <c r="B119" s="52">
        <v>1</v>
      </c>
      <c r="C119" s="52">
        <v>1</v>
      </c>
      <c r="D119" s="52">
        <v>1</v>
      </c>
      <c r="E119" s="52">
        <v>1</v>
      </c>
      <c r="F119" s="52">
        <v>1</v>
      </c>
      <c r="G119" s="52">
        <v>1</v>
      </c>
      <c r="H119" s="52">
        <v>1</v>
      </c>
      <c r="I119" s="52">
        <v>1</v>
      </c>
      <c r="J119" s="52">
        <v>1</v>
      </c>
      <c r="N119" s="50">
        <v>500030</v>
      </c>
      <c r="O119" s="50">
        <v>0</v>
      </c>
      <c r="P119" s="50">
        <f t="shared" si="0"/>
        <v>0</v>
      </c>
      <c r="Q119" s="155" t="s">
        <v>6828</v>
      </c>
      <c r="R119" s="50">
        <v>1</v>
      </c>
      <c r="S119" s="50">
        <v>0</v>
      </c>
      <c r="T119" s="50">
        <v>0</v>
      </c>
      <c r="U119" s="50">
        <v>0</v>
      </c>
      <c r="V119" s="50">
        <v>0</v>
      </c>
      <c r="W119" s="50">
        <v>0</v>
      </c>
      <c r="X119" s="50">
        <v>2</v>
      </c>
      <c r="Y119" s="50" t="s">
        <v>6823</v>
      </c>
      <c r="Z119" s="50">
        <v>0</v>
      </c>
      <c r="AA119" s="50">
        <v>0</v>
      </c>
      <c r="AB119" s="50">
        <v>3</v>
      </c>
      <c r="AC119" s="50">
        <v>1</v>
      </c>
      <c r="AD119" s="50">
        <v>0</v>
      </c>
      <c r="AE119" s="50">
        <v>0</v>
      </c>
      <c r="AF119" s="50">
        <v>0</v>
      </c>
      <c r="AG119" s="50">
        <v>0</v>
      </c>
      <c r="AH119" s="50">
        <v>0</v>
      </c>
    </row>
    <row r="120" spans="1:34" ht="16.5" x14ac:dyDescent="0.3">
      <c r="A120" s="51">
        <v>1</v>
      </c>
      <c r="B120" s="52">
        <v>1</v>
      </c>
      <c r="C120" s="52">
        <v>1</v>
      </c>
      <c r="D120" s="52">
        <v>1</v>
      </c>
      <c r="E120" s="52">
        <v>1</v>
      </c>
      <c r="F120" s="52">
        <v>1</v>
      </c>
      <c r="G120" s="52">
        <v>1</v>
      </c>
      <c r="H120" s="52">
        <v>1</v>
      </c>
      <c r="I120" s="52">
        <v>1</v>
      </c>
      <c r="J120" s="52">
        <v>1</v>
      </c>
      <c r="N120" s="50">
        <v>500040</v>
      </c>
      <c r="O120" s="50">
        <v>0</v>
      </c>
      <c r="P120" s="50">
        <f t="shared" si="0"/>
        <v>0</v>
      </c>
      <c r="Q120" s="155" t="s">
        <v>6829</v>
      </c>
      <c r="R120" s="50">
        <v>1</v>
      </c>
      <c r="S120" s="50">
        <v>0</v>
      </c>
      <c r="T120" s="50">
        <v>0</v>
      </c>
      <c r="U120" s="50">
        <v>0</v>
      </c>
      <c r="V120" s="50">
        <v>0</v>
      </c>
      <c r="W120" s="50">
        <v>0</v>
      </c>
      <c r="X120" s="50">
        <v>2</v>
      </c>
      <c r="Y120" s="50" t="s">
        <v>6830</v>
      </c>
      <c r="Z120" s="50">
        <v>0</v>
      </c>
      <c r="AA120" s="50">
        <v>0</v>
      </c>
      <c r="AB120" s="50">
        <v>3</v>
      </c>
      <c r="AC120" s="50">
        <v>1</v>
      </c>
      <c r="AD120" s="50">
        <v>0</v>
      </c>
      <c r="AE120" s="50">
        <v>0</v>
      </c>
      <c r="AF120" s="50">
        <v>0</v>
      </c>
      <c r="AG120" s="50">
        <v>0</v>
      </c>
      <c r="AH120" s="50">
        <v>0</v>
      </c>
    </row>
    <row r="121" spans="1:34" ht="16.5" x14ac:dyDescent="0.3">
      <c r="A121" s="51">
        <v>1</v>
      </c>
      <c r="B121" s="52">
        <v>1</v>
      </c>
      <c r="C121" s="52">
        <v>1</v>
      </c>
      <c r="D121" s="52">
        <v>1</v>
      </c>
      <c r="E121" s="52">
        <v>1</v>
      </c>
      <c r="F121" s="52">
        <v>1</v>
      </c>
      <c r="G121" s="52">
        <v>1</v>
      </c>
      <c r="H121" s="52">
        <v>1</v>
      </c>
      <c r="I121" s="52">
        <v>1</v>
      </c>
      <c r="J121" s="52">
        <v>1</v>
      </c>
      <c r="N121" s="50">
        <v>500050</v>
      </c>
      <c r="O121" s="50">
        <v>0</v>
      </c>
      <c r="P121" s="50">
        <f t="shared" si="0"/>
        <v>0</v>
      </c>
      <c r="Q121" s="155" t="s">
        <v>6831</v>
      </c>
      <c r="R121" s="50">
        <v>1</v>
      </c>
      <c r="S121" s="50">
        <v>0</v>
      </c>
      <c r="T121" s="50">
        <v>0</v>
      </c>
      <c r="U121" s="50">
        <v>0</v>
      </c>
      <c r="V121" s="50">
        <v>0</v>
      </c>
      <c r="W121" s="50">
        <v>0</v>
      </c>
      <c r="X121" s="50">
        <v>200</v>
      </c>
      <c r="Y121" s="50" t="s">
        <v>6832</v>
      </c>
      <c r="Z121" s="50">
        <v>0</v>
      </c>
      <c r="AA121" s="50">
        <v>0</v>
      </c>
      <c r="AB121" s="50">
        <v>3</v>
      </c>
      <c r="AC121" s="50">
        <v>1</v>
      </c>
      <c r="AD121" s="50">
        <v>0</v>
      </c>
      <c r="AE121" s="50">
        <v>0</v>
      </c>
      <c r="AF121" s="50">
        <v>0</v>
      </c>
      <c r="AG121" s="50">
        <v>0</v>
      </c>
      <c r="AH121" s="50">
        <v>0</v>
      </c>
    </row>
    <row r="122" spans="1:34" ht="16.5" x14ac:dyDescent="0.3">
      <c r="A122" s="51">
        <v>1</v>
      </c>
      <c r="B122" s="52">
        <v>1</v>
      </c>
      <c r="C122" s="52">
        <v>1</v>
      </c>
      <c r="D122" s="52">
        <v>1</v>
      </c>
      <c r="E122" s="52">
        <v>1</v>
      </c>
      <c r="F122" s="52">
        <v>1</v>
      </c>
      <c r="G122" s="52">
        <v>1</v>
      </c>
      <c r="H122" s="52">
        <v>1</v>
      </c>
      <c r="I122" s="52">
        <v>1</v>
      </c>
      <c r="J122" s="52">
        <v>1</v>
      </c>
      <c r="N122" s="50">
        <v>500060</v>
      </c>
      <c r="O122" s="50">
        <v>0</v>
      </c>
      <c r="P122" s="50">
        <f t="shared" si="0"/>
        <v>0</v>
      </c>
      <c r="Q122" s="155" t="s">
        <v>6833</v>
      </c>
      <c r="R122" s="50">
        <v>1</v>
      </c>
      <c r="S122" s="50">
        <v>0</v>
      </c>
      <c r="T122" s="50">
        <v>0</v>
      </c>
      <c r="U122" s="50">
        <v>0</v>
      </c>
      <c r="V122" s="50">
        <v>0</v>
      </c>
      <c r="W122" s="50">
        <v>0</v>
      </c>
      <c r="X122" s="50">
        <v>12</v>
      </c>
      <c r="Y122" s="50" t="s">
        <v>6706</v>
      </c>
      <c r="Z122" s="50">
        <v>0</v>
      </c>
      <c r="AA122" s="50">
        <v>0</v>
      </c>
      <c r="AB122" s="50">
        <v>3</v>
      </c>
      <c r="AC122" s="50">
        <v>1</v>
      </c>
      <c r="AD122" s="50">
        <v>0</v>
      </c>
      <c r="AE122" s="50">
        <v>0</v>
      </c>
      <c r="AF122" s="50">
        <v>0</v>
      </c>
      <c r="AG122" s="50">
        <v>0</v>
      </c>
      <c r="AH122" s="50">
        <v>0</v>
      </c>
    </row>
    <row r="123" spans="1:34" ht="16.5" x14ac:dyDescent="0.3">
      <c r="A123" s="51">
        <v>1</v>
      </c>
      <c r="B123" s="52">
        <v>1</v>
      </c>
      <c r="C123" s="52">
        <v>1</v>
      </c>
      <c r="D123" s="52">
        <v>1</v>
      </c>
      <c r="E123" s="52">
        <v>1</v>
      </c>
      <c r="F123" s="52">
        <v>1</v>
      </c>
      <c r="G123" s="52">
        <v>1</v>
      </c>
      <c r="H123" s="52">
        <v>1</v>
      </c>
      <c r="I123" s="52">
        <v>1</v>
      </c>
      <c r="J123" s="52">
        <v>1</v>
      </c>
      <c r="N123" s="50">
        <v>500070</v>
      </c>
      <c r="O123" s="50">
        <v>0</v>
      </c>
      <c r="P123" s="50">
        <f t="shared" si="0"/>
        <v>0</v>
      </c>
      <c r="Q123" s="155" t="s">
        <v>6834</v>
      </c>
      <c r="R123" s="50">
        <v>1</v>
      </c>
      <c r="S123" s="50">
        <v>0</v>
      </c>
      <c r="T123" s="50">
        <v>0</v>
      </c>
      <c r="U123" s="50">
        <v>0</v>
      </c>
      <c r="V123" s="50">
        <v>0</v>
      </c>
      <c r="W123" s="50">
        <v>0</v>
      </c>
      <c r="X123" s="50">
        <v>2</v>
      </c>
      <c r="Y123" s="50" t="s">
        <v>6823</v>
      </c>
      <c r="Z123" s="50">
        <v>0</v>
      </c>
      <c r="AA123" s="50">
        <v>0</v>
      </c>
      <c r="AB123" s="50">
        <v>3</v>
      </c>
      <c r="AC123" s="50">
        <v>1</v>
      </c>
      <c r="AD123" s="50">
        <v>0</v>
      </c>
      <c r="AE123" s="50">
        <v>0</v>
      </c>
      <c r="AF123" s="50">
        <v>0</v>
      </c>
      <c r="AG123" s="50">
        <v>0</v>
      </c>
      <c r="AH123" s="50">
        <v>0</v>
      </c>
    </row>
    <row r="124" spans="1:34" ht="16.5" x14ac:dyDescent="0.3">
      <c r="A124" s="51">
        <v>1</v>
      </c>
      <c r="B124" s="52">
        <v>1</v>
      </c>
      <c r="C124" s="52">
        <v>1</v>
      </c>
      <c r="D124" s="52">
        <v>1</v>
      </c>
      <c r="E124" s="52">
        <v>1</v>
      </c>
      <c r="F124" s="52">
        <v>1</v>
      </c>
      <c r="G124" s="52">
        <v>1</v>
      </c>
      <c r="H124" s="52">
        <v>1</v>
      </c>
      <c r="I124" s="52">
        <v>1</v>
      </c>
      <c r="J124" s="52">
        <v>1</v>
      </c>
      <c r="N124" s="50">
        <v>500071</v>
      </c>
      <c r="O124" s="50">
        <v>0</v>
      </c>
      <c r="P124" s="50">
        <f t="shared" si="0"/>
        <v>0</v>
      </c>
      <c r="Q124" s="155" t="s">
        <v>6835</v>
      </c>
      <c r="R124" s="50">
        <v>1</v>
      </c>
      <c r="S124" s="50">
        <v>0</v>
      </c>
      <c r="T124" s="50">
        <v>0</v>
      </c>
      <c r="U124" s="50">
        <v>0</v>
      </c>
      <c r="V124" s="50">
        <v>0</v>
      </c>
      <c r="W124" s="50">
        <v>0</v>
      </c>
      <c r="X124" s="50">
        <v>206</v>
      </c>
      <c r="Y124" s="50">
        <v>300</v>
      </c>
      <c r="Z124" s="50">
        <v>0</v>
      </c>
      <c r="AA124" s="50">
        <v>0</v>
      </c>
      <c r="AB124" s="50">
        <v>3</v>
      </c>
      <c r="AC124" s="50">
        <v>1</v>
      </c>
      <c r="AD124" s="50">
        <v>0</v>
      </c>
      <c r="AE124" s="50">
        <v>0</v>
      </c>
      <c r="AF124" s="50">
        <v>0</v>
      </c>
      <c r="AG124" s="50">
        <v>0</v>
      </c>
      <c r="AH124" s="50">
        <v>0</v>
      </c>
    </row>
    <row r="125" spans="1:34" ht="16.5" x14ac:dyDescent="0.3">
      <c r="A125" s="51">
        <v>1</v>
      </c>
      <c r="B125" s="52">
        <v>1</v>
      </c>
      <c r="C125" s="52">
        <v>1</v>
      </c>
      <c r="D125" s="52">
        <v>1</v>
      </c>
      <c r="E125" s="52">
        <v>1</v>
      </c>
      <c r="F125" s="52">
        <v>1</v>
      </c>
      <c r="G125" s="52">
        <v>1</v>
      </c>
      <c r="H125" s="52">
        <v>1</v>
      </c>
      <c r="I125" s="52">
        <v>1</v>
      </c>
      <c r="J125" s="52">
        <v>1</v>
      </c>
      <c r="N125" s="50">
        <v>500080</v>
      </c>
      <c r="O125" s="50">
        <v>0</v>
      </c>
      <c r="P125" s="50">
        <f t="shared" si="0"/>
        <v>0</v>
      </c>
      <c r="Q125" s="155" t="s">
        <v>6836</v>
      </c>
      <c r="R125" s="50">
        <v>1</v>
      </c>
      <c r="S125" s="50">
        <v>0</v>
      </c>
      <c r="T125" s="50">
        <v>0</v>
      </c>
      <c r="U125" s="50">
        <v>0</v>
      </c>
      <c r="V125" s="50">
        <v>0</v>
      </c>
      <c r="W125" s="50">
        <v>0</v>
      </c>
      <c r="X125" s="50">
        <v>12</v>
      </c>
      <c r="Y125" s="50" t="s">
        <v>6837</v>
      </c>
      <c r="Z125" s="50">
        <v>0</v>
      </c>
      <c r="AA125" s="50">
        <v>0</v>
      </c>
      <c r="AB125" s="50">
        <v>3</v>
      </c>
      <c r="AC125" s="50">
        <v>1</v>
      </c>
      <c r="AD125" s="50">
        <v>0</v>
      </c>
      <c r="AE125" s="50">
        <v>0</v>
      </c>
      <c r="AF125" s="50">
        <v>0</v>
      </c>
      <c r="AG125" s="50">
        <v>0</v>
      </c>
      <c r="AH125" s="50">
        <v>0</v>
      </c>
    </row>
    <row r="126" spans="1:34" ht="16.5" x14ac:dyDescent="0.3">
      <c r="A126" s="51">
        <v>1</v>
      </c>
      <c r="B126" s="52">
        <v>1</v>
      </c>
      <c r="C126" s="52">
        <v>1</v>
      </c>
      <c r="D126" s="52">
        <v>1</v>
      </c>
      <c r="E126" s="52">
        <v>1</v>
      </c>
      <c r="F126" s="52">
        <v>1</v>
      </c>
      <c r="G126" s="52">
        <v>1</v>
      </c>
      <c r="H126" s="52">
        <v>1</v>
      </c>
      <c r="I126" s="52">
        <v>1</v>
      </c>
      <c r="J126" s="52">
        <v>1</v>
      </c>
      <c r="N126" s="50">
        <v>500090</v>
      </c>
      <c r="O126" s="50">
        <v>0</v>
      </c>
      <c r="P126" s="50">
        <f t="shared" si="0"/>
        <v>0</v>
      </c>
      <c r="Q126" s="155" t="s">
        <v>6838</v>
      </c>
      <c r="R126" s="50">
        <v>1</v>
      </c>
      <c r="S126" s="50">
        <v>0</v>
      </c>
      <c r="T126" s="50">
        <v>0</v>
      </c>
      <c r="U126" s="50">
        <v>0</v>
      </c>
      <c r="V126" s="50">
        <v>0</v>
      </c>
      <c r="W126" s="50">
        <v>0</v>
      </c>
      <c r="X126" s="50">
        <v>12</v>
      </c>
      <c r="Y126" s="50" t="s">
        <v>6839</v>
      </c>
      <c r="Z126" s="50">
        <v>0</v>
      </c>
      <c r="AA126" s="50">
        <v>0</v>
      </c>
      <c r="AB126" s="50">
        <v>3</v>
      </c>
      <c r="AC126" s="50">
        <v>1</v>
      </c>
      <c r="AD126" s="50">
        <v>0</v>
      </c>
      <c r="AE126" s="50">
        <v>0</v>
      </c>
      <c r="AF126" s="50">
        <v>0</v>
      </c>
      <c r="AG126" s="50">
        <v>0</v>
      </c>
      <c r="AH126" s="50">
        <v>0</v>
      </c>
    </row>
    <row r="127" spans="1:34" ht="16.5" x14ac:dyDescent="0.3">
      <c r="A127" s="51">
        <v>1</v>
      </c>
      <c r="B127" s="52">
        <v>1</v>
      </c>
      <c r="C127" s="52">
        <v>1</v>
      </c>
      <c r="D127" s="52">
        <v>1</v>
      </c>
      <c r="E127" s="52">
        <v>1</v>
      </c>
      <c r="F127" s="52">
        <v>1</v>
      </c>
      <c r="G127" s="52">
        <v>1</v>
      </c>
      <c r="H127" s="52">
        <v>1</v>
      </c>
      <c r="I127" s="52">
        <v>1</v>
      </c>
      <c r="J127" s="52">
        <v>1</v>
      </c>
      <c r="N127" s="50">
        <v>500100</v>
      </c>
      <c r="O127" s="50">
        <v>0</v>
      </c>
      <c r="P127" s="50">
        <f t="shared" si="0"/>
        <v>0</v>
      </c>
      <c r="Q127" s="155" t="s">
        <v>6840</v>
      </c>
      <c r="R127" s="50">
        <v>1</v>
      </c>
      <c r="S127" s="50">
        <v>0</v>
      </c>
      <c r="T127" s="50">
        <v>0</v>
      </c>
      <c r="U127" s="50">
        <v>0</v>
      </c>
      <c r="V127" s="50">
        <v>0</v>
      </c>
      <c r="W127" s="50">
        <v>0</v>
      </c>
      <c r="X127" s="50">
        <v>2</v>
      </c>
      <c r="Y127" s="50" t="s">
        <v>6841</v>
      </c>
      <c r="Z127" s="50">
        <v>0</v>
      </c>
      <c r="AA127" s="50">
        <v>0</v>
      </c>
      <c r="AB127" s="50">
        <v>3</v>
      </c>
      <c r="AC127" s="50">
        <v>1</v>
      </c>
      <c r="AD127" s="50">
        <v>0</v>
      </c>
      <c r="AE127" s="50">
        <v>0</v>
      </c>
      <c r="AF127" s="50">
        <v>0</v>
      </c>
      <c r="AG127" s="50">
        <v>0</v>
      </c>
      <c r="AH127" s="50">
        <v>0</v>
      </c>
    </row>
    <row r="128" spans="1:34" ht="16.5" x14ac:dyDescent="0.3">
      <c r="A128" s="51">
        <v>1</v>
      </c>
      <c r="B128" s="52">
        <v>1</v>
      </c>
      <c r="C128" s="52">
        <v>1</v>
      </c>
      <c r="D128" s="52">
        <v>1</v>
      </c>
      <c r="E128" s="52">
        <v>1</v>
      </c>
      <c r="F128" s="52">
        <v>1</v>
      </c>
      <c r="G128" s="52">
        <v>1</v>
      </c>
      <c r="H128" s="52">
        <v>1</v>
      </c>
      <c r="I128" s="52">
        <v>1</v>
      </c>
      <c r="J128" s="52">
        <v>1</v>
      </c>
      <c r="N128" s="50">
        <v>500110</v>
      </c>
      <c r="O128" s="50">
        <v>0</v>
      </c>
      <c r="P128" s="50">
        <f t="shared" si="0"/>
        <v>0</v>
      </c>
      <c r="Q128" s="155" t="s">
        <v>6842</v>
      </c>
      <c r="R128" s="50">
        <v>1</v>
      </c>
      <c r="S128" s="50">
        <v>0</v>
      </c>
      <c r="T128" s="50">
        <v>0</v>
      </c>
      <c r="U128" s="50">
        <v>0</v>
      </c>
      <c r="V128" s="50">
        <v>0</v>
      </c>
      <c r="W128" s="50">
        <v>0</v>
      </c>
      <c r="X128" s="50">
        <v>30016</v>
      </c>
      <c r="Y128" s="50" t="s">
        <v>6843</v>
      </c>
      <c r="Z128" s="50">
        <v>0</v>
      </c>
      <c r="AA128" s="50">
        <v>0</v>
      </c>
      <c r="AB128" s="50">
        <v>3</v>
      </c>
      <c r="AC128" s="50">
        <v>1</v>
      </c>
      <c r="AD128" s="50">
        <v>0</v>
      </c>
      <c r="AE128" s="50">
        <v>0</v>
      </c>
      <c r="AF128" s="50">
        <v>0</v>
      </c>
      <c r="AG128" s="50">
        <v>0</v>
      </c>
      <c r="AH128" s="50">
        <v>0</v>
      </c>
    </row>
    <row r="129" spans="1:34" ht="16.5" x14ac:dyDescent="0.3">
      <c r="A129" s="51">
        <v>1</v>
      </c>
      <c r="B129" s="52">
        <v>1</v>
      </c>
      <c r="C129" s="52">
        <v>1</v>
      </c>
      <c r="D129" s="52">
        <v>1</v>
      </c>
      <c r="E129" s="52">
        <v>1</v>
      </c>
      <c r="F129" s="52">
        <v>1</v>
      </c>
      <c r="G129" s="52">
        <v>1</v>
      </c>
      <c r="H129" s="52">
        <v>1</v>
      </c>
      <c r="I129" s="52">
        <v>1</v>
      </c>
      <c r="J129" s="52">
        <v>1</v>
      </c>
      <c r="N129" s="50">
        <v>500111</v>
      </c>
      <c r="O129" s="50">
        <v>0</v>
      </c>
      <c r="P129" s="50">
        <f t="shared" si="0"/>
        <v>0</v>
      </c>
      <c r="Q129" s="155" t="s">
        <v>6842</v>
      </c>
      <c r="R129" s="50">
        <v>1</v>
      </c>
      <c r="S129" s="50">
        <v>0</v>
      </c>
      <c r="T129" s="50">
        <v>0</v>
      </c>
      <c r="U129" s="50">
        <v>0</v>
      </c>
      <c r="V129" s="50">
        <v>0</v>
      </c>
      <c r="W129" s="50">
        <v>0</v>
      </c>
      <c r="X129" s="50">
        <v>2</v>
      </c>
      <c r="Y129" s="50" t="s">
        <v>6844</v>
      </c>
      <c r="Z129" s="50">
        <v>0</v>
      </c>
      <c r="AA129" s="50">
        <v>0</v>
      </c>
      <c r="AB129" s="50">
        <v>2</v>
      </c>
      <c r="AC129" s="50">
        <v>5000</v>
      </c>
      <c r="AD129" s="50">
        <v>0</v>
      </c>
      <c r="AE129" s="50">
        <v>0</v>
      </c>
      <c r="AF129" s="50">
        <v>500111</v>
      </c>
      <c r="AG129" s="50">
        <v>1</v>
      </c>
      <c r="AH129" s="50">
        <v>0</v>
      </c>
    </row>
    <row r="130" spans="1:34" ht="16.5" x14ac:dyDescent="0.3">
      <c r="A130" s="51">
        <v>1</v>
      </c>
      <c r="B130" s="52">
        <v>1</v>
      </c>
      <c r="C130" s="52">
        <v>1</v>
      </c>
      <c r="D130" s="52">
        <v>1</v>
      </c>
      <c r="E130" s="52">
        <v>1</v>
      </c>
      <c r="F130" s="52">
        <v>1</v>
      </c>
      <c r="G130" s="52">
        <v>1</v>
      </c>
      <c r="H130" s="52">
        <v>1</v>
      </c>
      <c r="I130" s="52">
        <v>1</v>
      </c>
      <c r="J130" s="52">
        <v>1</v>
      </c>
      <c r="N130" s="50">
        <v>500120</v>
      </c>
      <c r="O130" s="50">
        <v>0</v>
      </c>
      <c r="P130" s="50">
        <v>0</v>
      </c>
      <c r="Q130" s="155" t="s">
        <v>6094</v>
      </c>
      <c r="R130" s="50">
        <v>1</v>
      </c>
      <c r="S130" s="50">
        <v>0</v>
      </c>
      <c r="T130" s="50">
        <v>0</v>
      </c>
      <c r="U130" s="50">
        <v>0</v>
      </c>
      <c r="V130" s="50">
        <v>0</v>
      </c>
      <c r="W130" s="50">
        <v>0</v>
      </c>
      <c r="X130" s="50">
        <v>5</v>
      </c>
      <c r="Y130" s="50" t="s">
        <v>6845</v>
      </c>
      <c r="Z130" s="50">
        <v>0</v>
      </c>
      <c r="AA130" s="50">
        <v>0</v>
      </c>
      <c r="AB130" s="50">
        <v>3</v>
      </c>
      <c r="AC130" s="50">
        <v>1</v>
      </c>
      <c r="AD130" s="50">
        <v>0</v>
      </c>
      <c r="AE130" s="50">
        <v>0</v>
      </c>
      <c r="AF130" s="50">
        <v>0</v>
      </c>
      <c r="AG130" s="50">
        <v>0</v>
      </c>
      <c r="AH130" s="50">
        <v>0</v>
      </c>
    </row>
    <row r="131" spans="1:34" ht="16.5" x14ac:dyDescent="0.3">
      <c r="A131" s="51">
        <v>1</v>
      </c>
      <c r="B131" s="52">
        <v>1</v>
      </c>
      <c r="C131" s="52">
        <v>1</v>
      </c>
      <c r="D131" s="52">
        <v>1</v>
      </c>
      <c r="E131" s="52">
        <v>1</v>
      </c>
      <c r="F131" s="52">
        <v>1</v>
      </c>
      <c r="G131" s="52">
        <v>1</v>
      </c>
      <c r="H131" s="52">
        <v>1</v>
      </c>
      <c r="I131" s="52">
        <v>1</v>
      </c>
      <c r="J131" s="52">
        <v>1</v>
      </c>
      <c r="N131" s="50">
        <v>500130</v>
      </c>
      <c r="O131" s="50">
        <v>0</v>
      </c>
      <c r="P131" s="50">
        <f t="shared" si="0"/>
        <v>0</v>
      </c>
      <c r="Q131" s="155" t="s">
        <v>6846</v>
      </c>
      <c r="R131" s="50">
        <v>1</v>
      </c>
      <c r="S131" s="50">
        <v>0</v>
      </c>
      <c r="T131" s="50">
        <v>0</v>
      </c>
      <c r="U131" s="50">
        <v>0</v>
      </c>
      <c r="V131" s="50">
        <v>0</v>
      </c>
      <c r="W131" s="50">
        <v>0</v>
      </c>
      <c r="X131" s="50">
        <v>60102</v>
      </c>
      <c r="Y131" s="50" t="s">
        <v>6847</v>
      </c>
      <c r="Z131" s="50">
        <v>0</v>
      </c>
      <c r="AA131" s="50">
        <v>0</v>
      </c>
      <c r="AB131" s="50">
        <v>3</v>
      </c>
      <c r="AC131" s="50">
        <v>1</v>
      </c>
      <c r="AD131" s="50">
        <v>0</v>
      </c>
      <c r="AE131" s="50">
        <v>0</v>
      </c>
      <c r="AF131" s="50">
        <v>0</v>
      </c>
      <c r="AG131" s="50">
        <v>0</v>
      </c>
      <c r="AH131" s="50">
        <v>0</v>
      </c>
    </row>
    <row r="132" spans="1:34" ht="16.5" x14ac:dyDescent="0.3">
      <c r="A132" s="51">
        <v>1</v>
      </c>
      <c r="B132" s="52">
        <v>1</v>
      </c>
      <c r="C132" s="52">
        <v>1</v>
      </c>
      <c r="D132" s="52">
        <v>1</v>
      </c>
      <c r="E132" s="52">
        <v>1</v>
      </c>
      <c r="F132" s="52">
        <v>1</v>
      </c>
      <c r="G132" s="52">
        <v>1</v>
      </c>
      <c r="H132" s="52">
        <v>1</v>
      </c>
      <c r="I132" s="52">
        <v>1</v>
      </c>
      <c r="J132" s="52">
        <v>1</v>
      </c>
      <c r="N132" s="50">
        <v>500131</v>
      </c>
      <c r="O132" s="50">
        <v>0</v>
      </c>
      <c r="P132" s="50">
        <f t="shared" si="0"/>
        <v>0</v>
      </c>
      <c r="Q132" s="155" t="s">
        <v>6846</v>
      </c>
      <c r="R132" s="50">
        <v>1</v>
      </c>
      <c r="S132" s="50">
        <v>0</v>
      </c>
      <c r="T132" s="50">
        <v>0</v>
      </c>
      <c r="U132" s="50">
        <v>0</v>
      </c>
      <c r="V132" s="50">
        <v>0</v>
      </c>
      <c r="W132" s="50">
        <v>0</v>
      </c>
      <c r="X132" s="50">
        <v>4</v>
      </c>
      <c r="Y132" s="50" t="s">
        <v>6848</v>
      </c>
      <c r="Z132" s="50">
        <v>0</v>
      </c>
      <c r="AA132" s="50">
        <v>0</v>
      </c>
      <c r="AB132" s="50">
        <v>1</v>
      </c>
      <c r="AC132" s="50">
        <v>1</v>
      </c>
      <c r="AD132" s="50">
        <v>0</v>
      </c>
      <c r="AE132" s="50">
        <v>0</v>
      </c>
      <c r="AF132" s="50">
        <v>0</v>
      </c>
      <c r="AG132" s="50">
        <v>0</v>
      </c>
      <c r="AH132" s="50">
        <v>0</v>
      </c>
    </row>
    <row r="133" spans="1:34" ht="16.5" x14ac:dyDescent="0.3">
      <c r="A133" s="51">
        <v>1</v>
      </c>
      <c r="B133" s="52">
        <v>1</v>
      </c>
      <c r="C133" s="52">
        <v>1</v>
      </c>
      <c r="D133" s="52">
        <v>1</v>
      </c>
      <c r="E133" s="52">
        <v>1</v>
      </c>
      <c r="F133" s="52">
        <v>1</v>
      </c>
      <c r="G133" s="52">
        <v>1</v>
      </c>
      <c r="H133" s="52">
        <v>1</v>
      </c>
      <c r="I133" s="52">
        <v>1</v>
      </c>
      <c r="J133" s="52">
        <v>1</v>
      </c>
      <c r="N133" s="50">
        <v>500140</v>
      </c>
      <c r="O133" s="50">
        <v>0</v>
      </c>
      <c r="P133" s="50">
        <f t="shared" si="0"/>
        <v>0</v>
      </c>
      <c r="Q133" s="155" t="s">
        <v>6849</v>
      </c>
      <c r="R133" s="50">
        <v>1</v>
      </c>
      <c r="S133" s="50">
        <v>0</v>
      </c>
      <c r="T133" s="50">
        <v>0</v>
      </c>
      <c r="U133" s="50">
        <v>0</v>
      </c>
      <c r="V133" s="50">
        <v>0</v>
      </c>
      <c r="W133" s="50">
        <v>0</v>
      </c>
      <c r="X133" s="50">
        <v>60103</v>
      </c>
      <c r="Y133" s="50">
        <v>500141</v>
      </c>
      <c r="Z133" s="50">
        <v>0</v>
      </c>
      <c r="AA133" s="50">
        <v>0</v>
      </c>
      <c r="AB133" s="50">
        <v>3</v>
      </c>
      <c r="AC133" s="50">
        <v>1</v>
      </c>
      <c r="AD133" s="50">
        <v>0</v>
      </c>
      <c r="AE133" s="50">
        <v>0</v>
      </c>
      <c r="AF133" s="50">
        <v>0</v>
      </c>
      <c r="AG133" s="50">
        <v>0</v>
      </c>
      <c r="AH133" s="50">
        <v>0</v>
      </c>
    </row>
    <row r="134" spans="1:34" ht="16.5" x14ac:dyDescent="0.3">
      <c r="A134" s="51">
        <v>1</v>
      </c>
      <c r="B134" s="52">
        <v>1</v>
      </c>
      <c r="C134" s="52">
        <v>1</v>
      </c>
      <c r="D134" s="52">
        <v>1</v>
      </c>
      <c r="E134" s="52">
        <v>1</v>
      </c>
      <c r="F134" s="52">
        <v>1</v>
      </c>
      <c r="G134" s="52">
        <v>1</v>
      </c>
      <c r="H134" s="52">
        <v>1</v>
      </c>
      <c r="I134" s="52">
        <v>1</v>
      </c>
      <c r="J134" s="52">
        <v>1</v>
      </c>
      <c r="N134" s="50">
        <v>500141</v>
      </c>
      <c r="O134" s="50">
        <v>0</v>
      </c>
      <c r="P134" s="50">
        <f t="shared" si="0"/>
        <v>0</v>
      </c>
      <c r="Q134" s="155" t="s">
        <v>6849</v>
      </c>
      <c r="R134" s="50">
        <v>1</v>
      </c>
      <c r="S134" s="50">
        <v>0</v>
      </c>
      <c r="T134" s="50">
        <v>0</v>
      </c>
      <c r="U134" s="50">
        <v>0</v>
      </c>
      <c r="V134" s="50">
        <v>0</v>
      </c>
      <c r="W134" s="50">
        <v>0</v>
      </c>
      <c r="X134" s="50">
        <v>203</v>
      </c>
      <c r="Y134" s="50" t="s">
        <v>6850</v>
      </c>
      <c r="Z134" s="50">
        <v>0</v>
      </c>
      <c r="AA134" s="50">
        <v>0</v>
      </c>
      <c r="AB134" s="50">
        <v>1</v>
      </c>
      <c r="AC134" s="50">
        <v>1</v>
      </c>
      <c r="AD134" s="50">
        <v>0</v>
      </c>
      <c r="AE134" s="50">
        <v>0</v>
      </c>
      <c r="AF134" s="50">
        <v>0</v>
      </c>
      <c r="AG134" s="50">
        <v>0</v>
      </c>
      <c r="AH134" s="50">
        <v>0</v>
      </c>
    </row>
    <row r="135" spans="1:34" x14ac:dyDescent="0.2">
      <c r="A135" s="51">
        <v>1</v>
      </c>
      <c r="B135" s="52">
        <v>1</v>
      </c>
      <c r="C135" s="52">
        <v>1</v>
      </c>
      <c r="D135" s="52">
        <v>1</v>
      </c>
      <c r="E135" s="52">
        <v>1</v>
      </c>
      <c r="F135" s="52">
        <v>1</v>
      </c>
      <c r="G135" s="52">
        <v>1</v>
      </c>
      <c r="H135" s="52">
        <v>1</v>
      </c>
      <c r="I135" s="52">
        <v>1</v>
      </c>
      <c r="J135" s="52">
        <v>1</v>
      </c>
      <c r="N135" s="50">
        <v>600010</v>
      </c>
      <c r="O135" s="50">
        <v>0</v>
      </c>
      <c r="P135" s="50">
        <f t="shared" si="0"/>
        <v>0</v>
      </c>
      <c r="Q135" s="59" t="s">
        <v>6851</v>
      </c>
      <c r="R135" s="50">
        <v>1</v>
      </c>
      <c r="S135" s="50">
        <v>0</v>
      </c>
      <c r="T135" s="50">
        <v>0</v>
      </c>
      <c r="U135" s="50">
        <v>0</v>
      </c>
      <c r="V135" s="50">
        <v>0</v>
      </c>
      <c r="W135" s="50">
        <v>0</v>
      </c>
      <c r="X135" s="50">
        <v>201</v>
      </c>
      <c r="Y135" s="50" t="s">
        <v>6852</v>
      </c>
      <c r="Z135" s="50">
        <v>0</v>
      </c>
      <c r="AA135" s="50">
        <v>0</v>
      </c>
      <c r="AB135" s="50">
        <v>3</v>
      </c>
      <c r="AC135" s="50">
        <v>1</v>
      </c>
      <c r="AD135" s="50">
        <v>0</v>
      </c>
      <c r="AE135" s="50">
        <v>0</v>
      </c>
      <c r="AF135" s="50">
        <v>0</v>
      </c>
      <c r="AG135" s="50">
        <v>0</v>
      </c>
      <c r="AH135" s="50">
        <v>0</v>
      </c>
    </row>
    <row r="136" spans="1:34" ht="16.5" x14ac:dyDescent="0.3">
      <c r="A136" s="51">
        <v>1</v>
      </c>
      <c r="B136" s="52">
        <v>1</v>
      </c>
      <c r="C136" s="52">
        <v>1</v>
      </c>
      <c r="D136" s="52">
        <v>1</v>
      </c>
      <c r="E136" s="52">
        <v>1</v>
      </c>
      <c r="F136" s="52">
        <v>1</v>
      </c>
      <c r="G136" s="52">
        <v>1</v>
      </c>
      <c r="H136" s="52">
        <v>1</v>
      </c>
      <c r="I136" s="52">
        <v>1</v>
      </c>
      <c r="J136" s="52">
        <v>1</v>
      </c>
      <c r="N136" s="50">
        <v>600011</v>
      </c>
      <c r="O136" s="50">
        <v>0</v>
      </c>
      <c r="P136" s="50">
        <f t="shared" si="0"/>
        <v>0</v>
      </c>
      <c r="Q136" s="155" t="s">
        <v>6853</v>
      </c>
      <c r="R136" s="50">
        <v>1</v>
      </c>
      <c r="S136" s="50">
        <v>0</v>
      </c>
      <c r="T136" s="50">
        <v>0</v>
      </c>
      <c r="U136" s="50">
        <v>0</v>
      </c>
      <c r="V136" s="50">
        <v>0</v>
      </c>
      <c r="W136" s="50">
        <v>0</v>
      </c>
      <c r="X136" s="50">
        <v>40003</v>
      </c>
      <c r="Y136" s="50" t="s">
        <v>6854</v>
      </c>
      <c r="Z136" s="50">
        <v>0</v>
      </c>
      <c r="AA136" s="50">
        <v>0</v>
      </c>
      <c r="AB136" s="50">
        <v>3</v>
      </c>
      <c r="AC136" s="50">
        <v>1</v>
      </c>
      <c r="AD136" s="50">
        <v>0</v>
      </c>
      <c r="AE136" s="50">
        <v>0</v>
      </c>
      <c r="AF136" s="50">
        <v>0</v>
      </c>
      <c r="AG136" s="50">
        <v>0</v>
      </c>
      <c r="AH136" s="50">
        <v>0</v>
      </c>
    </row>
    <row r="137" spans="1:34" ht="16.5" x14ac:dyDescent="0.3">
      <c r="A137" s="51">
        <v>1</v>
      </c>
      <c r="B137" s="52">
        <v>1</v>
      </c>
      <c r="C137" s="52">
        <v>1</v>
      </c>
      <c r="D137" s="52">
        <v>1</v>
      </c>
      <c r="E137" s="52">
        <v>1</v>
      </c>
      <c r="F137" s="52">
        <v>1</v>
      </c>
      <c r="G137" s="52">
        <v>1</v>
      </c>
      <c r="H137" s="52">
        <v>1</v>
      </c>
      <c r="I137" s="52">
        <v>1</v>
      </c>
      <c r="J137" s="52">
        <v>1</v>
      </c>
      <c r="N137" s="50">
        <v>600020</v>
      </c>
      <c r="O137" s="50">
        <v>0</v>
      </c>
      <c r="P137" s="50">
        <f>IF(O137=0,0,Q137)</f>
        <v>0</v>
      </c>
      <c r="Q137" s="155" t="s">
        <v>6855</v>
      </c>
      <c r="R137" s="50">
        <v>1</v>
      </c>
      <c r="S137" s="50">
        <v>1</v>
      </c>
      <c r="T137" s="50">
        <v>0</v>
      </c>
      <c r="U137" s="50">
        <v>0</v>
      </c>
      <c r="V137" s="50">
        <v>0</v>
      </c>
      <c r="W137" s="50">
        <v>0</v>
      </c>
      <c r="X137" s="50">
        <v>200</v>
      </c>
      <c r="Y137" s="50" t="s">
        <v>6856</v>
      </c>
      <c r="Z137" s="50">
        <v>0</v>
      </c>
      <c r="AA137" s="50">
        <v>0</v>
      </c>
      <c r="AB137" s="50">
        <v>3</v>
      </c>
      <c r="AC137" s="50">
        <v>1</v>
      </c>
      <c r="AD137" s="50">
        <v>0</v>
      </c>
      <c r="AE137" s="50">
        <v>0</v>
      </c>
      <c r="AF137" s="50">
        <v>0</v>
      </c>
      <c r="AG137" s="50">
        <v>0</v>
      </c>
      <c r="AH137" s="50">
        <v>0</v>
      </c>
    </row>
    <row r="138" spans="1:34" ht="16.5" x14ac:dyDescent="0.3">
      <c r="A138" s="51">
        <v>1</v>
      </c>
      <c r="B138" s="52">
        <v>1</v>
      </c>
      <c r="C138" s="52">
        <v>1</v>
      </c>
      <c r="D138" s="52">
        <v>1</v>
      </c>
      <c r="E138" s="52">
        <v>1</v>
      </c>
      <c r="F138" s="52">
        <v>1</v>
      </c>
      <c r="G138" s="52">
        <v>1</v>
      </c>
      <c r="H138" s="52">
        <v>1</v>
      </c>
      <c r="I138" s="52">
        <v>1</v>
      </c>
      <c r="J138" s="52">
        <v>1</v>
      </c>
      <c r="N138" s="50">
        <v>600021</v>
      </c>
      <c r="O138" s="50">
        <v>0</v>
      </c>
      <c r="P138" s="50">
        <f>IF(O138=0,0,Q138)</f>
        <v>0</v>
      </c>
      <c r="Q138" s="155" t="s">
        <v>6857</v>
      </c>
      <c r="R138" s="50">
        <v>1</v>
      </c>
      <c r="S138" s="50">
        <v>1</v>
      </c>
      <c r="T138" s="50">
        <v>0</v>
      </c>
      <c r="U138" s="50">
        <v>0</v>
      </c>
      <c r="V138" s="50">
        <v>0</v>
      </c>
      <c r="W138" s="50">
        <v>0</v>
      </c>
      <c r="X138" s="50">
        <v>30002</v>
      </c>
      <c r="Y138" s="50" t="s">
        <v>6858</v>
      </c>
      <c r="Z138" s="50">
        <v>0</v>
      </c>
      <c r="AA138" s="50">
        <v>0</v>
      </c>
      <c r="AB138" s="50">
        <v>3</v>
      </c>
      <c r="AC138" s="50">
        <v>1</v>
      </c>
      <c r="AD138" s="50">
        <v>0</v>
      </c>
      <c r="AE138" s="50">
        <v>0</v>
      </c>
      <c r="AF138" s="50">
        <v>0</v>
      </c>
      <c r="AG138" s="50">
        <v>0</v>
      </c>
      <c r="AH138" s="50">
        <v>0</v>
      </c>
    </row>
    <row r="139" spans="1:34" x14ac:dyDescent="0.2">
      <c r="A139" s="51">
        <v>1</v>
      </c>
      <c r="B139" s="52">
        <v>1</v>
      </c>
      <c r="C139" s="52">
        <v>1</v>
      </c>
      <c r="D139" s="52">
        <v>1</v>
      </c>
      <c r="E139" s="52">
        <v>1</v>
      </c>
      <c r="F139" s="52">
        <v>1</v>
      </c>
      <c r="G139" s="52">
        <v>1</v>
      </c>
      <c r="H139" s="52">
        <v>1</v>
      </c>
      <c r="I139" s="52">
        <v>1</v>
      </c>
      <c r="J139" s="52">
        <v>1</v>
      </c>
      <c r="N139" s="50">
        <v>600030</v>
      </c>
      <c r="O139" s="50">
        <v>0</v>
      </c>
      <c r="P139" s="50">
        <f t="shared" si="0"/>
        <v>0</v>
      </c>
      <c r="Q139" s="59" t="s">
        <v>6859</v>
      </c>
      <c r="R139" s="50">
        <v>1</v>
      </c>
      <c r="S139" s="50">
        <v>0</v>
      </c>
      <c r="T139" s="50">
        <v>0</v>
      </c>
      <c r="U139" s="50">
        <v>0</v>
      </c>
      <c r="V139" s="50">
        <v>0</v>
      </c>
      <c r="W139" s="50">
        <v>0</v>
      </c>
      <c r="X139" s="50">
        <v>201</v>
      </c>
      <c r="Y139" s="50" t="s">
        <v>6860</v>
      </c>
      <c r="Z139" s="50">
        <v>0</v>
      </c>
      <c r="AA139" s="50">
        <v>0</v>
      </c>
      <c r="AB139" s="50">
        <v>3</v>
      </c>
      <c r="AC139" s="50">
        <v>1</v>
      </c>
      <c r="AD139" s="50">
        <v>0</v>
      </c>
      <c r="AE139" s="50">
        <v>0</v>
      </c>
      <c r="AF139" s="50">
        <v>0</v>
      </c>
      <c r="AG139" s="50">
        <v>0</v>
      </c>
      <c r="AH139" s="50">
        <v>0</v>
      </c>
    </row>
    <row r="140" spans="1:34" ht="16.5" x14ac:dyDescent="0.3">
      <c r="A140" s="51">
        <v>1</v>
      </c>
      <c r="B140" s="52">
        <v>1</v>
      </c>
      <c r="C140" s="52">
        <v>1</v>
      </c>
      <c r="D140" s="52">
        <v>1</v>
      </c>
      <c r="E140" s="52">
        <v>1</v>
      </c>
      <c r="F140" s="52">
        <v>1</v>
      </c>
      <c r="G140" s="52">
        <v>1</v>
      </c>
      <c r="H140" s="52">
        <v>1</v>
      </c>
      <c r="I140" s="52">
        <v>1</v>
      </c>
      <c r="J140" s="52">
        <v>1</v>
      </c>
      <c r="N140" s="50">
        <v>600040</v>
      </c>
      <c r="O140" s="50">
        <v>0</v>
      </c>
      <c r="P140" s="50">
        <f>IF(O140=0,0,Q140)</f>
        <v>0</v>
      </c>
      <c r="Q140" s="155" t="s">
        <v>6861</v>
      </c>
      <c r="R140" s="50">
        <v>1</v>
      </c>
      <c r="S140" s="50">
        <v>0</v>
      </c>
      <c r="T140" s="50">
        <v>0</v>
      </c>
      <c r="U140" s="50">
        <v>0</v>
      </c>
      <c r="V140" s="50">
        <v>0</v>
      </c>
      <c r="W140" s="50">
        <v>0</v>
      </c>
      <c r="X140" s="50">
        <v>3</v>
      </c>
      <c r="Y140" s="50">
        <v>99990</v>
      </c>
      <c r="Z140" s="50">
        <v>0</v>
      </c>
      <c r="AA140" s="50">
        <v>0</v>
      </c>
      <c r="AB140" s="50">
        <v>1</v>
      </c>
      <c r="AC140" s="50">
        <v>1</v>
      </c>
      <c r="AD140" s="50">
        <v>0</v>
      </c>
      <c r="AE140" s="50">
        <v>0</v>
      </c>
      <c r="AF140" s="50">
        <v>0</v>
      </c>
      <c r="AG140" s="50">
        <v>0</v>
      </c>
      <c r="AH140" s="50">
        <v>0</v>
      </c>
    </row>
    <row r="141" spans="1:34" ht="16.5" x14ac:dyDescent="0.3">
      <c r="A141" s="51">
        <v>1</v>
      </c>
      <c r="B141" s="52">
        <v>1</v>
      </c>
      <c r="C141" s="52">
        <v>1</v>
      </c>
      <c r="D141" s="52">
        <v>1</v>
      </c>
      <c r="E141" s="52">
        <v>1</v>
      </c>
      <c r="F141" s="52">
        <v>1</v>
      </c>
      <c r="G141" s="52">
        <v>1</v>
      </c>
      <c r="H141" s="52">
        <v>1</v>
      </c>
      <c r="I141" s="52">
        <v>1</v>
      </c>
      <c r="J141" s="52">
        <v>1</v>
      </c>
      <c r="N141" s="50">
        <v>600050</v>
      </c>
      <c r="O141" s="50">
        <v>0</v>
      </c>
      <c r="P141" s="50">
        <f>IF(O141=0,0,Q141)</f>
        <v>0</v>
      </c>
      <c r="Q141" s="155" t="s">
        <v>6862</v>
      </c>
      <c r="R141" s="50">
        <v>1</v>
      </c>
      <c r="S141" s="50">
        <v>1</v>
      </c>
      <c r="T141" s="50">
        <v>0</v>
      </c>
      <c r="U141" s="50">
        <v>0</v>
      </c>
      <c r="V141" s="50">
        <v>0</v>
      </c>
      <c r="W141" s="50">
        <v>0</v>
      </c>
      <c r="X141" s="50">
        <v>200</v>
      </c>
      <c r="Y141" s="50" t="s">
        <v>6863</v>
      </c>
      <c r="Z141" s="50">
        <v>0</v>
      </c>
      <c r="AA141" s="50">
        <v>0</v>
      </c>
      <c r="AB141" s="50">
        <v>3</v>
      </c>
      <c r="AC141" s="50">
        <v>1</v>
      </c>
      <c r="AD141" s="50">
        <v>0</v>
      </c>
      <c r="AE141" s="50">
        <v>0</v>
      </c>
      <c r="AF141" s="50">
        <v>0</v>
      </c>
      <c r="AG141" s="50">
        <v>0</v>
      </c>
      <c r="AH141" s="50">
        <v>0</v>
      </c>
    </row>
    <row r="142" spans="1:34" ht="16.5" x14ac:dyDescent="0.3">
      <c r="A142" s="51">
        <v>1</v>
      </c>
      <c r="B142" s="52">
        <v>1</v>
      </c>
      <c r="C142" s="52">
        <v>1</v>
      </c>
      <c r="D142" s="52">
        <v>1</v>
      </c>
      <c r="E142" s="52">
        <v>1</v>
      </c>
      <c r="F142" s="52">
        <v>1</v>
      </c>
      <c r="G142" s="52">
        <v>1</v>
      </c>
      <c r="H142" s="52">
        <v>1</v>
      </c>
      <c r="I142" s="52">
        <v>1</v>
      </c>
      <c r="J142" s="52">
        <v>1</v>
      </c>
      <c r="N142" s="50">
        <v>600051</v>
      </c>
      <c r="O142" s="50">
        <v>0</v>
      </c>
      <c r="P142" s="50">
        <f>IF(O142=0,0,Q142)</f>
        <v>0</v>
      </c>
      <c r="Q142" s="155" t="s">
        <v>6864</v>
      </c>
      <c r="R142" s="50">
        <v>1</v>
      </c>
      <c r="S142" s="50">
        <v>1</v>
      </c>
      <c r="T142" s="50">
        <v>0</v>
      </c>
      <c r="U142" s="50">
        <v>0</v>
      </c>
      <c r="V142" s="50">
        <v>0</v>
      </c>
      <c r="W142" s="50">
        <v>0</v>
      </c>
      <c r="X142" s="50">
        <v>30001</v>
      </c>
      <c r="Y142" s="50" t="s">
        <v>6865</v>
      </c>
      <c r="Z142" s="50">
        <v>0</v>
      </c>
      <c r="AA142" s="50">
        <v>0</v>
      </c>
      <c r="AB142" s="50">
        <v>3</v>
      </c>
      <c r="AC142" s="50">
        <v>1</v>
      </c>
      <c r="AD142" s="50">
        <v>0</v>
      </c>
      <c r="AE142" s="50">
        <v>0</v>
      </c>
      <c r="AF142" s="50">
        <v>0</v>
      </c>
      <c r="AG142" s="50">
        <v>0</v>
      </c>
      <c r="AH142" s="50">
        <v>0</v>
      </c>
    </row>
    <row r="143" spans="1:34" ht="16.5" x14ac:dyDescent="0.3">
      <c r="A143" s="51">
        <v>1</v>
      </c>
      <c r="B143" s="52">
        <v>1</v>
      </c>
      <c r="C143" s="52">
        <v>1</v>
      </c>
      <c r="D143" s="52">
        <v>1</v>
      </c>
      <c r="E143" s="52">
        <v>1</v>
      </c>
      <c r="F143" s="52">
        <v>1</v>
      </c>
      <c r="G143" s="52">
        <v>1</v>
      </c>
      <c r="H143" s="52">
        <v>1</v>
      </c>
      <c r="I143" s="52">
        <v>1</v>
      </c>
      <c r="J143" s="52">
        <v>1</v>
      </c>
      <c r="N143" s="50">
        <v>600052</v>
      </c>
      <c r="O143" s="50">
        <v>0</v>
      </c>
      <c r="P143" s="50">
        <f>IF(O143=0,0,Q143)</f>
        <v>0</v>
      </c>
      <c r="Q143" s="155" t="s">
        <v>6864</v>
      </c>
      <c r="R143" s="50">
        <v>1</v>
      </c>
      <c r="S143" s="50">
        <v>1</v>
      </c>
      <c r="T143" s="50">
        <v>0</v>
      </c>
      <c r="U143" s="50">
        <v>0</v>
      </c>
      <c r="V143" s="50">
        <v>0</v>
      </c>
      <c r="W143" s="50">
        <v>0</v>
      </c>
      <c r="X143" s="50">
        <v>2</v>
      </c>
      <c r="Y143" s="50" t="s">
        <v>6866</v>
      </c>
      <c r="Z143" s="50">
        <v>0</v>
      </c>
      <c r="AA143" s="50">
        <v>0</v>
      </c>
      <c r="AB143" s="50">
        <v>2</v>
      </c>
      <c r="AC143" s="50">
        <v>3000</v>
      </c>
      <c r="AD143" s="50">
        <v>0</v>
      </c>
      <c r="AE143" s="50">
        <v>0</v>
      </c>
      <c r="AF143" s="50">
        <v>600052</v>
      </c>
      <c r="AG143" s="50">
        <v>1</v>
      </c>
      <c r="AH143" s="50">
        <v>0</v>
      </c>
    </row>
    <row r="144" spans="1:34" x14ac:dyDescent="0.2">
      <c r="A144" s="51">
        <v>1</v>
      </c>
      <c r="B144" s="52">
        <v>1</v>
      </c>
      <c r="C144" s="52">
        <v>1</v>
      </c>
      <c r="D144" s="52">
        <v>1</v>
      </c>
      <c r="E144" s="52">
        <v>1</v>
      </c>
      <c r="F144" s="52">
        <v>1</v>
      </c>
      <c r="G144" s="52">
        <v>1</v>
      </c>
      <c r="H144" s="52">
        <v>1</v>
      </c>
      <c r="I144" s="52">
        <v>1</v>
      </c>
      <c r="J144" s="52">
        <v>1</v>
      </c>
      <c r="N144" s="50">
        <v>600060</v>
      </c>
      <c r="O144" s="50">
        <v>0</v>
      </c>
      <c r="P144" s="50">
        <f>IF(O144=0,0,Q144)</f>
        <v>0</v>
      </c>
      <c r="Q144" s="55" t="s">
        <v>6867</v>
      </c>
      <c r="R144" s="50">
        <v>1</v>
      </c>
      <c r="S144" s="50">
        <v>0</v>
      </c>
      <c r="T144" s="50">
        <v>0</v>
      </c>
      <c r="U144" s="50">
        <v>0</v>
      </c>
      <c r="V144" s="50">
        <v>0</v>
      </c>
      <c r="W144" s="50">
        <v>0</v>
      </c>
      <c r="X144" s="50">
        <v>200</v>
      </c>
      <c r="Y144" s="50" t="s">
        <v>6868</v>
      </c>
      <c r="Z144" s="50">
        <v>0</v>
      </c>
      <c r="AA144" s="50">
        <v>0</v>
      </c>
      <c r="AB144" s="50">
        <v>3</v>
      </c>
      <c r="AC144" s="50">
        <v>1</v>
      </c>
      <c r="AD144" s="50">
        <v>0</v>
      </c>
      <c r="AE144" s="50">
        <v>0</v>
      </c>
      <c r="AF144" s="50">
        <v>0</v>
      </c>
      <c r="AG144" s="50">
        <v>0</v>
      </c>
      <c r="AH144" s="50">
        <v>0</v>
      </c>
    </row>
    <row r="145" spans="1:34" ht="16.5" x14ac:dyDescent="0.3">
      <c r="A145" s="51">
        <v>1</v>
      </c>
      <c r="B145" s="52">
        <v>1</v>
      </c>
      <c r="C145" s="52">
        <v>1</v>
      </c>
      <c r="D145" s="52">
        <v>1</v>
      </c>
      <c r="E145" s="52">
        <v>1</v>
      </c>
      <c r="F145" s="52">
        <v>1</v>
      </c>
      <c r="G145" s="52">
        <v>1</v>
      </c>
      <c r="H145" s="52">
        <v>1</v>
      </c>
      <c r="I145" s="52">
        <v>1</v>
      </c>
      <c r="J145" s="52">
        <v>1</v>
      </c>
      <c r="N145" s="50">
        <v>600061</v>
      </c>
      <c r="O145" s="50">
        <v>0</v>
      </c>
      <c r="P145" s="50">
        <f t="shared" si="0"/>
        <v>0</v>
      </c>
      <c r="Q145" s="155" t="s">
        <v>6869</v>
      </c>
      <c r="R145" s="50">
        <v>1</v>
      </c>
      <c r="S145" s="50">
        <v>0</v>
      </c>
      <c r="T145" s="50">
        <v>0</v>
      </c>
      <c r="U145" s="50">
        <v>0</v>
      </c>
      <c r="V145" s="50">
        <v>0</v>
      </c>
      <c r="W145" s="50">
        <v>0</v>
      </c>
      <c r="X145" s="50">
        <v>201</v>
      </c>
      <c r="Y145" s="50" t="s">
        <v>6870</v>
      </c>
      <c r="Z145" s="50">
        <v>0</v>
      </c>
      <c r="AA145" s="50">
        <v>0</v>
      </c>
      <c r="AB145" s="50">
        <v>3</v>
      </c>
      <c r="AC145" s="50">
        <v>1</v>
      </c>
      <c r="AD145" s="50">
        <v>0</v>
      </c>
      <c r="AE145" s="50">
        <v>0</v>
      </c>
      <c r="AF145" s="50">
        <v>0</v>
      </c>
      <c r="AG145" s="50">
        <v>0</v>
      </c>
      <c r="AH145" s="50">
        <v>0</v>
      </c>
    </row>
    <row r="146" spans="1:34" ht="16.5" x14ac:dyDescent="0.3">
      <c r="A146" s="51">
        <v>1</v>
      </c>
      <c r="B146" s="52">
        <v>1</v>
      </c>
      <c r="C146" s="52">
        <v>1</v>
      </c>
      <c r="D146" s="52">
        <v>1</v>
      </c>
      <c r="E146" s="52">
        <v>1</v>
      </c>
      <c r="F146" s="52">
        <v>1</v>
      </c>
      <c r="G146" s="52">
        <v>1</v>
      </c>
      <c r="H146" s="52">
        <v>1</v>
      </c>
      <c r="I146" s="52">
        <v>1</v>
      </c>
      <c r="J146" s="52">
        <v>1</v>
      </c>
      <c r="N146" s="50">
        <v>600062</v>
      </c>
      <c r="O146" s="50">
        <v>0</v>
      </c>
      <c r="P146" s="50">
        <f t="shared" si="0"/>
        <v>0</v>
      </c>
      <c r="Q146" s="155" t="s">
        <v>6871</v>
      </c>
      <c r="R146" s="50">
        <v>1</v>
      </c>
      <c r="S146" s="50">
        <v>0</v>
      </c>
      <c r="T146" s="50">
        <v>0</v>
      </c>
      <c r="U146" s="50">
        <v>0</v>
      </c>
      <c r="V146" s="50">
        <v>0</v>
      </c>
      <c r="W146" s="50">
        <v>0</v>
      </c>
      <c r="X146" s="50">
        <v>15</v>
      </c>
      <c r="Y146" s="50" t="s">
        <v>6872</v>
      </c>
      <c r="Z146" s="50">
        <v>0</v>
      </c>
      <c r="AA146" s="50">
        <v>0</v>
      </c>
      <c r="AB146" s="50">
        <v>1</v>
      </c>
      <c r="AC146" s="50">
        <v>1</v>
      </c>
      <c r="AD146" s="50">
        <v>0</v>
      </c>
      <c r="AE146" s="50">
        <v>0</v>
      </c>
      <c r="AF146" s="50">
        <v>0</v>
      </c>
      <c r="AG146" s="50">
        <v>0</v>
      </c>
      <c r="AH146" s="50">
        <v>0</v>
      </c>
    </row>
    <row r="147" spans="1:34" x14ac:dyDescent="0.2">
      <c r="A147" s="51">
        <v>1</v>
      </c>
      <c r="B147" s="52">
        <v>1</v>
      </c>
      <c r="C147" s="52">
        <v>1</v>
      </c>
      <c r="D147" s="52">
        <v>1</v>
      </c>
      <c r="E147" s="52">
        <v>1</v>
      </c>
      <c r="F147" s="52">
        <v>1</v>
      </c>
      <c r="G147" s="52">
        <v>1</v>
      </c>
      <c r="H147" s="52">
        <v>1</v>
      </c>
      <c r="I147" s="52">
        <v>1</v>
      </c>
      <c r="J147" s="52">
        <v>1</v>
      </c>
      <c r="N147" s="50">
        <v>600070</v>
      </c>
      <c r="O147" s="50">
        <v>0</v>
      </c>
      <c r="P147" s="50">
        <f>IF(O147=0,0,Q147)</f>
        <v>0</v>
      </c>
      <c r="Q147" s="55" t="s">
        <v>6873</v>
      </c>
      <c r="R147" s="50">
        <v>1</v>
      </c>
      <c r="S147" s="50">
        <v>0</v>
      </c>
      <c r="T147" s="50">
        <v>0</v>
      </c>
      <c r="U147" s="50">
        <v>0</v>
      </c>
      <c r="V147" s="50">
        <v>0</v>
      </c>
      <c r="W147" s="50">
        <v>0</v>
      </c>
      <c r="X147" s="50">
        <v>201</v>
      </c>
      <c r="Y147" s="50" t="s">
        <v>6874</v>
      </c>
      <c r="Z147" s="50">
        <v>0</v>
      </c>
      <c r="AA147" s="50">
        <v>0</v>
      </c>
      <c r="AB147" s="50">
        <v>3</v>
      </c>
      <c r="AC147" s="50">
        <v>1</v>
      </c>
      <c r="AD147" s="50">
        <v>0</v>
      </c>
      <c r="AE147" s="50">
        <v>0</v>
      </c>
      <c r="AF147" s="50">
        <v>0</v>
      </c>
      <c r="AG147" s="50">
        <v>0</v>
      </c>
      <c r="AH147" s="50">
        <v>0</v>
      </c>
    </row>
    <row r="148" spans="1:34" x14ac:dyDescent="0.2">
      <c r="A148" s="51">
        <v>1</v>
      </c>
      <c r="B148" s="52">
        <v>1</v>
      </c>
      <c r="C148" s="52">
        <v>1</v>
      </c>
      <c r="D148" s="52">
        <v>1</v>
      </c>
      <c r="E148" s="52">
        <v>1</v>
      </c>
      <c r="F148" s="52">
        <v>1</v>
      </c>
      <c r="G148" s="52">
        <v>1</v>
      </c>
      <c r="H148" s="52">
        <v>1</v>
      </c>
      <c r="I148" s="52">
        <v>1</v>
      </c>
      <c r="J148" s="52">
        <v>1</v>
      </c>
      <c r="N148" s="50">
        <v>600071</v>
      </c>
      <c r="O148" s="50">
        <v>0</v>
      </c>
      <c r="P148" s="50">
        <f>IF(O148=0,0,Q148)</f>
        <v>0</v>
      </c>
      <c r="Q148" s="55" t="s">
        <v>6875</v>
      </c>
      <c r="R148" s="50">
        <v>1</v>
      </c>
      <c r="S148" s="50">
        <v>0</v>
      </c>
      <c r="T148" s="50">
        <v>0</v>
      </c>
      <c r="U148" s="50">
        <v>0</v>
      </c>
      <c r="V148" s="50">
        <v>0</v>
      </c>
      <c r="W148" s="50">
        <v>0</v>
      </c>
      <c r="X148" s="50">
        <v>18</v>
      </c>
      <c r="Y148" s="50" t="s">
        <v>6876</v>
      </c>
      <c r="Z148" s="50">
        <v>0</v>
      </c>
      <c r="AA148" s="50">
        <v>0</v>
      </c>
      <c r="AB148" s="50">
        <v>3</v>
      </c>
      <c r="AC148" s="50">
        <v>1</v>
      </c>
      <c r="AD148" s="50">
        <v>0</v>
      </c>
      <c r="AE148" s="50">
        <v>0</v>
      </c>
      <c r="AF148" s="50">
        <v>0</v>
      </c>
      <c r="AG148" s="50">
        <v>0</v>
      </c>
      <c r="AH148" s="50">
        <v>0</v>
      </c>
    </row>
    <row r="149" spans="1:34" ht="16.5" x14ac:dyDescent="0.3">
      <c r="A149" s="51">
        <v>1</v>
      </c>
      <c r="B149" s="52">
        <v>1</v>
      </c>
      <c r="C149" s="52">
        <v>1</v>
      </c>
      <c r="D149" s="52">
        <v>1</v>
      </c>
      <c r="E149" s="52">
        <v>1</v>
      </c>
      <c r="F149" s="52">
        <v>1</v>
      </c>
      <c r="G149" s="52">
        <v>1</v>
      </c>
      <c r="H149" s="52">
        <v>1</v>
      </c>
      <c r="I149" s="52">
        <v>1</v>
      </c>
      <c r="J149" s="52">
        <v>1</v>
      </c>
      <c r="N149" s="50">
        <v>600072</v>
      </c>
      <c r="O149" s="50">
        <v>0</v>
      </c>
      <c r="P149" s="50">
        <f>IF(O149=0,0,Q149)</f>
        <v>0</v>
      </c>
      <c r="Q149" s="155" t="s">
        <v>6871</v>
      </c>
      <c r="R149" s="50">
        <v>1</v>
      </c>
      <c r="S149" s="50">
        <v>0</v>
      </c>
      <c r="T149" s="50">
        <v>0</v>
      </c>
      <c r="U149" s="50">
        <v>0</v>
      </c>
      <c r="V149" s="50">
        <v>0</v>
      </c>
      <c r="W149" s="50">
        <v>0</v>
      </c>
      <c r="X149" s="50">
        <v>15</v>
      </c>
      <c r="Y149" s="50" t="s">
        <v>6877</v>
      </c>
      <c r="Z149" s="50">
        <v>0</v>
      </c>
      <c r="AA149" s="50">
        <v>0</v>
      </c>
      <c r="AB149" s="50">
        <v>1</v>
      </c>
      <c r="AC149" s="50">
        <v>1</v>
      </c>
      <c r="AD149" s="50">
        <v>0</v>
      </c>
      <c r="AE149" s="50">
        <v>0</v>
      </c>
      <c r="AF149" s="50">
        <v>0</v>
      </c>
      <c r="AG149" s="50">
        <v>0</v>
      </c>
      <c r="AH149" s="50">
        <v>0</v>
      </c>
    </row>
    <row r="150" spans="1:34" ht="16.5" x14ac:dyDescent="0.3">
      <c r="A150" s="51">
        <v>1</v>
      </c>
      <c r="B150" s="52">
        <v>1</v>
      </c>
      <c r="C150" s="52">
        <v>1</v>
      </c>
      <c r="D150" s="52">
        <v>1</v>
      </c>
      <c r="E150" s="52">
        <v>1</v>
      </c>
      <c r="F150" s="52">
        <v>1</v>
      </c>
      <c r="G150" s="52">
        <v>1</v>
      </c>
      <c r="H150" s="52">
        <v>1</v>
      </c>
      <c r="I150" s="52">
        <v>1</v>
      </c>
      <c r="J150" s="52">
        <v>1</v>
      </c>
      <c r="N150" s="50">
        <v>600110</v>
      </c>
      <c r="O150" s="50">
        <v>0</v>
      </c>
      <c r="P150" s="50">
        <f t="shared" ref="P150:P184" si="2">IF(O150=0,0,Q150)</f>
        <v>0</v>
      </c>
      <c r="Q150" s="155" t="s">
        <v>6878</v>
      </c>
      <c r="R150" s="50">
        <v>1</v>
      </c>
      <c r="S150" s="50">
        <v>0</v>
      </c>
      <c r="T150" s="50">
        <v>0</v>
      </c>
      <c r="U150" s="50">
        <v>0</v>
      </c>
      <c r="V150" s="50">
        <v>0</v>
      </c>
      <c r="W150" s="50">
        <v>0</v>
      </c>
      <c r="X150" s="50">
        <v>201</v>
      </c>
      <c r="Y150" s="50" t="s">
        <v>6879</v>
      </c>
      <c r="Z150" s="50">
        <v>0</v>
      </c>
      <c r="AA150" s="50">
        <v>0</v>
      </c>
      <c r="AB150" s="50">
        <v>3</v>
      </c>
      <c r="AC150" s="50">
        <v>1</v>
      </c>
      <c r="AD150" s="50">
        <v>0</v>
      </c>
      <c r="AE150" s="50">
        <v>0</v>
      </c>
      <c r="AF150" s="50">
        <v>0</v>
      </c>
      <c r="AG150" s="50">
        <v>0</v>
      </c>
      <c r="AH150" s="50">
        <v>0</v>
      </c>
    </row>
    <row r="151" spans="1:34" ht="16.5" x14ac:dyDescent="0.3">
      <c r="A151" s="51">
        <v>1</v>
      </c>
      <c r="B151" s="52">
        <v>1</v>
      </c>
      <c r="C151" s="52">
        <v>1</v>
      </c>
      <c r="D151" s="52">
        <v>1</v>
      </c>
      <c r="E151" s="52">
        <v>1</v>
      </c>
      <c r="F151" s="52">
        <v>1</v>
      </c>
      <c r="G151" s="52">
        <v>1</v>
      </c>
      <c r="H151" s="52">
        <v>1</v>
      </c>
      <c r="I151" s="52">
        <v>1</v>
      </c>
      <c r="J151" s="52">
        <v>1</v>
      </c>
      <c r="N151" s="50">
        <v>600111</v>
      </c>
      <c r="O151" s="50">
        <v>0</v>
      </c>
      <c r="P151" s="50">
        <f t="shared" si="2"/>
        <v>0</v>
      </c>
      <c r="Q151" s="155" t="s">
        <v>6880</v>
      </c>
      <c r="R151" s="50">
        <v>1</v>
      </c>
      <c r="S151" s="50">
        <v>0</v>
      </c>
      <c r="T151" s="50">
        <v>0</v>
      </c>
      <c r="U151" s="50">
        <v>0</v>
      </c>
      <c r="V151" s="50">
        <v>0</v>
      </c>
      <c r="W151" s="50">
        <v>0</v>
      </c>
      <c r="X151" s="50">
        <v>200</v>
      </c>
      <c r="Y151" s="50" t="s">
        <v>6863</v>
      </c>
      <c r="Z151" s="50">
        <v>0</v>
      </c>
      <c r="AA151" s="50">
        <v>0</v>
      </c>
      <c r="AB151" s="50">
        <v>3</v>
      </c>
      <c r="AC151" s="50">
        <v>1</v>
      </c>
      <c r="AD151" s="50">
        <v>0</v>
      </c>
      <c r="AE151" s="50">
        <v>0</v>
      </c>
      <c r="AF151" s="50">
        <v>0</v>
      </c>
      <c r="AG151" s="50">
        <v>0</v>
      </c>
      <c r="AH151" s="50">
        <v>0</v>
      </c>
    </row>
    <row r="152" spans="1:34" x14ac:dyDescent="0.2">
      <c r="A152" s="51">
        <v>1</v>
      </c>
      <c r="B152" s="52">
        <v>1</v>
      </c>
      <c r="C152" s="52">
        <v>1</v>
      </c>
      <c r="D152" s="52">
        <v>1</v>
      </c>
      <c r="E152" s="52">
        <v>1</v>
      </c>
      <c r="F152" s="52">
        <v>1</v>
      </c>
      <c r="G152" s="52">
        <v>1</v>
      </c>
      <c r="H152" s="52">
        <v>1</v>
      </c>
      <c r="I152" s="52">
        <v>1</v>
      </c>
      <c r="J152" s="52">
        <v>1</v>
      </c>
      <c r="N152" s="50">
        <v>600120</v>
      </c>
      <c r="O152" s="50">
        <v>0</v>
      </c>
      <c r="P152" s="50">
        <f t="shared" si="2"/>
        <v>0</v>
      </c>
      <c r="Q152" s="109" t="s">
        <v>6144</v>
      </c>
      <c r="R152" s="50">
        <v>1</v>
      </c>
      <c r="S152" s="50">
        <v>0</v>
      </c>
      <c r="T152" s="50">
        <v>0</v>
      </c>
      <c r="U152" s="50">
        <v>0</v>
      </c>
      <c r="V152" s="50">
        <v>0</v>
      </c>
      <c r="W152" s="50">
        <v>0</v>
      </c>
      <c r="X152" s="50">
        <v>201</v>
      </c>
      <c r="Y152" s="50" t="s">
        <v>6881</v>
      </c>
      <c r="Z152" s="50">
        <v>0</v>
      </c>
      <c r="AA152" s="50">
        <v>0</v>
      </c>
      <c r="AB152" s="50">
        <v>3</v>
      </c>
      <c r="AC152" s="50">
        <v>1</v>
      </c>
      <c r="AD152" s="50">
        <v>0</v>
      </c>
      <c r="AE152" s="50">
        <v>0</v>
      </c>
      <c r="AF152" s="50">
        <v>0</v>
      </c>
      <c r="AG152" s="50">
        <v>0</v>
      </c>
      <c r="AH152" s="50">
        <v>0</v>
      </c>
    </row>
    <row r="153" spans="1:34" x14ac:dyDescent="0.2">
      <c r="A153" s="51">
        <v>1</v>
      </c>
      <c r="B153" s="52">
        <v>1</v>
      </c>
      <c r="C153" s="52">
        <v>1</v>
      </c>
      <c r="D153" s="52">
        <v>1</v>
      </c>
      <c r="E153" s="52">
        <v>1</v>
      </c>
      <c r="F153" s="52">
        <v>1</v>
      </c>
      <c r="G153" s="52">
        <v>1</v>
      </c>
      <c r="H153" s="52">
        <v>1</v>
      </c>
      <c r="I153" s="52">
        <v>1</v>
      </c>
      <c r="J153" s="52">
        <v>1</v>
      </c>
      <c r="N153" s="50">
        <v>600130</v>
      </c>
      <c r="O153" s="50">
        <v>0</v>
      </c>
      <c r="P153" s="50">
        <f t="shared" si="2"/>
        <v>0</v>
      </c>
      <c r="Q153" s="109" t="s">
        <v>6882</v>
      </c>
      <c r="R153" s="50">
        <v>1</v>
      </c>
      <c r="S153" s="50">
        <v>0</v>
      </c>
      <c r="T153" s="50">
        <v>0</v>
      </c>
      <c r="U153" s="50">
        <v>0</v>
      </c>
      <c r="V153" s="50">
        <v>0</v>
      </c>
      <c r="W153" s="50">
        <v>0</v>
      </c>
      <c r="X153" s="50">
        <v>204</v>
      </c>
      <c r="Y153" s="50" t="s">
        <v>6863</v>
      </c>
      <c r="Z153" s="50">
        <v>0</v>
      </c>
      <c r="AA153" s="50">
        <v>0</v>
      </c>
      <c r="AB153" s="50">
        <v>3</v>
      </c>
      <c r="AC153" s="50">
        <v>1</v>
      </c>
      <c r="AD153" s="50">
        <v>0</v>
      </c>
      <c r="AE153" s="50">
        <v>0</v>
      </c>
      <c r="AF153" s="50">
        <v>0</v>
      </c>
      <c r="AG153" s="50">
        <v>0</v>
      </c>
      <c r="AH153" s="50">
        <v>0</v>
      </c>
    </row>
    <row r="154" spans="1:34" x14ac:dyDescent="0.2">
      <c r="A154" s="51">
        <v>1</v>
      </c>
      <c r="B154" s="52">
        <v>1</v>
      </c>
      <c r="C154" s="52">
        <v>1</v>
      </c>
      <c r="D154" s="52">
        <v>1</v>
      </c>
      <c r="E154" s="52">
        <v>1</v>
      </c>
      <c r="F154" s="52">
        <v>1</v>
      </c>
      <c r="G154" s="52">
        <v>1</v>
      </c>
      <c r="H154" s="52">
        <v>1</v>
      </c>
      <c r="I154" s="52">
        <v>1</v>
      </c>
      <c r="J154" s="52">
        <v>1</v>
      </c>
      <c r="N154" s="50">
        <v>600140</v>
      </c>
      <c r="O154" s="50">
        <v>0</v>
      </c>
      <c r="P154" s="50">
        <f t="shared" si="2"/>
        <v>0</v>
      </c>
      <c r="Q154" s="109" t="s">
        <v>6883</v>
      </c>
      <c r="R154" s="50">
        <v>1</v>
      </c>
      <c r="S154" s="50">
        <v>0</v>
      </c>
      <c r="T154" s="50">
        <v>0</v>
      </c>
      <c r="U154" s="50">
        <v>0</v>
      </c>
      <c r="V154" s="50">
        <v>0</v>
      </c>
      <c r="W154" s="50">
        <v>0</v>
      </c>
      <c r="X154" s="50">
        <v>201</v>
      </c>
      <c r="Y154" s="50" t="s">
        <v>6884</v>
      </c>
      <c r="Z154" s="50">
        <v>0</v>
      </c>
      <c r="AA154" s="50">
        <v>0</v>
      </c>
      <c r="AB154" s="50">
        <v>3</v>
      </c>
      <c r="AC154" s="50">
        <v>1</v>
      </c>
      <c r="AD154" s="50">
        <v>0</v>
      </c>
      <c r="AE154" s="50">
        <v>0</v>
      </c>
      <c r="AF154" s="50">
        <v>0</v>
      </c>
      <c r="AG154" s="50">
        <v>0</v>
      </c>
      <c r="AH154" s="50">
        <v>0</v>
      </c>
    </row>
    <row r="155" spans="1:34" x14ac:dyDescent="0.2">
      <c r="A155" s="51">
        <v>1</v>
      </c>
      <c r="B155" s="52">
        <v>1</v>
      </c>
      <c r="C155" s="52">
        <v>1</v>
      </c>
      <c r="D155" s="52">
        <v>1</v>
      </c>
      <c r="E155" s="52">
        <v>1</v>
      </c>
      <c r="F155" s="52">
        <v>1</v>
      </c>
      <c r="G155" s="52">
        <v>1</v>
      </c>
      <c r="H155" s="52">
        <v>1</v>
      </c>
      <c r="I155" s="52">
        <v>1</v>
      </c>
      <c r="J155" s="52">
        <v>1</v>
      </c>
      <c r="N155" s="50">
        <v>600141</v>
      </c>
      <c r="O155" s="50">
        <v>0</v>
      </c>
      <c r="P155" s="50">
        <f t="shared" si="2"/>
        <v>0</v>
      </c>
      <c r="Q155" s="109" t="s">
        <v>6883</v>
      </c>
      <c r="R155" s="50">
        <v>1</v>
      </c>
      <c r="S155" s="50">
        <v>0</v>
      </c>
      <c r="T155" s="50">
        <v>0</v>
      </c>
      <c r="U155" s="50">
        <v>0</v>
      </c>
      <c r="V155" s="50">
        <v>0</v>
      </c>
      <c r="W155" s="50">
        <v>0</v>
      </c>
      <c r="X155" s="50">
        <v>200</v>
      </c>
      <c r="Y155" s="50" t="s">
        <v>6863</v>
      </c>
      <c r="Z155" s="50">
        <v>0</v>
      </c>
      <c r="AA155" s="50">
        <v>0</v>
      </c>
      <c r="AB155" s="50">
        <v>3</v>
      </c>
      <c r="AC155" s="50">
        <v>1</v>
      </c>
      <c r="AD155" s="50">
        <v>0</v>
      </c>
      <c r="AE155" s="50">
        <v>0</v>
      </c>
      <c r="AF155" s="50">
        <v>0</v>
      </c>
      <c r="AG155" s="50">
        <v>0</v>
      </c>
      <c r="AH155" s="50">
        <v>0</v>
      </c>
    </row>
    <row r="156" spans="1:34" x14ac:dyDescent="0.2">
      <c r="A156" s="51">
        <v>1</v>
      </c>
      <c r="B156" s="52">
        <v>1</v>
      </c>
      <c r="C156" s="52">
        <v>1</v>
      </c>
      <c r="D156" s="52">
        <v>1</v>
      </c>
      <c r="E156" s="52">
        <v>1</v>
      </c>
      <c r="F156" s="52">
        <v>1</v>
      </c>
      <c r="G156" s="52">
        <v>1</v>
      </c>
      <c r="H156" s="52">
        <v>1</v>
      </c>
      <c r="I156" s="52">
        <v>1</v>
      </c>
      <c r="J156" s="52">
        <v>1</v>
      </c>
      <c r="N156" s="50">
        <v>600150</v>
      </c>
      <c r="O156" s="50">
        <v>0</v>
      </c>
      <c r="P156" s="50">
        <f t="shared" si="2"/>
        <v>0</v>
      </c>
      <c r="Q156" s="109" t="s">
        <v>6885</v>
      </c>
      <c r="R156" s="50">
        <v>1</v>
      </c>
      <c r="S156" s="50">
        <v>0</v>
      </c>
      <c r="T156" s="50">
        <v>0</v>
      </c>
      <c r="U156" s="50">
        <v>0</v>
      </c>
      <c r="V156" s="50">
        <v>0</v>
      </c>
      <c r="W156" s="50">
        <v>0</v>
      </c>
      <c r="X156" s="50">
        <v>201</v>
      </c>
      <c r="Y156" s="50" t="s">
        <v>6886</v>
      </c>
      <c r="Z156" s="50">
        <v>0</v>
      </c>
      <c r="AA156" s="50">
        <v>0</v>
      </c>
      <c r="AB156" s="50">
        <v>3</v>
      </c>
      <c r="AC156" s="50">
        <v>1</v>
      </c>
      <c r="AD156" s="50">
        <v>0</v>
      </c>
      <c r="AE156" s="50">
        <v>0</v>
      </c>
      <c r="AF156" s="50">
        <v>0</v>
      </c>
      <c r="AG156" s="50">
        <v>0</v>
      </c>
      <c r="AH156" s="50">
        <v>0</v>
      </c>
    </row>
    <row r="157" spans="1:34" x14ac:dyDescent="0.2">
      <c r="A157" s="51">
        <v>1</v>
      </c>
      <c r="B157" s="52">
        <v>1</v>
      </c>
      <c r="C157" s="52">
        <v>1</v>
      </c>
      <c r="D157" s="52">
        <v>1</v>
      </c>
      <c r="E157" s="52">
        <v>1</v>
      </c>
      <c r="F157" s="52">
        <v>1</v>
      </c>
      <c r="G157" s="52">
        <v>1</v>
      </c>
      <c r="H157" s="52">
        <v>1</v>
      </c>
      <c r="I157" s="52">
        <v>1</v>
      </c>
      <c r="J157" s="52">
        <v>1</v>
      </c>
      <c r="N157" s="50">
        <v>600160</v>
      </c>
      <c r="O157" s="50">
        <v>0</v>
      </c>
      <c r="P157" s="50">
        <f t="shared" si="2"/>
        <v>0</v>
      </c>
      <c r="Q157" s="109" t="s">
        <v>6887</v>
      </c>
      <c r="R157" s="50">
        <v>1</v>
      </c>
      <c r="S157" s="50">
        <v>0</v>
      </c>
      <c r="T157" s="50">
        <v>0</v>
      </c>
      <c r="U157" s="50">
        <v>0</v>
      </c>
      <c r="V157" s="50">
        <v>0</v>
      </c>
      <c r="W157" s="50">
        <v>0</v>
      </c>
      <c r="X157" s="50">
        <v>201</v>
      </c>
      <c r="Y157" s="50" t="s">
        <v>6874</v>
      </c>
      <c r="Z157" s="50">
        <v>0</v>
      </c>
      <c r="AA157" s="50">
        <v>0</v>
      </c>
      <c r="AB157" s="50">
        <v>3</v>
      </c>
      <c r="AC157" s="50">
        <v>1</v>
      </c>
      <c r="AD157" s="50">
        <v>0</v>
      </c>
      <c r="AE157" s="50">
        <v>0</v>
      </c>
      <c r="AF157" s="50">
        <v>0</v>
      </c>
      <c r="AG157" s="50">
        <v>0</v>
      </c>
      <c r="AH157" s="50">
        <v>0</v>
      </c>
    </row>
    <row r="158" spans="1:34" ht="16.5" x14ac:dyDescent="0.3">
      <c r="A158" s="51">
        <v>1</v>
      </c>
      <c r="B158" s="52">
        <v>1</v>
      </c>
      <c r="C158" s="52">
        <v>1</v>
      </c>
      <c r="D158" s="52">
        <v>1</v>
      </c>
      <c r="E158" s="52">
        <v>1</v>
      </c>
      <c r="F158" s="52">
        <v>1</v>
      </c>
      <c r="G158" s="52">
        <v>1</v>
      </c>
      <c r="H158" s="52">
        <v>1</v>
      </c>
      <c r="I158" s="52">
        <v>1</v>
      </c>
      <c r="J158" s="52">
        <v>1</v>
      </c>
      <c r="N158" s="50">
        <v>600210</v>
      </c>
      <c r="O158" s="50">
        <v>0</v>
      </c>
      <c r="P158" s="50">
        <f t="shared" si="2"/>
        <v>0</v>
      </c>
      <c r="Q158" s="155" t="s">
        <v>6888</v>
      </c>
      <c r="R158" s="50">
        <v>1</v>
      </c>
      <c r="S158" s="50">
        <v>0</v>
      </c>
      <c r="T158" s="50">
        <v>0</v>
      </c>
      <c r="U158" s="50">
        <v>0</v>
      </c>
      <c r="V158" s="50">
        <v>0</v>
      </c>
      <c r="W158" s="50">
        <v>0</v>
      </c>
      <c r="X158" s="50">
        <v>202</v>
      </c>
      <c r="Y158" s="50" t="s">
        <v>6889</v>
      </c>
      <c r="Z158" s="50">
        <v>0</v>
      </c>
      <c r="AA158" s="50">
        <v>0</v>
      </c>
      <c r="AB158" s="50">
        <v>3</v>
      </c>
      <c r="AC158" s="50">
        <v>1</v>
      </c>
      <c r="AD158" s="50">
        <v>0</v>
      </c>
      <c r="AE158" s="50">
        <v>0</v>
      </c>
      <c r="AF158" s="50">
        <v>0</v>
      </c>
      <c r="AG158" s="50">
        <v>0</v>
      </c>
      <c r="AH158" s="50">
        <v>0</v>
      </c>
    </row>
    <row r="159" spans="1:34" ht="16.5" x14ac:dyDescent="0.3">
      <c r="A159" s="51">
        <v>1</v>
      </c>
      <c r="B159" s="52">
        <v>1</v>
      </c>
      <c r="C159" s="52">
        <v>1</v>
      </c>
      <c r="D159" s="52">
        <v>1</v>
      </c>
      <c r="E159" s="52">
        <v>1</v>
      </c>
      <c r="F159" s="52">
        <v>1</v>
      </c>
      <c r="G159" s="52">
        <v>1</v>
      </c>
      <c r="H159" s="52">
        <v>1</v>
      </c>
      <c r="I159" s="52">
        <v>1</v>
      </c>
      <c r="J159" s="52">
        <v>1</v>
      </c>
      <c r="N159" s="50">
        <v>600211</v>
      </c>
      <c r="O159" s="50">
        <v>0</v>
      </c>
      <c r="P159" s="50">
        <f t="shared" si="2"/>
        <v>0</v>
      </c>
      <c r="Q159" s="155" t="s">
        <v>6890</v>
      </c>
      <c r="R159" s="50">
        <v>1</v>
      </c>
      <c r="S159" s="50">
        <v>0</v>
      </c>
      <c r="T159" s="50">
        <v>0</v>
      </c>
      <c r="U159" s="50">
        <v>0</v>
      </c>
      <c r="V159" s="50">
        <v>0</v>
      </c>
      <c r="W159" s="50">
        <v>0</v>
      </c>
      <c r="X159" s="50">
        <v>201</v>
      </c>
      <c r="Y159" s="50" t="s">
        <v>6881</v>
      </c>
      <c r="Z159" s="50">
        <v>0</v>
      </c>
      <c r="AA159" s="50">
        <v>0</v>
      </c>
      <c r="AB159" s="50">
        <v>3</v>
      </c>
      <c r="AC159" s="50">
        <v>1</v>
      </c>
      <c r="AD159" s="50">
        <v>0</v>
      </c>
      <c r="AE159" s="50">
        <v>0</v>
      </c>
      <c r="AF159" s="50">
        <v>0</v>
      </c>
      <c r="AG159" s="50">
        <v>0</v>
      </c>
      <c r="AH159" s="50">
        <v>0</v>
      </c>
    </row>
    <row r="160" spans="1:34" x14ac:dyDescent="0.2">
      <c r="A160" s="51">
        <v>1</v>
      </c>
      <c r="B160" s="52">
        <v>1</v>
      </c>
      <c r="C160" s="52">
        <v>1</v>
      </c>
      <c r="D160" s="52">
        <v>1</v>
      </c>
      <c r="E160" s="52">
        <v>1</v>
      </c>
      <c r="F160" s="52">
        <v>1</v>
      </c>
      <c r="G160" s="52">
        <v>1</v>
      </c>
      <c r="H160" s="52">
        <v>1</v>
      </c>
      <c r="I160" s="52">
        <v>1</v>
      </c>
      <c r="J160" s="52">
        <v>1</v>
      </c>
      <c r="N160" s="50">
        <v>600220</v>
      </c>
      <c r="O160" s="50">
        <v>0</v>
      </c>
      <c r="P160" s="50">
        <f t="shared" si="2"/>
        <v>0</v>
      </c>
      <c r="Q160" s="109" t="s">
        <v>6891</v>
      </c>
      <c r="R160" s="50">
        <v>1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50">
        <v>201</v>
      </c>
      <c r="Y160" s="50" t="s">
        <v>6892</v>
      </c>
      <c r="Z160" s="50">
        <v>0</v>
      </c>
      <c r="AA160" s="50">
        <v>0</v>
      </c>
      <c r="AB160" s="50">
        <v>3</v>
      </c>
      <c r="AC160" s="50">
        <v>1</v>
      </c>
      <c r="AD160" s="50">
        <v>0</v>
      </c>
      <c r="AE160" s="50">
        <v>0</v>
      </c>
      <c r="AF160" s="50">
        <v>0</v>
      </c>
      <c r="AG160" s="50">
        <v>0</v>
      </c>
      <c r="AH160" s="50">
        <v>0</v>
      </c>
    </row>
    <row r="161" spans="1:34" ht="16.5" x14ac:dyDescent="0.3">
      <c r="A161" s="51">
        <v>1</v>
      </c>
      <c r="B161" s="52">
        <v>1</v>
      </c>
      <c r="C161" s="52">
        <v>1</v>
      </c>
      <c r="D161" s="52">
        <v>1</v>
      </c>
      <c r="E161" s="52">
        <v>1</v>
      </c>
      <c r="F161" s="52">
        <v>1</v>
      </c>
      <c r="G161" s="52">
        <v>1</v>
      </c>
      <c r="H161" s="52">
        <v>1</v>
      </c>
      <c r="I161" s="52">
        <v>1</v>
      </c>
      <c r="J161" s="52">
        <v>1</v>
      </c>
      <c r="N161" s="50">
        <v>600221</v>
      </c>
      <c r="O161" s="50">
        <v>0</v>
      </c>
      <c r="P161" s="50">
        <f>IF(O161=0,0,Q161)</f>
        <v>0</v>
      </c>
      <c r="Q161" s="155" t="s">
        <v>6880</v>
      </c>
      <c r="R161" s="50">
        <v>1</v>
      </c>
      <c r="S161" s="50">
        <v>0</v>
      </c>
      <c r="T161" s="50">
        <v>0</v>
      </c>
      <c r="U161" s="50">
        <v>0</v>
      </c>
      <c r="V161" s="50">
        <v>0</v>
      </c>
      <c r="W161" s="50">
        <v>0</v>
      </c>
      <c r="X161" s="50">
        <v>200</v>
      </c>
      <c r="Y161" s="50" t="s">
        <v>6893</v>
      </c>
      <c r="Z161" s="50">
        <v>0</v>
      </c>
      <c r="AA161" s="50">
        <v>0</v>
      </c>
      <c r="AB161" s="50">
        <v>3</v>
      </c>
      <c r="AC161" s="50">
        <v>1</v>
      </c>
      <c r="AD161" s="50">
        <v>0</v>
      </c>
      <c r="AE161" s="50">
        <v>0</v>
      </c>
      <c r="AF161" s="50">
        <v>0</v>
      </c>
      <c r="AG161" s="50">
        <v>0</v>
      </c>
      <c r="AH161" s="50">
        <v>0</v>
      </c>
    </row>
    <row r="162" spans="1:34" x14ac:dyDescent="0.2">
      <c r="A162" s="51">
        <v>1</v>
      </c>
      <c r="B162" s="52">
        <v>1</v>
      </c>
      <c r="C162" s="52">
        <v>1</v>
      </c>
      <c r="D162" s="52">
        <v>1</v>
      </c>
      <c r="E162" s="52">
        <v>1</v>
      </c>
      <c r="F162" s="52">
        <v>1</v>
      </c>
      <c r="G162" s="52">
        <v>1</v>
      </c>
      <c r="H162" s="52">
        <v>1</v>
      </c>
      <c r="I162" s="52">
        <v>1</v>
      </c>
      <c r="J162" s="52">
        <v>1</v>
      </c>
      <c r="N162" s="50">
        <v>600230</v>
      </c>
      <c r="O162" s="50">
        <v>0</v>
      </c>
      <c r="P162" s="50">
        <f t="shared" si="2"/>
        <v>0</v>
      </c>
      <c r="Q162" s="109" t="s">
        <v>6894</v>
      </c>
      <c r="R162" s="50">
        <v>1</v>
      </c>
      <c r="S162" s="50">
        <v>0</v>
      </c>
      <c r="T162" s="50">
        <v>0</v>
      </c>
      <c r="U162" s="50">
        <v>0</v>
      </c>
      <c r="V162" s="50">
        <v>0</v>
      </c>
      <c r="W162" s="50">
        <v>0</v>
      </c>
      <c r="X162" s="50">
        <v>30003</v>
      </c>
      <c r="Y162" s="50" t="s">
        <v>6895</v>
      </c>
      <c r="Z162" s="50">
        <v>0</v>
      </c>
      <c r="AA162" s="50">
        <v>0</v>
      </c>
      <c r="AB162" s="50">
        <v>3</v>
      </c>
      <c r="AC162" s="50">
        <v>1</v>
      </c>
      <c r="AD162" s="50">
        <v>0</v>
      </c>
      <c r="AE162" s="50">
        <v>0</v>
      </c>
      <c r="AF162" s="50">
        <v>0</v>
      </c>
      <c r="AG162" s="50">
        <v>0</v>
      </c>
      <c r="AH162" s="50">
        <v>0</v>
      </c>
    </row>
    <row r="163" spans="1:34" x14ac:dyDescent="0.2">
      <c r="A163" s="51">
        <v>1</v>
      </c>
      <c r="B163" s="52">
        <v>1</v>
      </c>
      <c r="C163" s="52">
        <v>1</v>
      </c>
      <c r="D163" s="52">
        <v>1</v>
      </c>
      <c r="E163" s="52">
        <v>1</v>
      </c>
      <c r="F163" s="52">
        <v>1</v>
      </c>
      <c r="G163" s="52">
        <v>1</v>
      </c>
      <c r="H163" s="52">
        <v>1</v>
      </c>
      <c r="I163" s="52">
        <v>1</v>
      </c>
      <c r="J163" s="52">
        <v>1</v>
      </c>
      <c r="N163" s="50">
        <v>600231</v>
      </c>
      <c r="O163" s="50">
        <v>0</v>
      </c>
      <c r="P163" s="50">
        <f t="shared" si="2"/>
        <v>0</v>
      </c>
      <c r="Q163" s="109" t="s">
        <v>6896</v>
      </c>
      <c r="R163" s="50">
        <v>1</v>
      </c>
      <c r="S163" s="50">
        <v>0</v>
      </c>
      <c r="T163" s="50">
        <v>0</v>
      </c>
      <c r="U163" s="50">
        <v>0</v>
      </c>
      <c r="V163" s="50">
        <v>0</v>
      </c>
      <c r="W163" s="50">
        <v>0</v>
      </c>
      <c r="X163" s="50">
        <v>30003</v>
      </c>
      <c r="Y163" s="50" t="s">
        <v>6897</v>
      </c>
      <c r="Z163" s="50">
        <v>0</v>
      </c>
      <c r="AA163" s="50">
        <v>0</v>
      </c>
      <c r="AB163" s="50">
        <v>3</v>
      </c>
      <c r="AC163" s="50">
        <v>1</v>
      </c>
      <c r="AD163" s="50">
        <v>0</v>
      </c>
      <c r="AE163" s="50">
        <v>0</v>
      </c>
      <c r="AF163" s="50">
        <v>0</v>
      </c>
      <c r="AG163" s="50">
        <v>0</v>
      </c>
      <c r="AH163" s="50">
        <v>0</v>
      </c>
    </row>
    <row r="164" spans="1:34" x14ac:dyDescent="0.2">
      <c r="A164" s="51">
        <v>1</v>
      </c>
      <c r="B164" s="52">
        <v>1</v>
      </c>
      <c r="C164" s="52">
        <v>1</v>
      </c>
      <c r="D164" s="52">
        <v>1</v>
      </c>
      <c r="E164" s="52">
        <v>1</v>
      </c>
      <c r="F164" s="52">
        <v>1</v>
      </c>
      <c r="G164" s="52">
        <v>1</v>
      </c>
      <c r="H164" s="52">
        <v>1</v>
      </c>
      <c r="I164" s="52">
        <v>1</v>
      </c>
      <c r="J164" s="52">
        <v>1</v>
      </c>
      <c r="N164" s="50">
        <v>600232</v>
      </c>
      <c r="O164" s="50">
        <v>0</v>
      </c>
      <c r="P164" s="50">
        <f t="shared" si="2"/>
        <v>0</v>
      </c>
      <c r="Q164" s="109" t="s">
        <v>6894</v>
      </c>
      <c r="R164" s="50">
        <v>1</v>
      </c>
      <c r="S164" s="50">
        <v>0</v>
      </c>
      <c r="T164" s="50">
        <v>0</v>
      </c>
      <c r="U164" s="50">
        <v>0</v>
      </c>
      <c r="V164" s="50">
        <v>0</v>
      </c>
      <c r="W164" s="50">
        <v>0</v>
      </c>
      <c r="X164" s="50">
        <v>202</v>
      </c>
      <c r="Y164" s="50">
        <v>99990</v>
      </c>
      <c r="Z164" s="50">
        <v>0</v>
      </c>
      <c r="AA164" s="50">
        <v>0</v>
      </c>
      <c r="AB164" s="50">
        <v>3</v>
      </c>
      <c r="AC164" s="50">
        <v>1</v>
      </c>
      <c r="AD164" s="50">
        <v>0</v>
      </c>
      <c r="AE164" s="50">
        <v>0</v>
      </c>
      <c r="AF164" s="50">
        <v>600232</v>
      </c>
      <c r="AG164" s="50">
        <v>20</v>
      </c>
      <c r="AH164" s="50">
        <v>0</v>
      </c>
    </row>
    <row r="165" spans="1:34" x14ac:dyDescent="0.2">
      <c r="A165" s="51">
        <v>1</v>
      </c>
      <c r="B165" s="52">
        <v>1</v>
      </c>
      <c r="C165" s="52">
        <v>1</v>
      </c>
      <c r="D165" s="52">
        <v>1</v>
      </c>
      <c r="E165" s="52">
        <v>1</v>
      </c>
      <c r="F165" s="52">
        <v>1</v>
      </c>
      <c r="G165" s="52">
        <v>1</v>
      </c>
      <c r="H165" s="52">
        <v>1</v>
      </c>
      <c r="I165" s="52">
        <v>1</v>
      </c>
      <c r="J165" s="52">
        <v>1</v>
      </c>
      <c r="N165" s="50">
        <v>600233</v>
      </c>
      <c r="O165" s="50">
        <v>0</v>
      </c>
      <c r="P165" s="50">
        <f t="shared" si="2"/>
        <v>0</v>
      </c>
      <c r="Q165" s="109" t="s">
        <v>6896</v>
      </c>
      <c r="R165" s="50">
        <v>1</v>
      </c>
      <c r="S165" s="50">
        <v>0</v>
      </c>
      <c r="T165" s="50">
        <v>0</v>
      </c>
      <c r="U165" s="50">
        <v>0</v>
      </c>
      <c r="V165" s="50">
        <v>0</v>
      </c>
      <c r="W165" s="50">
        <v>0</v>
      </c>
      <c r="X165" s="50">
        <v>200</v>
      </c>
      <c r="Y165" s="50" t="s">
        <v>6863</v>
      </c>
      <c r="Z165" s="50">
        <v>0</v>
      </c>
      <c r="AA165" s="50">
        <v>0</v>
      </c>
      <c r="AB165" s="50">
        <v>3</v>
      </c>
      <c r="AC165" s="50">
        <v>1</v>
      </c>
      <c r="AD165" s="50">
        <v>14</v>
      </c>
      <c r="AE165" s="50">
        <v>0</v>
      </c>
      <c r="AF165" s="50">
        <v>600233</v>
      </c>
      <c r="AG165" s="50">
        <v>20</v>
      </c>
      <c r="AH165" s="50">
        <v>0</v>
      </c>
    </row>
    <row r="166" spans="1:34" x14ac:dyDescent="0.2">
      <c r="A166" s="51">
        <v>1</v>
      </c>
      <c r="B166" s="52">
        <v>1</v>
      </c>
      <c r="C166" s="52">
        <v>1</v>
      </c>
      <c r="D166" s="52">
        <v>1</v>
      </c>
      <c r="E166" s="52">
        <v>1</v>
      </c>
      <c r="F166" s="52">
        <v>1</v>
      </c>
      <c r="G166" s="52">
        <v>1</v>
      </c>
      <c r="H166" s="52">
        <v>1</v>
      </c>
      <c r="I166" s="52">
        <v>1</v>
      </c>
      <c r="J166" s="52">
        <v>1</v>
      </c>
      <c r="N166" s="50">
        <v>600240</v>
      </c>
      <c r="O166" s="50">
        <v>0</v>
      </c>
      <c r="P166" s="50">
        <f t="shared" si="2"/>
        <v>0</v>
      </c>
      <c r="Q166" s="78" t="s">
        <v>6898</v>
      </c>
      <c r="R166" s="50">
        <v>1</v>
      </c>
      <c r="S166" s="50">
        <v>0</v>
      </c>
      <c r="T166" s="50">
        <v>0</v>
      </c>
      <c r="U166" s="50">
        <v>0</v>
      </c>
      <c r="V166" s="50">
        <v>0</v>
      </c>
      <c r="W166" s="50">
        <v>0</v>
      </c>
      <c r="X166" s="50">
        <v>29</v>
      </c>
      <c r="Y166" s="50" t="s">
        <v>6742</v>
      </c>
      <c r="Z166" s="50">
        <v>0</v>
      </c>
      <c r="AA166" s="50">
        <v>0</v>
      </c>
      <c r="AB166" s="50">
        <v>3</v>
      </c>
      <c r="AC166" s="50">
        <v>1</v>
      </c>
      <c r="AD166" s="50">
        <v>0</v>
      </c>
      <c r="AE166" s="50">
        <v>0</v>
      </c>
      <c r="AF166" s="50">
        <v>0</v>
      </c>
      <c r="AG166" s="50">
        <v>0</v>
      </c>
      <c r="AH166" s="50">
        <v>0</v>
      </c>
    </row>
    <row r="167" spans="1:34" x14ac:dyDescent="0.2">
      <c r="A167" s="51">
        <v>1</v>
      </c>
      <c r="B167" s="52">
        <v>1</v>
      </c>
      <c r="C167" s="52">
        <v>1</v>
      </c>
      <c r="D167" s="52">
        <v>1</v>
      </c>
      <c r="E167" s="52">
        <v>1</v>
      </c>
      <c r="F167" s="52">
        <v>1</v>
      </c>
      <c r="G167" s="52">
        <v>1</v>
      </c>
      <c r="H167" s="52">
        <v>1</v>
      </c>
      <c r="I167" s="52">
        <v>1</v>
      </c>
      <c r="J167" s="52">
        <v>1</v>
      </c>
      <c r="N167" s="50">
        <v>600241</v>
      </c>
      <c r="O167" s="50">
        <v>0</v>
      </c>
      <c r="P167" s="50">
        <f t="shared" si="2"/>
        <v>0</v>
      </c>
      <c r="Q167" s="78" t="s">
        <v>6898</v>
      </c>
      <c r="R167" s="50">
        <v>1</v>
      </c>
      <c r="S167" s="50">
        <v>0</v>
      </c>
      <c r="T167" s="50">
        <v>0</v>
      </c>
      <c r="U167" s="50">
        <v>0</v>
      </c>
      <c r="V167" s="50">
        <v>0</v>
      </c>
      <c r="W167" s="50">
        <v>0</v>
      </c>
      <c r="X167" s="50">
        <v>201</v>
      </c>
      <c r="Y167" s="50" t="s">
        <v>6899</v>
      </c>
      <c r="Z167" s="50">
        <v>0</v>
      </c>
      <c r="AA167" s="50">
        <v>0</v>
      </c>
      <c r="AB167" s="50">
        <v>3</v>
      </c>
      <c r="AC167" s="50">
        <v>1</v>
      </c>
      <c r="AD167" s="50">
        <v>0</v>
      </c>
      <c r="AE167" s="50">
        <v>0</v>
      </c>
      <c r="AF167" s="50">
        <v>0</v>
      </c>
      <c r="AG167" s="50">
        <v>0</v>
      </c>
      <c r="AH167" s="50">
        <v>0</v>
      </c>
    </row>
    <row r="168" spans="1:34" x14ac:dyDescent="0.2">
      <c r="A168" s="51">
        <v>1</v>
      </c>
      <c r="B168" s="52">
        <v>1</v>
      </c>
      <c r="C168" s="52">
        <v>1</v>
      </c>
      <c r="D168" s="52">
        <v>1</v>
      </c>
      <c r="E168" s="52">
        <v>1</v>
      </c>
      <c r="F168" s="52">
        <v>1</v>
      </c>
      <c r="G168" s="52">
        <v>1</v>
      </c>
      <c r="H168" s="52">
        <v>1</v>
      </c>
      <c r="I168" s="52">
        <v>1</v>
      </c>
      <c r="J168" s="52">
        <v>1</v>
      </c>
      <c r="N168" s="50">
        <v>600250</v>
      </c>
      <c r="O168" s="50">
        <v>0</v>
      </c>
      <c r="P168" s="50">
        <f t="shared" si="2"/>
        <v>0</v>
      </c>
      <c r="Q168" s="109" t="s">
        <v>6900</v>
      </c>
      <c r="R168" s="50">
        <v>1</v>
      </c>
      <c r="S168" s="50">
        <v>0</v>
      </c>
      <c r="T168" s="50">
        <v>0</v>
      </c>
      <c r="U168" s="50">
        <v>0</v>
      </c>
      <c r="V168" s="50">
        <v>0</v>
      </c>
      <c r="W168" s="50">
        <v>0</v>
      </c>
      <c r="X168" s="50">
        <v>30002</v>
      </c>
      <c r="Y168" s="50" t="s">
        <v>6901</v>
      </c>
      <c r="Z168" s="50">
        <v>0</v>
      </c>
      <c r="AA168" s="50">
        <v>0</v>
      </c>
      <c r="AB168" s="50">
        <v>3</v>
      </c>
      <c r="AC168" s="50">
        <v>1</v>
      </c>
      <c r="AD168" s="50">
        <v>0</v>
      </c>
      <c r="AE168" s="50">
        <v>0</v>
      </c>
      <c r="AF168" s="50">
        <v>0</v>
      </c>
      <c r="AG168" s="50">
        <v>0</v>
      </c>
      <c r="AH168" s="50">
        <v>0</v>
      </c>
    </row>
    <row r="169" spans="1:34" x14ac:dyDescent="0.2">
      <c r="A169" s="51">
        <v>1</v>
      </c>
      <c r="B169" s="52">
        <v>1</v>
      </c>
      <c r="C169" s="52">
        <v>1</v>
      </c>
      <c r="D169" s="52">
        <v>1</v>
      </c>
      <c r="E169" s="52">
        <v>1</v>
      </c>
      <c r="F169" s="52">
        <v>1</v>
      </c>
      <c r="G169" s="52">
        <v>1</v>
      </c>
      <c r="H169" s="52">
        <v>1</v>
      </c>
      <c r="I169" s="52">
        <v>1</v>
      </c>
      <c r="J169" s="52">
        <v>1</v>
      </c>
      <c r="N169" s="50">
        <v>600260</v>
      </c>
      <c r="O169" s="50">
        <v>0</v>
      </c>
      <c r="P169" s="50">
        <f t="shared" si="2"/>
        <v>0</v>
      </c>
      <c r="Q169" s="109" t="s">
        <v>6902</v>
      </c>
      <c r="R169" s="50">
        <v>1</v>
      </c>
      <c r="S169" s="50">
        <v>0</v>
      </c>
      <c r="T169" s="50">
        <v>0</v>
      </c>
      <c r="U169" s="50">
        <v>0</v>
      </c>
      <c r="V169" s="50">
        <v>0</v>
      </c>
      <c r="W169" s="50">
        <v>0</v>
      </c>
      <c r="X169" s="50">
        <v>15</v>
      </c>
      <c r="Y169" s="50" t="s">
        <v>6811</v>
      </c>
      <c r="Z169" s="50">
        <v>0</v>
      </c>
      <c r="AA169" s="50">
        <v>1500</v>
      </c>
      <c r="AB169" s="50">
        <v>1</v>
      </c>
      <c r="AC169" s="50">
        <v>1</v>
      </c>
      <c r="AD169" s="50">
        <v>0</v>
      </c>
      <c r="AE169" s="50">
        <v>0</v>
      </c>
      <c r="AF169" s="50">
        <v>0</v>
      </c>
      <c r="AG169" s="50">
        <v>0</v>
      </c>
      <c r="AH169" s="50">
        <v>0</v>
      </c>
    </row>
    <row r="170" spans="1:34" x14ac:dyDescent="0.2">
      <c r="A170" s="51">
        <v>1</v>
      </c>
      <c r="B170" s="52">
        <v>1</v>
      </c>
      <c r="C170" s="52">
        <v>1</v>
      </c>
      <c r="D170" s="52">
        <v>1</v>
      </c>
      <c r="E170" s="52">
        <v>1</v>
      </c>
      <c r="F170" s="52">
        <v>1</v>
      </c>
      <c r="G170" s="52">
        <v>1</v>
      </c>
      <c r="H170" s="52">
        <v>1</v>
      </c>
      <c r="I170" s="52">
        <v>1</v>
      </c>
      <c r="J170" s="52">
        <v>1</v>
      </c>
      <c r="N170" s="50">
        <v>600261</v>
      </c>
      <c r="O170" s="50">
        <v>0</v>
      </c>
      <c r="P170" s="50">
        <f>IF(O170=0,0,Q170)</f>
        <v>0</v>
      </c>
      <c r="Q170" s="78" t="s">
        <v>6898</v>
      </c>
      <c r="R170" s="50">
        <v>1</v>
      </c>
      <c r="S170" s="50">
        <v>0</v>
      </c>
      <c r="T170" s="50">
        <v>0</v>
      </c>
      <c r="U170" s="50">
        <v>0</v>
      </c>
      <c r="V170" s="50">
        <v>0</v>
      </c>
      <c r="W170" s="50">
        <v>0</v>
      </c>
      <c r="X170" s="50">
        <v>201</v>
      </c>
      <c r="Y170" s="50" t="s">
        <v>6903</v>
      </c>
      <c r="Z170" s="50">
        <v>0</v>
      </c>
      <c r="AA170" s="50">
        <v>0</v>
      </c>
      <c r="AB170" s="50">
        <v>3</v>
      </c>
      <c r="AC170" s="50">
        <v>1</v>
      </c>
      <c r="AD170" s="50">
        <v>0</v>
      </c>
      <c r="AE170" s="50">
        <v>0</v>
      </c>
      <c r="AF170" s="50">
        <v>0</v>
      </c>
      <c r="AG170" s="50">
        <v>0</v>
      </c>
      <c r="AH170" s="50">
        <v>0</v>
      </c>
    </row>
    <row r="171" spans="1:34" x14ac:dyDescent="0.2">
      <c r="A171" s="51">
        <v>1</v>
      </c>
      <c r="B171" s="52">
        <v>1</v>
      </c>
      <c r="C171" s="52">
        <v>1</v>
      </c>
      <c r="D171" s="52">
        <v>1</v>
      </c>
      <c r="E171" s="52">
        <v>1</v>
      </c>
      <c r="F171" s="52">
        <v>1</v>
      </c>
      <c r="G171" s="52">
        <v>1</v>
      </c>
      <c r="H171" s="52">
        <v>1</v>
      </c>
      <c r="I171" s="52">
        <v>1</v>
      </c>
      <c r="J171" s="52">
        <v>1</v>
      </c>
      <c r="N171" s="50">
        <v>600310</v>
      </c>
      <c r="O171" s="50">
        <v>0</v>
      </c>
      <c r="P171" s="50">
        <f t="shared" si="2"/>
        <v>0</v>
      </c>
      <c r="Q171" s="109" t="s">
        <v>6193</v>
      </c>
      <c r="R171" s="50">
        <v>1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50">
        <v>201</v>
      </c>
      <c r="Y171" s="50" t="s">
        <v>6904</v>
      </c>
      <c r="Z171" s="50">
        <v>0</v>
      </c>
      <c r="AA171" s="50">
        <v>0</v>
      </c>
      <c r="AB171" s="50">
        <v>3</v>
      </c>
      <c r="AC171" s="50">
        <v>1</v>
      </c>
      <c r="AD171" s="50">
        <v>0</v>
      </c>
      <c r="AE171" s="50">
        <v>0</v>
      </c>
      <c r="AF171" s="50">
        <v>0</v>
      </c>
      <c r="AG171" s="50">
        <v>0</v>
      </c>
      <c r="AH171" s="50">
        <v>0</v>
      </c>
    </row>
    <row r="172" spans="1:34" x14ac:dyDescent="0.2">
      <c r="A172" s="51">
        <v>1</v>
      </c>
      <c r="B172" s="52">
        <v>1</v>
      </c>
      <c r="C172" s="52">
        <v>1</v>
      </c>
      <c r="D172" s="52">
        <v>1</v>
      </c>
      <c r="E172" s="52">
        <v>1</v>
      </c>
      <c r="F172" s="52">
        <v>1</v>
      </c>
      <c r="G172" s="52">
        <v>1</v>
      </c>
      <c r="H172" s="52">
        <v>1</v>
      </c>
      <c r="I172" s="52">
        <v>1</v>
      </c>
      <c r="J172" s="52">
        <v>1</v>
      </c>
      <c r="N172" s="50">
        <v>600320</v>
      </c>
      <c r="O172" s="50">
        <v>0</v>
      </c>
      <c r="P172" s="50">
        <f t="shared" si="2"/>
        <v>0</v>
      </c>
      <c r="Q172" s="78" t="s">
        <v>6905</v>
      </c>
      <c r="R172" s="50">
        <v>1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50">
        <v>201</v>
      </c>
      <c r="Y172" s="50" t="s">
        <v>6906</v>
      </c>
      <c r="Z172" s="50">
        <v>0</v>
      </c>
      <c r="AA172" s="50">
        <v>0</v>
      </c>
      <c r="AB172" s="50">
        <v>3</v>
      </c>
      <c r="AC172" s="50">
        <v>1</v>
      </c>
      <c r="AD172" s="50">
        <v>0</v>
      </c>
      <c r="AE172" s="50">
        <v>0</v>
      </c>
      <c r="AF172" s="50">
        <v>0</v>
      </c>
      <c r="AG172" s="50">
        <v>0</v>
      </c>
      <c r="AH172" s="50">
        <v>0</v>
      </c>
    </row>
    <row r="173" spans="1:34" x14ac:dyDescent="0.2">
      <c r="A173" s="51">
        <v>1</v>
      </c>
      <c r="B173" s="52">
        <v>1</v>
      </c>
      <c r="C173" s="52">
        <v>1</v>
      </c>
      <c r="D173" s="52">
        <v>1</v>
      </c>
      <c r="E173" s="52">
        <v>1</v>
      </c>
      <c r="F173" s="52">
        <v>1</v>
      </c>
      <c r="G173" s="52">
        <v>1</v>
      </c>
      <c r="H173" s="52">
        <v>1</v>
      </c>
      <c r="I173" s="52">
        <v>1</v>
      </c>
      <c r="J173" s="52">
        <v>1</v>
      </c>
      <c r="N173" s="50">
        <v>600321</v>
      </c>
      <c r="O173" s="50">
        <v>0</v>
      </c>
      <c r="P173" s="50">
        <f t="shared" si="2"/>
        <v>0</v>
      </c>
      <c r="Q173" s="78" t="s">
        <v>6873</v>
      </c>
      <c r="R173" s="50">
        <v>1</v>
      </c>
      <c r="S173" s="50">
        <v>0</v>
      </c>
      <c r="T173" s="50">
        <v>0</v>
      </c>
      <c r="U173" s="50">
        <v>0</v>
      </c>
      <c r="V173" s="50">
        <v>0</v>
      </c>
      <c r="W173" s="50">
        <v>0</v>
      </c>
      <c r="X173" s="50">
        <v>200</v>
      </c>
      <c r="Y173" s="50" t="s">
        <v>6863</v>
      </c>
      <c r="Z173" s="50">
        <v>0</v>
      </c>
      <c r="AA173" s="50">
        <v>0</v>
      </c>
      <c r="AB173" s="50">
        <v>3</v>
      </c>
      <c r="AC173" s="50">
        <v>1</v>
      </c>
      <c r="AD173" s="50">
        <v>0</v>
      </c>
      <c r="AE173" s="50">
        <v>0</v>
      </c>
      <c r="AF173" s="50">
        <v>0</v>
      </c>
      <c r="AG173" s="50">
        <v>0</v>
      </c>
      <c r="AH173" s="50">
        <v>0</v>
      </c>
    </row>
    <row r="174" spans="1:34" x14ac:dyDescent="0.2">
      <c r="A174" s="51">
        <v>1</v>
      </c>
      <c r="B174" s="52">
        <v>1</v>
      </c>
      <c r="C174" s="52">
        <v>1</v>
      </c>
      <c r="D174" s="52">
        <v>1</v>
      </c>
      <c r="E174" s="52">
        <v>1</v>
      </c>
      <c r="F174" s="52">
        <v>1</v>
      </c>
      <c r="G174" s="52">
        <v>1</v>
      </c>
      <c r="H174" s="52">
        <v>1</v>
      </c>
      <c r="I174" s="52">
        <v>1</v>
      </c>
      <c r="J174" s="52">
        <v>1</v>
      </c>
      <c r="N174" s="50">
        <v>600330</v>
      </c>
      <c r="O174" s="50">
        <v>0</v>
      </c>
      <c r="P174" s="50">
        <f t="shared" si="2"/>
        <v>0</v>
      </c>
      <c r="Q174" s="78" t="s">
        <v>6907</v>
      </c>
      <c r="R174" s="50">
        <v>1</v>
      </c>
      <c r="S174" s="50">
        <v>0</v>
      </c>
      <c r="T174" s="50">
        <v>0</v>
      </c>
      <c r="U174" s="50">
        <v>0</v>
      </c>
      <c r="V174" s="50">
        <v>0</v>
      </c>
      <c r="W174" s="50">
        <v>0</v>
      </c>
      <c r="X174" s="50">
        <v>30002</v>
      </c>
      <c r="Y174" s="50" t="s">
        <v>6908</v>
      </c>
      <c r="Z174" s="50">
        <v>0</v>
      </c>
      <c r="AA174" s="50">
        <v>0</v>
      </c>
      <c r="AB174" s="50">
        <v>3</v>
      </c>
      <c r="AC174" s="50">
        <v>1</v>
      </c>
      <c r="AD174" s="50">
        <v>0</v>
      </c>
      <c r="AE174" s="50">
        <v>0</v>
      </c>
      <c r="AF174" s="50">
        <v>0</v>
      </c>
      <c r="AG174" s="50">
        <v>0</v>
      </c>
      <c r="AH174" s="50">
        <v>0</v>
      </c>
    </row>
    <row r="175" spans="1:34" x14ac:dyDescent="0.2">
      <c r="A175" s="51">
        <v>1</v>
      </c>
      <c r="B175" s="52">
        <v>1</v>
      </c>
      <c r="C175" s="52">
        <v>1</v>
      </c>
      <c r="D175" s="52">
        <v>1</v>
      </c>
      <c r="E175" s="52">
        <v>1</v>
      </c>
      <c r="F175" s="52">
        <v>1</v>
      </c>
      <c r="G175" s="52">
        <v>1</v>
      </c>
      <c r="H175" s="52">
        <v>1</v>
      </c>
      <c r="I175" s="52">
        <v>1</v>
      </c>
      <c r="J175" s="52">
        <v>1</v>
      </c>
      <c r="N175" s="50">
        <v>600331</v>
      </c>
      <c r="O175" s="50">
        <v>0</v>
      </c>
      <c r="P175" s="50">
        <f t="shared" si="2"/>
        <v>0</v>
      </c>
      <c r="Q175" s="78" t="s">
        <v>6909</v>
      </c>
      <c r="R175" s="50">
        <v>1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50">
        <v>208</v>
      </c>
      <c r="Y175" s="50" t="s">
        <v>6910</v>
      </c>
      <c r="Z175" s="50">
        <v>0</v>
      </c>
      <c r="AA175" s="50">
        <v>0</v>
      </c>
      <c r="AB175" s="50">
        <v>3</v>
      </c>
      <c r="AC175" s="50">
        <v>1</v>
      </c>
      <c r="AD175" s="50">
        <v>0</v>
      </c>
      <c r="AE175" s="50">
        <v>0</v>
      </c>
      <c r="AF175" s="50">
        <v>0</v>
      </c>
      <c r="AG175" s="50">
        <v>0</v>
      </c>
      <c r="AH175" s="50">
        <v>0</v>
      </c>
    </row>
    <row r="176" spans="1:34" x14ac:dyDescent="0.2">
      <c r="A176" s="51">
        <v>1</v>
      </c>
      <c r="B176" s="52">
        <v>1</v>
      </c>
      <c r="C176" s="52">
        <v>1</v>
      </c>
      <c r="D176" s="52">
        <v>1</v>
      </c>
      <c r="E176" s="52">
        <v>1</v>
      </c>
      <c r="F176" s="52">
        <v>1</v>
      </c>
      <c r="G176" s="52">
        <v>1</v>
      </c>
      <c r="H176" s="52">
        <v>1</v>
      </c>
      <c r="I176" s="52">
        <v>1</v>
      </c>
      <c r="J176" s="52">
        <v>1</v>
      </c>
      <c r="N176" s="50">
        <v>600340</v>
      </c>
      <c r="O176" s="50">
        <v>0</v>
      </c>
      <c r="P176" s="50">
        <f>IF(O176=0,0,Q176)</f>
        <v>0</v>
      </c>
      <c r="Q176" s="167" t="s">
        <v>6816</v>
      </c>
      <c r="R176" s="50">
        <v>1</v>
      </c>
      <c r="S176" s="50">
        <v>0</v>
      </c>
      <c r="T176" s="50">
        <v>0</v>
      </c>
      <c r="U176" s="50">
        <v>0</v>
      </c>
      <c r="V176" s="50">
        <v>0</v>
      </c>
      <c r="W176" s="50">
        <v>0</v>
      </c>
      <c r="X176" s="50">
        <v>201</v>
      </c>
      <c r="Y176" s="50" t="s">
        <v>6911</v>
      </c>
      <c r="Z176" s="50">
        <v>0</v>
      </c>
      <c r="AA176" s="50">
        <v>0</v>
      </c>
      <c r="AB176" s="50">
        <v>3</v>
      </c>
      <c r="AC176" s="50">
        <v>1</v>
      </c>
      <c r="AD176" s="50">
        <v>0</v>
      </c>
      <c r="AE176" s="50">
        <v>0</v>
      </c>
      <c r="AF176" s="50">
        <v>0</v>
      </c>
      <c r="AG176" s="50">
        <v>0</v>
      </c>
      <c r="AH176" s="50">
        <v>0</v>
      </c>
    </row>
    <row r="177" spans="1:34" x14ac:dyDescent="0.2">
      <c r="A177" s="51">
        <v>1</v>
      </c>
      <c r="B177" s="52">
        <v>1</v>
      </c>
      <c r="C177" s="52">
        <v>1</v>
      </c>
      <c r="D177" s="52">
        <v>1</v>
      </c>
      <c r="E177" s="52">
        <v>1</v>
      </c>
      <c r="F177" s="52">
        <v>1</v>
      </c>
      <c r="G177" s="52">
        <v>1</v>
      </c>
      <c r="H177" s="52">
        <v>1</v>
      </c>
      <c r="I177" s="52">
        <v>1</v>
      </c>
      <c r="J177" s="52">
        <v>1</v>
      </c>
      <c r="N177" s="50">
        <v>600341</v>
      </c>
      <c r="O177" s="50">
        <v>0</v>
      </c>
      <c r="P177" s="50">
        <f>IF(O177=0,0,Q177)</f>
        <v>0</v>
      </c>
      <c r="Q177" s="167" t="s">
        <v>6816</v>
      </c>
      <c r="R177" s="50">
        <v>1</v>
      </c>
      <c r="S177" s="50">
        <v>0</v>
      </c>
      <c r="T177" s="50">
        <v>0</v>
      </c>
      <c r="U177" s="50">
        <v>0</v>
      </c>
      <c r="V177" s="50">
        <v>0</v>
      </c>
      <c r="W177" s="50">
        <v>0</v>
      </c>
      <c r="X177" s="50">
        <v>200</v>
      </c>
      <c r="Y177" s="50" t="s">
        <v>6863</v>
      </c>
      <c r="Z177" s="50">
        <v>0</v>
      </c>
      <c r="AA177" s="50">
        <v>0</v>
      </c>
      <c r="AB177" s="50">
        <v>3</v>
      </c>
      <c r="AC177" s="50">
        <v>1</v>
      </c>
      <c r="AD177" s="50">
        <v>0</v>
      </c>
      <c r="AE177" s="50">
        <v>0</v>
      </c>
      <c r="AF177" s="50">
        <v>0</v>
      </c>
      <c r="AG177" s="50">
        <v>0</v>
      </c>
      <c r="AH177" s="50">
        <v>0</v>
      </c>
    </row>
    <row r="178" spans="1:34" x14ac:dyDescent="0.2">
      <c r="A178" s="51">
        <v>1</v>
      </c>
      <c r="B178" s="52">
        <v>1</v>
      </c>
      <c r="C178" s="52">
        <v>1</v>
      </c>
      <c r="D178" s="52">
        <v>1</v>
      </c>
      <c r="E178" s="52">
        <v>1</v>
      </c>
      <c r="F178" s="52">
        <v>1</v>
      </c>
      <c r="G178" s="52">
        <v>1</v>
      </c>
      <c r="H178" s="52">
        <v>1</v>
      </c>
      <c r="I178" s="52">
        <v>1</v>
      </c>
      <c r="J178" s="52">
        <v>1</v>
      </c>
      <c r="N178" s="50">
        <v>600342</v>
      </c>
      <c r="O178" s="50">
        <v>0</v>
      </c>
      <c r="P178" s="50">
        <f>IF(O178=0,0,Q178)</f>
        <v>0</v>
      </c>
      <c r="Q178" s="167" t="s">
        <v>6816</v>
      </c>
      <c r="R178" s="50">
        <v>1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50">
        <v>205</v>
      </c>
      <c r="Y178" s="50" t="s">
        <v>6912</v>
      </c>
      <c r="Z178" s="50">
        <v>0</v>
      </c>
      <c r="AA178" s="50">
        <v>0</v>
      </c>
      <c r="AB178" s="50">
        <v>3</v>
      </c>
      <c r="AC178" s="50">
        <v>1</v>
      </c>
      <c r="AD178" s="50">
        <v>0</v>
      </c>
      <c r="AE178" s="50">
        <v>0</v>
      </c>
      <c r="AF178" s="50">
        <v>0</v>
      </c>
      <c r="AG178" s="50">
        <v>0</v>
      </c>
      <c r="AH178" s="50">
        <v>0</v>
      </c>
    </row>
    <row r="179" spans="1:34" x14ac:dyDescent="0.2">
      <c r="A179" s="51">
        <v>1</v>
      </c>
      <c r="B179" s="52">
        <v>1</v>
      </c>
      <c r="C179" s="52">
        <v>1</v>
      </c>
      <c r="D179" s="52">
        <v>1</v>
      </c>
      <c r="E179" s="52">
        <v>1</v>
      </c>
      <c r="F179" s="52">
        <v>1</v>
      </c>
      <c r="G179" s="52">
        <v>1</v>
      </c>
      <c r="H179" s="52">
        <v>1</v>
      </c>
      <c r="I179" s="52">
        <v>1</v>
      </c>
      <c r="J179" s="52">
        <v>1</v>
      </c>
      <c r="N179" s="50">
        <v>600350</v>
      </c>
      <c r="O179" s="50">
        <v>0</v>
      </c>
      <c r="P179" s="50">
        <f>IF(O179=0,0,Q179)</f>
        <v>0</v>
      </c>
      <c r="Q179" s="109" t="s">
        <v>6913</v>
      </c>
      <c r="R179" s="50">
        <v>1</v>
      </c>
      <c r="S179" s="50">
        <v>0</v>
      </c>
      <c r="T179" s="50">
        <v>0</v>
      </c>
      <c r="U179" s="50">
        <v>0</v>
      </c>
      <c r="V179" s="50">
        <v>0</v>
      </c>
      <c r="W179" s="50">
        <v>0</v>
      </c>
      <c r="X179" s="50">
        <v>205</v>
      </c>
      <c r="Y179" s="50" t="s">
        <v>6914</v>
      </c>
      <c r="Z179" s="50">
        <v>0</v>
      </c>
      <c r="AA179" s="50">
        <v>0</v>
      </c>
      <c r="AB179" s="50">
        <v>3</v>
      </c>
      <c r="AC179" s="50">
        <v>1</v>
      </c>
      <c r="AD179" s="50">
        <v>0</v>
      </c>
      <c r="AE179" s="50">
        <v>0</v>
      </c>
      <c r="AF179" s="50">
        <v>0</v>
      </c>
      <c r="AG179" s="50">
        <v>0</v>
      </c>
      <c r="AH179" s="50">
        <v>0</v>
      </c>
    </row>
    <row r="180" spans="1:34" x14ac:dyDescent="0.2">
      <c r="A180" s="51">
        <v>1</v>
      </c>
      <c r="B180" s="52">
        <v>1</v>
      </c>
      <c r="C180" s="52">
        <v>1</v>
      </c>
      <c r="D180" s="52">
        <v>1</v>
      </c>
      <c r="E180" s="52">
        <v>1</v>
      </c>
      <c r="F180" s="52">
        <v>1</v>
      </c>
      <c r="G180" s="52">
        <v>1</v>
      </c>
      <c r="H180" s="52">
        <v>1</v>
      </c>
      <c r="I180" s="52">
        <v>1</v>
      </c>
      <c r="J180" s="52">
        <v>1</v>
      </c>
      <c r="N180" s="50">
        <v>600360</v>
      </c>
      <c r="O180" s="50">
        <v>0</v>
      </c>
      <c r="P180" s="50">
        <f>IF(O180=0,0,Q180)</f>
        <v>0</v>
      </c>
      <c r="Q180" s="167" t="s">
        <v>6217</v>
      </c>
      <c r="R180" s="50">
        <v>1</v>
      </c>
      <c r="S180" s="50">
        <v>0</v>
      </c>
      <c r="T180" s="50">
        <v>0</v>
      </c>
      <c r="U180" s="50">
        <v>0</v>
      </c>
      <c r="V180" s="50">
        <v>0</v>
      </c>
      <c r="W180" s="50">
        <v>0</v>
      </c>
      <c r="X180" s="50">
        <v>201</v>
      </c>
      <c r="Y180" s="50" t="s">
        <v>6915</v>
      </c>
      <c r="Z180" s="50">
        <v>0</v>
      </c>
      <c r="AA180" s="50">
        <v>0</v>
      </c>
      <c r="AB180" s="50">
        <v>3</v>
      </c>
      <c r="AC180" s="50">
        <v>1</v>
      </c>
      <c r="AD180" s="50">
        <v>0</v>
      </c>
      <c r="AE180" s="50">
        <v>0</v>
      </c>
      <c r="AF180" s="50">
        <v>0</v>
      </c>
      <c r="AG180" s="50">
        <v>0</v>
      </c>
      <c r="AH180" s="50">
        <v>0</v>
      </c>
    </row>
    <row r="181" spans="1:34" x14ac:dyDescent="0.2">
      <c r="A181" s="51">
        <v>1</v>
      </c>
      <c r="B181" s="52">
        <v>1</v>
      </c>
      <c r="C181" s="52">
        <v>1</v>
      </c>
      <c r="D181" s="52">
        <v>1</v>
      </c>
      <c r="E181" s="52">
        <v>1</v>
      </c>
      <c r="F181" s="52">
        <v>1</v>
      </c>
      <c r="G181" s="52">
        <v>1</v>
      </c>
      <c r="H181" s="52">
        <v>1</v>
      </c>
      <c r="I181" s="52">
        <v>1</v>
      </c>
      <c r="J181" s="52">
        <v>1</v>
      </c>
      <c r="N181" s="50">
        <v>600410</v>
      </c>
      <c r="O181" s="50">
        <v>0</v>
      </c>
      <c r="P181" s="50">
        <f t="shared" si="2"/>
        <v>0</v>
      </c>
      <c r="Q181" s="109" t="s">
        <v>6916</v>
      </c>
      <c r="R181" s="50">
        <v>1</v>
      </c>
      <c r="S181" s="50">
        <v>0</v>
      </c>
      <c r="T181" s="50">
        <v>0</v>
      </c>
      <c r="U181" s="50">
        <v>0</v>
      </c>
      <c r="V181" s="50">
        <v>0</v>
      </c>
      <c r="W181" s="50">
        <v>0</v>
      </c>
      <c r="X181" s="50">
        <v>208</v>
      </c>
      <c r="Y181" s="50" t="s">
        <v>6917</v>
      </c>
      <c r="Z181" s="50">
        <v>0</v>
      </c>
      <c r="AA181" s="50">
        <v>0</v>
      </c>
      <c r="AB181" s="50">
        <v>3</v>
      </c>
      <c r="AC181" s="50">
        <v>1</v>
      </c>
      <c r="AD181" s="50">
        <v>0</v>
      </c>
      <c r="AE181" s="50">
        <v>0</v>
      </c>
      <c r="AF181" s="50">
        <v>0</v>
      </c>
      <c r="AG181" s="50">
        <v>0</v>
      </c>
      <c r="AH181" s="50">
        <v>0</v>
      </c>
    </row>
    <row r="182" spans="1:34" x14ac:dyDescent="0.2">
      <c r="A182" s="51">
        <v>1</v>
      </c>
      <c r="B182" s="52">
        <v>1</v>
      </c>
      <c r="C182" s="52">
        <v>1</v>
      </c>
      <c r="D182" s="52">
        <v>1</v>
      </c>
      <c r="E182" s="52">
        <v>1</v>
      </c>
      <c r="F182" s="52">
        <v>1</v>
      </c>
      <c r="G182" s="52">
        <v>1</v>
      </c>
      <c r="H182" s="52">
        <v>1</v>
      </c>
      <c r="I182" s="52">
        <v>1</v>
      </c>
      <c r="J182" s="52">
        <v>1</v>
      </c>
      <c r="N182" s="50">
        <v>600420</v>
      </c>
      <c r="O182" s="50">
        <v>0</v>
      </c>
      <c r="P182" s="50">
        <f t="shared" si="2"/>
        <v>0</v>
      </c>
      <c r="Q182" s="109" t="s">
        <v>6226</v>
      </c>
      <c r="R182" s="50">
        <v>1</v>
      </c>
      <c r="S182" s="50">
        <v>0</v>
      </c>
      <c r="T182" s="50">
        <v>0</v>
      </c>
      <c r="U182" s="50">
        <v>0</v>
      </c>
      <c r="V182" s="50">
        <v>0</v>
      </c>
      <c r="W182" s="50">
        <v>0</v>
      </c>
      <c r="X182" s="50">
        <v>202</v>
      </c>
      <c r="Y182" s="50" t="s">
        <v>6889</v>
      </c>
      <c r="Z182" s="50">
        <v>0</v>
      </c>
      <c r="AA182" s="50">
        <v>0</v>
      </c>
      <c r="AB182" s="50">
        <v>3</v>
      </c>
      <c r="AC182" s="50">
        <v>1</v>
      </c>
      <c r="AD182" s="50">
        <v>0</v>
      </c>
      <c r="AE182" s="50">
        <v>0</v>
      </c>
      <c r="AF182" s="50">
        <v>0</v>
      </c>
      <c r="AG182" s="50">
        <v>0</v>
      </c>
      <c r="AH182" s="50">
        <v>0</v>
      </c>
    </row>
    <row r="183" spans="1:34" x14ac:dyDescent="0.2">
      <c r="A183" s="51">
        <v>1</v>
      </c>
      <c r="B183" s="52">
        <v>1</v>
      </c>
      <c r="C183" s="52">
        <v>1</v>
      </c>
      <c r="D183" s="52">
        <v>1</v>
      </c>
      <c r="E183" s="52">
        <v>1</v>
      </c>
      <c r="F183" s="52">
        <v>1</v>
      </c>
      <c r="G183" s="52">
        <v>1</v>
      </c>
      <c r="H183" s="52">
        <v>1</v>
      </c>
      <c r="I183" s="52">
        <v>1</v>
      </c>
      <c r="J183" s="52">
        <v>1</v>
      </c>
      <c r="N183" s="50">
        <v>600510</v>
      </c>
      <c r="O183" s="50">
        <v>0</v>
      </c>
      <c r="P183" s="50">
        <f t="shared" si="2"/>
        <v>0</v>
      </c>
      <c r="Q183" s="109" t="s">
        <v>6918</v>
      </c>
      <c r="R183" s="50">
        <v>1</v>
      </c>
      <c r="S183" s="50">
        <v>0</v>
      </c>
      <c r="T183" s="50">
        <v>0</v>
      </c>
      <c r="U183" s="50">
        <v>0</v>
      </c>
      <c r="V183" s="50">
        <v>0</v>
      </c>
      <c r="W183" s="50">
        <v>0</v>
      </c>
      <c r="X183" s="50">
        <v>203</v>
      </c>
      <c r="Y183" s="50" t="s">
        <v>6919</v>
      </c>
      <c r="Z183" s="50">
        <v>0</v>
      </c>
      <c r="AA183" s="50">
        <v>0</v>
      </c>
      <c r="AB183" s="50">
        <v>3</v>
      </c>
      <c r="AC183" s="50">
        <v>1</v>
      </c>
      <c r="AD183" s="50">
        <v>0</v>
      </c>
      <c r="AE183" s="50">
        <v>0</v>
      </c>
      <c r="AF183" s="50">
        <v>0</v>
      </c>
      <c r="AG183" s="50">
        <v>0</v>
      </c>
      <c r="AH183" s="50">
        <v>0</v>
      </c>
    </row>
    <row r="184" spans="1:34" x14ac:dyDescent="0.2">
      <c r="A184" s="51">
        <v>1</v>
      </c>
      <c r="B184" s="52">
        <v>1</v>
      </c>
      <c r="C184" s="52">
        <v>1</v>
      </c>
      <c r="D184" s="52">
        <v>1</v>
      </c>
      <c r="E184" s="52">
        <v>1</v>
      </c>
      <c r="F184" s="52">
        <v>1</v>
      </c>
      <c r="G184" s="52">
        <v>1</v>
      </c>
      <c r="H184" s="52">
        <v>1</v>
      </c>
      <c r="I184" s="52">
        <v>1</v>
      </c>
      <c r="J184" s="52">
        <v>1</v>
      </c>
      <c r="N184" s="50">
        <v>600520</v>
      </c>
      <c r="O184" s="50">
        <v>0</v>
      </c>
      <c r="P184" s="50">
        <f t="shared" si="2"/>
        <v>0</v>
      </c>
      <c r="Q184" s="109" t="s">
        <v>6920</v>
      </c>
      <c r="R184" s="50">
        <v>1</v>
      </c>
      <c r="S184" s="50">
        <v>0</v>
      </c>
      <c r="T184" s="50">
        <v>0</v>
      </c>
      <c r="U184" s="50">
        <v>0</v>
      </c>
      <c r="V184" s="50">
        <v>0</v>
      </c>
      <c r="W184" s="50">
        <v>0</v>
      </c>
      <c r="X184" s="50">
        <v>4</v>
      </c>
      <c r="Y184" s="50" t="s">
        <v>6848</v>
      </c>
      <c r="Z184" s="50">
        <v>0</v>
      </c>
      <c r="AA184" s="50">
        <v>10000</v>
      </c>
      <c r="AB184" s="50">
        <v>1</v>
      </c>
      <c r="AC184" s="50">
        <v>1</v>
      </c>
      <c r="AD184" s="50">
        <v>0</v>
      </c>
      <c r="AE184" s="50">
        <v>0</v>
      </c>
      <c r="AF184" s="50">
        <v>0</v>
      </c>
      <c r="AG184" s="50">
        <v>0</v>
      </c>
      <c r="AH184" s="50">
        <v>0</v>
      </c>
    </row>
    <row r="185" spans="1:34" ht="16.5" x14ac:dyDescent="0.3">
      <c r="A185" s="51">
        <v>1</v>
      </c>
      <c r="B185" s="52">
        <v>1</v>
      </c>
      <c r="C185" s="52">
        <v>1</v>
      </c>
      <c r="D185" s="52">
        <v>1</v>
      </c>
      <c r="E185" s="52">
        <v>1</v>
      </c>
      <c r="F185" s="52">
        <v>1</v>
      </c>
      <c r="G185" s="52">
        <v>1</v>
      </c>
      <c r="H185" s="52">
        <v>1</v>
      </c>
      <c r="I185" s="52">
        <v>1</v>
      </c>
      <c r="J185" s="52">
        <v>1</v>
      </c>
      <c r="N185" s="50">
        <v>600610</v>
      </c>
      <c r="O185" s="50">
        <v>0</v>
      </c>
      <c r="P185" s="50">
        <f t="shared" si="0"/>
        <v>0</v>
      </c>
      <c r="Q185" s="156" t="s">
        <v>6921</v>
      </c>
      <c r="R185" s="50">
        <v>1</v>
      </c>
      <c r="S185" s="50">
        <v>1</v>
      </c>
      <c r="T185" s="50">
        <v>0</v>
      </c>
      <c r="U185" s="50">
        <v>0</v>
      </c>
      <c r="V185" s="50">
        <v>0</v>
      </c>
      <c r="W185" s="50">
        <v>0</v>
      </c>
      <c r="X185" s="50">
        <v>2</v>
      </c>
      <c r="Y185" s="50" t="s">
        <v>6922</v>
      </c>
      <c r="Z185" s="50">
        <v>0</v>
      </c>
      <c r="AA185" s="50">
        <v>0</v>
      </c>
      <c r="AB185" s="50">
        <v>6</v>
      </c>
      <c r="AC185" s="50">
        <v>0</v>
      </c>
      <c r="AD185" s="50">
        <v>0</v>
      </c>
      <c r="AE185" s="50">
        <v>0</v>
      </c>
      <c r="AF185" s="50">
        <v>0</v>
      </c>
      <c r="AG185" s="50">
        <v>0</v>
      </c>
      <c r="AH185" s="50">
        <v>0</v>
      </c>
    </row>
    <row r="186" spans="1:34" ht="16.5" x14ac:dyDescent="0.3">
      <c r="A186" s="51">
        <v>1</v>
      </c>
      <c r="B186" s="52">
        <v>1</v>
      </c>
      <c r="C186" s="52">
        <v>1</v>
      </c>
      <c r="D186" s="52">
        <v>1</v>
      </c>
      <c r="E186" s="52">
        <v>1</v>
      </c>
      <c r="F186" s="52">
        <v>1</v>
      </c>
      <c r="G186" s="52">
        <v>1</v>
      </c>
      <c r="H186" s="52">
        <v>1</v>
      </c>
      <c r="I186" s="52">
        <v>1</v>
      </c>
      <c r="J186" s="52">
        <v>1</v>
      </c>
      <c r="N186" s="50">
        <v>600620</v>
      </c>
      <c r="O186" s="50">
        <v>0</v>
      </c>
      <c r="P186" s="50">
        <f t="shared" si="0"/>
        <v>0</v>
      </c>
      <c r="Q186" s="156" t="s">
        <v>6923</v>
      </c>
      <c r="R186" s="50">
        <v>1</v>
      </c>
      <c r="S186" s="50">
        <v>1</v>
      </c>
      <c r="T186" s="50">
        <v>0</v>
      </c>
      <c r="U186" s="50">
        <v>0</v>
      </c>
      <c r="V186" s="50">
        <v>0</v>
      </c>
      <c r="W186" s="50">
        <v>0</v>
      </c>
      <c r="X186" s="50">
        <v>2</v>
      </c>
      <c r="Y186" s="50" t="s">
        <v>6924</v>
      </c>
      <c r="Z186" s="50">
        <v>0</v>
      </c>
      <c r="AA186" s="50">
        <v>0</v>
      </c>
      <c r="AB186" s="50">
        <v>6</v>
      </c>
      <c r="AC186" s="50">
        <v>0</v>
      </c>
      <c r="AD186" s="50">
        <v>0</v>
      </c>
      <c r="AE186" s="50">
        <v>0</v>
      </c>
      <c r="AF186" s="50">
        <v>0</v>
      </c>
      <c r="AG186" s="50">
        <v>0</v>
      </c>
      <c r="AH186" s="50">
        <v>0</v>
      </c>
    </row>
    <row r="187" spans="1:34" ht="16.5" x14ac:dyDescent="0.3">
      <c r="A187" s="51">
        <v>1</v>
      </c>
      <c r="B187" s="52">
        <v>1</v>
      </c>
      <c r="C187" s="52">
        <v>1</v>
      </c>
      <c r="D187" s="52">
        <v>1</v>
      </c>
      <c r="E187" s="52">
        <v>1</v>
      </c>
      <c r="F187" s="52">
        <v>1</v>
      </c>
      <c r="G187" s="52">
        <v>1</v>
      </c>
      <c r="H187" s="52">
        <v>1</v>
      </c>
      <c r="I187" s="52">
        <v>1</v>
      </c>
      <c r="J187" s="52">
        <v>1</v>
      </c>
      <c r="N187" s="50">
        <v>600630</v>
      </c>
      <c r="O187" s="50">
        <v>0</v>
      </c>
      <c r="P187" s="50">
        <f t="shared" si="0"/>
        <v>0</v>
      </c>
      <c r="Q187" s="156" t="s">
        <v>6925</v>
      </c>
      <c r="R187" s="50">
        <v>1</v>
      </c>
      <c r="S187" s="50">
        <v>1</v>
      </c>
      <c r="T187" s="50">
        <v>0</v>
      </c>
      <c r="U187" s="50">
        <v>0</v>
      </c>
      <c r="V187" s="50">
        <v>0</v>
      </c>
      <c r="W187" s="50">
        <v>0</v>
      </c>
      <c r="X187" s="50">
        <v>2</v>
      </c>
      <c r="Y187" s="50" t="s">
        <v>6672</v>
      </c>
      <c r="Z187" s="50">
        <v>0</v>
      </c>
      <c r="AA187" s="50">
        <v>0</v>
      </c>
      <c r="AB187" s="50">
        <v>6</v>
      </c>
      <c r="AC187" s="50">
        <v>0</v>
      </c>
      <c r="AD187" s="50">
        <v>0</v>
      </c>
      <c r="AE187" s="50">
        <v>0</v>
      </c>
      <c r="AF187" s="50">
        <v>0</v>
      </c>
      <c r="AG187" s="50">
        <v>0</v>
      </c>
      <c r="AH187" s="50">
        <v>0</v>
      </c>
    </row>
    <row r="188" spans="1:34" ht="16.5" x14ac:dyDescent="0.3">
      <c r="A188" s="51">
        <v>1</v>
      </c>
      <c r="B188" s="52">
        <v>1</v>
      </c>
      <c r="C188" s="52">
        <v>1</v>
      </c>
      <c r="D188" s="52">
        <v>1</v>
      </c>
      <c r="E188" s="52">
        <v>1</v>
      </c>
      <c r="F188" s="52">
        <v>1</v>
      </c>
      <c r="G188" s="52">
        <v>1</v>
      </c>
      <c r="H188" s="52">
        <v>1</v>
      </c>
      <c r="I188" s="52">
        <v>1</v>
      </c>
      <c r="J188" s="52">
        <v>1</v>
      </c>
      <c r="N188" s="50">
        <v>600631</v>
      </c>
      <c r="O188" s="50">
        <v>0</v>
      </c>
      <c r="P188" s="50">
        <f t="shared" si="0"/>
        <v>0</v>
      </c>
      <c r="Q188" s="156" t="s">
        <v>6926</v>
      </c>
      <c r="R188" s="50">
        <v>1</v>
      </c>
      <c r="S188" s="50">
        <v>1</v>
      </c>
      <c r="T188" s="50">
        <v>0</v>
      </c>
      <c r="U188" s="50">
        <v>0</v>
      </c>
      <c r="V188" s="50">
        <v>0</v>
      </c>
      <c r="W188" s="50">
        <v>0</v>
      </c>
      <c r="X188" s="50">
        <v>3</v>
      </c>
      <c r="Y188" s="50">
        <v>99991</v>
      </c>
      <c r="Z188" s="50">
        <v>1000</v>
      </c>
      <c r="AA188" s="50">
        <v>0</v>
      </c>
      <c r="AB188" s="50">
        <v>6</v>
      </c>
      <c r="AC188" s="50">
        <v>0</v>
      </c>
      <c r="AD188" s="50">
        <v>0</v>
      </c>
      <c r="AE188" s="50">
        <v>0</v>
      </c>
      <c r="AF188" s="50">
        <v>0</v>
      </c>
      <c r="AG188" s="50">
        <v>0</v>
      </c>
      <c r="AH188" s="50">
        <v>0</v>
      </c>
    </row>
    <row r="189" spans="1:34" x14ac:dyDescent="0.2">
      <c r="A189" s="51">
        <v>1</v>
      </c>
      <c r="B189" s="52">
        <v>1</v>
      </c>
      <c r="C189" s="52">
        <v>1</v>
      </c>
      <c r="D189" s="52">
        <v>1</v>
      </c>
      <c r="E189" s="52">
        <v>1</v>
      </c>
      <c r="F189" s="52">
        <v>1</v>
      </c>
      <c r="G189" s="52">
        <v>1</v>
      </c>
      <c r="H189" s="52">
        <v>1</v>
      </c>
      <c r="I189" s="52">
        <v>1</v>
      </c>
      <c r="J189" s="52">
        <v>1</v>
      </c>
      <c r="N189" s="50">
        <v>700000</v>
      </c>
      <c r="O189" s="50">
        <v>0</v>
      </c>
      <c r="P189" s="50">
        <v>0</v>
      </c>
      <c r="Q189" s="50" t="s">
        <v>6927</v>
      </c>
      <c r="R189" s="50">
        <v>1</v>
      </c>
      <c r="S189" s="50">
        <v>0</v>
      </c>
      <c r="T189" s="50">
        <v>0</v>
      </c>
      <c r="U189" s="50">
        <v>0</v>
      </c>
      <c r="V189" s="50">
        <v>0</v>
      </c>
      <c r="W189" s="50">
        <v>0</v>
      </c>
      <c r="X189" s="50">
        <v>2</v>
      </c>
      <c r="Y189" s="50" t="s">
        <v>6928</v>
      </c>
      <c r="Z189" s="50">
        <v>0</v>
      </c>
      <c r="AA189" s="50">
        <v>0</v>
      </c>
      <c r="AB189" s="50">
        <v>3</v>
      </c>
      <c r="AC189" s="50">
        <v>1</v>
      </c>
      <c r="AD189" s="50">
        <v>0</v>
      </c>
      <c r="AE189" s="50">
        <v>0</v>
      </c>
      <c r="AF189" s="50">
        <v>0</v>
      </c>
      <c r="AG189" s="50">
        <v>0</v>
      </c>
      <c r="AH189" s="50">
        <v>0</v>
      </c>
    </row>
    <row r="190" spans="1:34" x14ac:dyDescent="0.2">
      <c r="A190" s="51">
        <v>1</v>
      </c>
      <c r="B190" s="52">
        <v>1</v>
      </c>
      <c r="C190" s="52">
        <v>1</v>
      </c>
      <c r="D190" s="52">
        <v>1</v>
      </c>
      <c r="E190" s="52">
        <v>1</v>
      </c>
      <c r="F190" s="52">
        <v>1</v>
      </c>
      <c r="G190" s="52">
        <v>1</v>
      </c>
      <c r="H190" s="52">
        <v>1</v>
      </c>
      <c r="I190" s="52">
        <v>1</v>
      </c>
      <c r="J190" s="52">
        <v>1</v>
      </c>
      <c r="N190" s="50">
        <v>700010</v>
      </c>
      <c r="O190" s="50">
        <v>0</v>
      </c>
      <c r="P190" s="50">
        <f>IF(O190=0,0,Q190)</f>
        <v>0</v>
      </c>
      <c r="Q190" s="50" t="s">
        <v>6929</v>
      </c>
      <c r="R190" s="50">
        <v>1</v>
      </c>
      <c r="S190" s="50">
        <v>0</v>
      </c>
      <c r="T190" s="50">
        <v>0</v>
      </c>
      <c r="U190" s="50">
        <v>0</v>
      </c>
      <c r="V190" s="50">
        <v>0</v>
      </c>
      <c r="W190" s="50">
        <v>0</v>
      </c>
      <c r="X190" s="50">
        <v>2</v>
      </c>
      <c r="Y190" s="50" t="s">
        <v>6930</v>
      </c>
      <c r="Z190" s="50">
        <v>0</v>
      </c>
      <c r="AA190" s="50">
        <v>0</v>
      </c>
      <c r="AB190" s="50">
        <v>3</v>
      </c>
      <c r="AC190" s="50">
        <v>1</v>
      </c>
      <c r="AD190" s="50">
        <v>0</v>
      </c>
      <c r="AE190" s="50">
        <v>0</v>
      </c>
      <c r="AF190" s="50">
        <v>0</v>
      </c>
      <c r="AG190" s="50">
        <v>0</v>
      </c>
      <c r="AH190" s="50">
        <v>0</v>
      </c>
    </row>
    <row r="191" spans="1:34" x14ac:dyDescent="0.2">
      <c r="A191" s="51">
        <v>1</v>
      </c>
      <c r="B191" s="52">
        <v>1</v>
      </c>
      <c r="C191" s="52">
        <v>1</v>
      </c>
      <c r="D191" s="52">
        <v>1</v>
      </c>
      <c r="E191" s="52">
        <v>1</v>
      </c>
      <c r="F191" s="52">
        <v>1</v>
      </c>
      <c r="G191" s="52">
        <v>1</v>
      </c>
      <c r="H191" s="52">
        <v>1</v>
      </c>
      <c r="I191" s="52">
        <v>1</v>
      </c>
      <c r="J191" s="52">
        <v>1</v>
      </c>
      <c r="N191" s="50">
        <v>700020</v>
      </c>
      <c r="O191" s="50">
        <v>0</v>
      </c>
      <c r="P191" s="50">
        <f>IF(O191=0,0,Q191)</f>
        <v>0</v>
      </c>
      <c r="Q191" s="50" t="s">
        <v>6251</v>
      </c>
      <c r="R191" s="50">
        <v>1</v>
      </c>
      <c r="S191" s="50">
        <v>0</v>
      </c>
      <c r="T191" s="50">
        <v>0</v>
      </c>
      <c r="U191" s="50">
        <v>0</v>
      </c>
      <c r="V191" s="50">
        <v>0</v>
      </c>
      <c r="W191" s="50">
        <v>0</v>
      </c>
      <c r="X191" s="50">
        <v>2</v>
      </c>
      <c r="Y191" s="50" t="s">
        <v>6931</v>
      </c>
      <c r="Z191" s="50">
        <v>0</v>
      </c>
      <c r="AA191" s="50">
        <v>0</v>
      </c>
      <c r="AB191" s="50">
        <v>3</v>
      </c>
      <c r="AC191" s="50">
        <v>1</v>
      </c>
      <c r="AD191" s="50">
        <v>0</v>
      </c>
      <c r="AE191" s="50">
        <v>0</v>
      </c>
      <c r="AF191" s="50">
        <v>0</v>
      </c>
      <c r="AG191" s="50">
        <v>0</v>
      </c>
      <c r="AH191" s="50">
        <v>0</v>
      </c>
    </row>
    <row r="192" spans="1:34" x14ac:dyDescent="0.2">
      <c r="A192" s="51">
        <v>1</v>
      </c>
      <c r="B192" s="52">
        <v>1</v>
      </c>
      <c r="C192" s="52">
        <v>1</v>
      </c>
      <c r="D192" s="52">
        <v>1</v>
      </c>
      <c r="E192" s="52">
        <v>1</v>
      </c>
      <c r="F192" s="52">
        <v>1</v>
      </c>
      <c r="G192" s="52">
        <v>1</v>
      </c>
      <c r="H192" s="52">
        <v>1</v>
      </c>
      <c r="I192" s="52">
        <v>1</v>
      </c>
      <c r="J192" s="52">
        <v>1</v>
      </c>
      <c r="N192" s="50">
        <v>700030</v>
      </c>
      <c r="O192" s="50">
        <v>0</v>
      </c>
      <c r="P192" s="50">
        <f>IF(O192=0,0,Q192)</f>
        <v>0</v>
      </c>
      <c r="Q192" s="50" t="s">
        <v>6932</v>
      </c>
      <c r="R192" s="50">
        <v>1</v>
      </c>
      <c r="S192" s="50">
        <v>0</v>
      </c>
      <c r="T192" s="50">
        <v>0</v>
      </c>
      <c r="U192" s="50">
        <v>0</v>
      </c>
      <c r="V192" s="50">
        <v>0</v>
      </c>
      <c r="W192" s="50">
        <v>0</v>
      </c>
      <c r="X192" s="50">
        <v>10</v>
      </c>
      <c r="Y192" s="50" t="s">
        <v>6933</v>
      </c>
      <c r="Z192" s="50">
        <v>0</v>
      </c>
      <c r="AA192" s="50">
        <v>0</v>
      </c>
      <c r="AB192" s="50">
        <v>3</v>
      </c>
      <c r="AC192" s="50">
        <v>1</v>
      </c>
      <c r="AD192" s="50">
        <v>0</v>
      </c>
      <c r="AE192" s="50">
        <v>0</v>
      </c>
      <c r="AF192" s="50">
        <v>0</v>
      </c>
      <c r="AG192" s="50">
        <v>0</v>
      </c>
      <c r="AH192" s="50">
        <v>0</v>
      </c>
    </row>
    <row r="193" spans="1:34" x14ac:dyDescent="0.2">
      <c r="A193" s="51">
        <v>1</v>
      </c>
      <c r="B193" s="52">
        <v>1</v>
      </c>
      <c r="C193" s="52">
        <v>1</v>
      </c>
      <c r="D193" s="52">
        <v>1</v>
      </c>
      <c r="E193" s="52">
        <v>1</v>
      </c>
      <c r="F193" s="52">
        <v>1</v>
      </c>
      <c r="G193" s="52">
        <v>1</v>
      </c>
      <c r="H193" s="52">
        <v>1</v>
      </c>
      <c r="I193" s="52">
        <v>1</v>
      </c>
      <c r="J193" s="52">
        <v>1</v>
      </c>
      <c r="N193" s="50">
        <v>700040</v>
      </c>
      <c r="O193" s="50">
        <v>0</v>
      </c>
      <c r="P193" s="50">
        <v>0</v>
      </c>
      <c r="Q193" s="50" t="s">
        <v>6927</v>
      </c>
      <c r="R193" s="50">
        <v>1</v>
      </c>
      <c r="S193" s="50">
        <v>0</v>
      </c>
      <c r="T193" s="50">
        <v>0</v>
      </c>
      <c r="U193" s="50">
        <v>0</v>
      </c>
      <c r="V193" s="50">
        <v>0</v>
      </c>
      <c r="W193" s="50">
        <v>0</v>
      </c>
      <c r="X193" s="50">
        <v>2</v>
      </c>
      <c r="Y193" s="50" t="s">
        <v>6928</v>
      </c>
      <c r="Z193" s="50">
        <v>0</v>
      </c>
      <c r="AA193" s="50">
        <v>0</v>
      </c>
      <c r="AB193" s="50">
        <v>3</v>
      </c>
      <c r="AC193" s="50">
        <v>1</v>
      </c>
      <c r="AD193" s="50">
        <v>0</v>
      </c>
      <c r="AE193" s="50">
        <v>0</v>
      </c>
      <c r="AF193" s="50">
        <v>0</v>
      </c>
      <c r="AG193" s="50">
        <v>0</v>
      </c>
      <c r="AH193" s="50">
        <v>0</v>
      </c>
    </row>
    <row r="194" spans="1:34" x14ac:dyDescent="0.2">
      <c r="A194" s="51">
        <v>1</v>
      </c>
      <c r="B194" s="52">
        <v>1</v>
      </c>
      <c r="C194" s="52">
        <v>1</v>
      </c>
      <c r="D194" s="52">
        <v>1</v>
      </c>
      <c r="E194" s="52">
        <v>1</v>
      </c>
      <c r="F194" s="52">
        <v>1</v>
      </c>
      <c r="G194" s="52">
        <v>1</v>
      </c>
      <c r="H194" s="52">
        <v>1</v>
      </c>
      <c r="I194" s="52">
        <v>1</v>
      </c>
      <c r="J194" s="52">
        <v>1</v>
      </c>
      <c r="N194" s="50">
        <v>700050</v>
      </c>
      <c r="O194" s="50">
        <v>0</v>
      </c>
      <c r="P194" s="50">
        <f>IF(O194=0,0,Q194)</f>
        <v>0</v>
      </c>
      <c r="Q194" s="50" t="s">
        <v>6929</v>
      </c>
      <c r="R194" s="50">
        <v>1</v>
      </c>
      <c r="S194" s="50">
        <v>0</v>
      </c>
      <c r="T194" s="50">
        <v>0</v>
      </c>
      <c r="U194" s="50">
        <v>0</v>
      </c>
      <c r="V194" s="50">
        <v>0</v>
      </c>
      <c r="W194" s="50">
        <v>0</v>
      </c>
      <c r="X194" s="50">
        <v>2</v>
      </c>
      <c r="Y194" s="50" t="s">
        <v>6930</v>
      </c>
      <c r="Z194" s="50">
        <v>0</v>
      </c>
      <c r="AA194" s="50">
        <v>0</v>
      </c>
      <c r="AB194" s="50">
        <v>3</v>
      </c>
      <c r="AC194" s="50">
        <v>1</v>
      </c>
      <c r="AD194" s="50">
        <v>0</v>
      </c>
      <c r="AE194" s="50">
        <v>0</v>
      </c>
      <c r="AF194" s="50">
        <v>0</v>
      </c>
      <c r="AG194" s="50">
        <v>0</v>
      </c>
      <c r="AH194" s="50">
        <v>0</v>
      </c>
    </row>
    <row r="195" spans="1:34" x14ac:dyDescent="0.2">
      <c r="A195" s="51">
        <v>1</v>
      </c>
      <c r="B195" s="52">
        <v>1</v>
      </c>
      <c r="C195" s="52">
        <v>1</v>
      </c>
      <c r="D195" s="52">
        <v>1</v>
      </c>
      <c r="E195" s="52">
        <v>1</v>
      </c>
      <c r="F195" s="52">
        <v>1</v>
      </c>
      <c r="G195" s="52">
        <v>1</v>
      </c>
      <c r="H195" s="52">
        <v>1</v>
      </c>
      <c r="I195" s="52">
        <v>1</v>
      </c>
      <c r="J195" s="52">
        <v>1</v>
      </c>
      <c r="N195" s="50">
        <v>700060</v>
      </c>
      <c r="O195" s="50">
        <v>0</v>
      </c>
      <c r="P195" s="50">
        <f>IF(O195=0,0,Q195)</f>
        <v>0</v>
      </c>
      <c r="Q195" s="50" t="s">
        <v>6251</v>
      </c>
      <c r="R195" s="50">
        <v>1</v>
      </c>
      <c r="S195" s="50">
        <v>0</v>
      </c>
      <c r="T195" s="50">
        <v>0</v>
      </c>
      <c r="U195" s="50">
        <v>0</v>
      </c>
      <c r="V195" s="50">
        <v>0</v>
      </c>
      <c r="W195" s="50">
        <v>0</v>
      </c>
      <c r="X195" s="50">
        <v>2</v>
      </c>
      <c r="Y195" s="50" t="s">
        <v>6931</v>
      </c>
      <c r="Z195" s="50">
        <v>0</v>
      </c>
      <c r="AA195" s="50">
        <v>0</v>
      </c>
      <c r="AB195" s="50">
        <v>3</v>
      </c>
      <c r="AC195" s="50">
        <v>1</v>
      </c>
      <c r="AD195" s="50">
        <v>0</v>
      </c>
      <c r="AE195" s="50">
        <v>0</v>
      </c>
      <c r="AF195" s="50">
        <v>0</v>
      </c>
      <c r="AG195" s="50">
        <v>0</v>
      </c>
      <c r="AH195" s="50">
        <v>0</v>
      </c>
    </row>
    <row r="196" spans="1:34" x14ac:dyDescent="0.2">
      <c r="A196" s="51">
        <v>1</v>
      </c>
      <c r="B196" s="52">
        <v>1</v>
      </c>
      <c r="C196" s="52">
        <v>1</v>
      </c>
      <c r="D196" s="52">
        <v>1</v>
      </c>
      <c r="E196" s="52">
        <v>1</v>
      </c>
      <c r="F196" s="52">
        <v>1</v>
      </c>
      <c r="G196" s="52">
        <v>1</v>
      </c>
      <c r="H196" s="52">
        <v>1</v>
      </c>
      <c r="I196" s="52">
        <v>1</v>
      </c>
      <c r="J196" s="52">
        <v>1</v>
      </c>
      <c r="N196" s="50">
        <v>700070</v>
      </c>
      <c r="O196" s="50">
        <v>0</v>
      </c>
      <c r="P196" s="50">
        <f>IF(O196=0,0,Q196)</f>
        <v>0</v>
      </c>
      <c r="Q196" s="50" t="s">
        <v>6932</v>
      </c>
      <c r="R196" s="50">
        <v>1</v>
      </c>
      <c r="S196" s="50">
        <v>0</v>
      </c>
      <c r="T196" s="50">
        <v>0</v>
      </c>
      <c r="U196" s="50">
        <v>0</v>
      </c>
      <c r="V196" s="50">
        <v>0</v>
      </c>
      <c r="W196" s="50">
        <v>0</v>
      </c>
      <c r="X196" s="50">
        <v>10</v>
      </c>
      <c r="Y196" s="50" t="s">
        <v>6933</v>
      </c>
      <c r="Z196" s="50">
        <v>0</v>
      </c>
      <c r="AA196" s="50">
        <v>0</v>
      </c>
      <c r="AB196" s="50">
        <v>3</v>
      </c>
      <c r="AC196" s="50">
        <v>1</v>
      </c>
      <c r="AD196" s="50">
        <v>0</v>
      </c>
      <c r="AE196" s="50">
        <v>0</v>
      </c>
      <c r="AF196" s="50">
        <v>0</v>
      </c>
      <c r="AG196" s="50">
        <v>0</v>
      </c>
      <c r="AH196" s="50">
        <v>0</v>
      </c>
    </row>
    <row r="197" spans="1:34" x14ac:dyDescent="0.2">
      <c r="A197" s="51">
        <v>1</v>
      </c>
      <c r="B197" s="52">
        <v>1</v>
      </c>
      <c r="C197" s="52">
        <v>1</v>
      </c>
      <c r="D197" s="52">
        <v>1</v>
      </c>
      <c r="E197" s="52">
        <v>1</v>
      </c>
      <c r="F197" s="52">
        <v>1</v>
      </c>
      <c r="G197" s="52">
        <v>1</v>
      </c>
      <c r="H197" s="52">
        <v>1</v>
      </c>
      <c r="I197" s="52">
        <v>1</v>
      </c>
      <c r="J197" s="52">
        <v>1</v>
      </c>
      <c r="N197" s="50">
        <v>700080</v>
      </c>
      <c r="O197" s="50">
        <v>0</v>
      </c>
      <c r="P197" s="50">
        <v>0</v>
      </c>
      <c r="Q197" s="50" t="s">
        <v>6927</v>
      </c>
      <c r="R197" s="50">
        <v>1</v>
      </c>
      <c r="S197" s="50">
        <v>0</v>
      </c>
      <c r="T197" s="50">
        <v>0</v>
      </c>
      <c r="U197" s="50">
        <v>0</v>
      </c>
      <c r="V197" s="50">
        <v>0</v>
      </c>
      <c r="W197" s="50">
        <v>0</v>
      </c>
      <c r="X197" s="50">
        <v>2</v>
      </c>
      <c r="Y197" s="50" t="s">
        <v>6928</v>
      </c>
      <c r="Z197" s="50">
        <v>0</v>
      </c>
      <c r="AA197" s="50">
        <v>0</v>
      </c>
      <c r="AB197" s="50">
        <v>3</v>
      </c>
      <c r="AC197" s="50">
        <v>1</v>
      </c>
      <c r="AD197" s="50">
        <v>0</v>
      </c>
      <c r="AE197" s="50">
        <v>0</v>
      </c>
      <c r="AF197" s="50">
        <v>0</v>
      </c>
      <c r="AG197" s="50">
        <v>0</v>
      </c>
      <c r="AH197" s="50">
        <v>0</v>
      </c>
    </row>
    <row r="198" spans="1:34" x14ac:dyDescent="0.2">
      <c r="A198" s="51">
        <v>1</v>
      </c>
      <c r="B198" s="52">
        <v>1</v>
      </c>
      <c r="C198" s="52">
        <v>1</v>
      </c>
      <c r="D198" s="52">
        <v>1</v>
      </c>
      <c r="E198" s="52">
        <v>1</v>
      </c>
      <c r="F198" s="52">
        <v>1</v>
      </c>
      <c r="G198" s="52">
        <v>1</v>
      </c>
      <c r="H198" s="52">
        <v>1</v>
      </c>
      <c r="I198" s="52">
        <v>1</v>
      </c>
      <c r="J198" s="52">
        <v>1</v>
      </c>
      <c r="N198" s="50">
        <v>700081</v>
      </c>
      <c r="O198" s="50">
        <v>0</v>
      </c>
      <c r="P198" s="50">
        <v>0</v>
      </c>
      <c r="Q198" s="69" t="s">
        <v>6934</v>
      </c>
      <c r="R198" s="50">
        <v>1</v>
      </c>
      <c r="S198" s="50">
        <v>0</v>
      </c>
      <c r="T198" s="50">
        <v>0</v>
      </c>
      <c r="U198" s="50">
        <v>0</v>
      </c>
      <c r="V198" s="50">
        <v>0</v>
      </c>
      <c r="W198" s="50">
        <v>0</v>
      </c>
      <c r="X198" s="69">
        <v>200</v>
      </c>
      <c r="Y198" s="94" t="s">
        <v>6935</v>
      </c>
      <c r="Z198" s="50">
        <v>0</v>
      </c>
      <c r="AA198" s="50">
        <v>0</v>
      </c>
      <c r="AB198" s="50">
        <v>3</v>
      </c>
      <c r="AC198" s="50">
        <v>1</v>
      </c>
      <c r="AD198" s="50">
        <v>0</v>
      </c>
      <c r="AE198" s="50">
        <v>0</v>
      </c>
      <c r="AF198" s="50">
        <v>0</v>
      </c>
      <c r="AG198" s="50">
        <v>0</v>
      </c>
      <c r="AH198" s="50">
        <v>0</v>
      </c>
    </row>
    <row r="199" spans="1:34" x14ac:dyDescent="0.2">
      <c r="A199" s="51">
        <v>1</v>
      </c>
      <c r="B199" s="52">
        <v>1</v>
      </c>
      <c r="C199" s="52">
        <v>1</v>
      </c>
      <c r="D199" s="52">
        <v>1</v>
      </c>
      <c r="E199" s="52">
        <v>1</v>
      </c>
      <c r="F199" s="52">
        <v>1</v>
      </c>
      <c r="G199" s="52">
        <v>1</v>
      </c>
      <c r="H199" s="52">
        <v>1</v>
      </c>
      <c r="I199" s="52">
        <v>1</v>
      </c>
      <c r="J199" s="52">
        <v>1</v>
      </c>
      <c r="N199" s="50">
        <v>700090</v>
      </c>
      <c r="O199" s="50">
        <v>0</v>
      </c>
      <c r="P199" s="50">
        <f t="shared" ref="P199:P204" si="3">IF(O199=0,0,Q199)</f>
        <v>0</v>
      </c>
      <c r="Q199" s="50" t="s">
        <v>6929</v>
      </c>
      <c r="R199" s="50">
        <v>1</v>
      </c>
      <c r="S199" s="50">
        <v>0</v>
      </c>
      <c r="T199" s="50">
        <v>0</v>
      </c>
      <c r="U199" s="50">
        <v>0</v>
      </c>
      <c r="V199" s="50">
        <v>0</v>
      </c>
      <c r="W199" s="50">
        <v>0</v>
      </c>
      <c r="X199" s="50">
        <v>2</v>
      </c>
      <c r="Y199" s="50" t="s">
        <v>6930</v>
      </c>
      <c r="Z199" s="50">
        <v>0</v>
      </c>
      <c r="AA199" s="50">
        <v>0</v>
      </c>
      <c r="AB199" s="50">
        <v>3</v>
      </c>
      <c r="AC199" s="50">
        <v>1</v>
      </c>
      <c r="AD199" s="50">
        <v>0</v>
      </c>
      <c r="AE199" s="50">
        <v>0</v>
      </c>
      <c r="AF199" s="50">
        <v>0</v>
      </c>
      <c r="AG199" s="50">
        <v>0</v>
      </c>
      <c r="AH199" s="50">
        <v>0</v>
      </c>
    </row>
    <row r="200" spans="1:34" x14ac:dyDescent="0.2">
      <c r="A200" s="51">
        <v>1</v>
      </c>
      <c r="B200" s="52">
        <v>1</v>
      </c>
      <c r="C200" s="52">
        <v>1</v>
      </c>
      <c r="D200" s="52">
        <v>1</v>
      </c>
      <c r="E200" s="52">
        <v>1</v>
      </c>
      <c r="F200" s="52">
        <v>1</v>
      </c>
      <c r="G200" s="52">
        <v>1</v>
      </c>
      <c r="H200" s="52">
        <v>1</v>
      </c>
      <c r="I200" s="52">
        <v>1</v>
      </c>
      <c r="J200" s="52">
        <v>1</v>
      </c>
      <c r="N200" s="50">
        <v>700091</v>
      </c>
      <c r="O200" s="50">
        <v>0</v>
      </c>
      <c r="P200" s="50">
        <f t="shared" si="3"/>
        <v>0</v>
      </c>
      <c r="Q200" s="69" t="s">
        <v>6936</v>
      </c>
      <c r="R200" s="50">
        <v>1</v>
      </c>
      <c r="S200" s="50">
        <v>0</v>
      </c>
      <c r="T200" s="50">
        <v>0</v>
      </c>
      <c r="U200" s="50">
        <v>0</v>
      </c>
      <c r="V200" s="50">
        <v>6</v>
      </c>
      <c r="W200" s="50">
        <v>0</v>
      </c>
      <c r="X200" s="69">
        <v>2</v>
      </c>
      <c r="Y200" s="69" t="s">
        <v>6937</v>
      </c>
      <c r="Z200" s="50">
        <v>500</v>
      </c>
      <c r="AA200" s="50">
        <v>0</v>
      </c>
      <c r="AB200" s="50">
        <v>3</v>
      </c>
      <c r="AC200" s="50">
        <v>1</v>
      </c>
      <c r="AD200" s="50">
        <v>0</v>
      </c>
      <c r="AE200" s="50">
        <v>0</v>
      </c>
      <c r="AF200" s="50">
        <v>0</v>
      </c>
      <c r="AG200" s="50">
        <v>0</v>
      </c>
      <c r="AH200" s="50">
        <v>0</v>
      </c>
    </row>
    <row r="201" spans="1:34" x14ac:dyDescent="0.2">
      <c r="A201" s="51">
        <v>1</v>
      </c>
      <c r="B201" s="52">
        <v>1</v>
      </c>
      <c r="C201" s="52">
        <v>1</v>
      </c>
      <c r="D201" s="52">
        <v>1</v>
      </c>
      <c r="E201" s="52">
        <v>1</v>
      </c>
      <c r="F201" s="52">
        <v>1</v>
      </c>
      <c r="G201" s="52">
        <v>1</v>
      </c>
      <c r="H201" s="52">
        <v>1</v>
      </c>
      <c r="I201" s="52">
        <v>1</v>
      </c>
      <c r="J201" s="52">
        <v>1</v>
      </c>
      <c r="N201" s="50">
        <v>700100</v>
      </c>
      <c r="O201" s="50">
        <v>0</v>
      </c>
      <c r="P201" s="50">
        <f t="shared" si="3"/>
        <v>0</v>
      </c>
      <c r="Q201" s="69" t="s">
        <v>6938</v>
      </c>
      <c r="R201" s="50">
        <v>1</v>
      </c>
      <c r="S201" s="50">
        <v>0</v>
      </c>
      <c r="T201" s="50">
        <v>0</v>
      </c>
      <c r="U201" s="50">
        <v>0</v>
      </c>
      <c r="V201" s="50">
        <v>0</v>
      </c>
      <c r="W201" s="50">
        <v>0</v>
      </c>
      <c r="X201" s="69">
        <v>2</v>
      </c>
      <c r="Y201" s="69" t="s">
        <v>6939</v>
      </c>
      <c r="Z201" s="50">
        <v>0</v>
      </c>
      <c r="AA201" s="50">
        <v>0</v>
      </c>
      <c r="AB201" s="50">
        <v>3</v>
      </c>
      <c r="AC201" s="50">
        <v>1</v>
      </c>
      <c r="AD201" s="50">
        <v>0</v>
      </c>
      <c r="AE201" s="50">
        <v>0</v>
      </c>
      <c r="AF201" s="50">
        <v>0</v>
      </c>
      <c r="AG201" s="50">
        <v>0</v>
      </c>
      <c r="AH201" s="50">
        <v>0</v>
      </c>
    </row>
    <row r="202" spans="1:34" x14ac:dyDescent="0.2">
      <c r="A202" s="51">
        <v>1</v>
      </c>
      <c r="B202" s="52">
        <v>1</v>
      </c>
      <c r="C202" s="52">
        <v>1</v>
      </c>
      <c r="D202" s="52">
        <v>1</v>
      </c>
      <c r="E202" s="52">
        <v>1</v>
      </c>
      <c r="F202" s="52">
        <v>1</v>
      </c>
      <c r="G202" s="52">
        <v>1</v>
      </c>
      <c r="H202" s="52">
        <v>1</v>
      </c>
      <c r="I202" s="52">
        <v>1</v>
      </c>
      <c r="J202" s="52">
        <v>1</v>
      </c>
      <c r="N202" s="50">
        <v>700101</v>
      </c>
      <c r="O202" s="50">
        <v>0</v>
      </c>
      <c r="P202" s="50">
        <f t="shared" si="3"/>
        <v>0</v>
      </c>
      <c r="Q202" s="50" t="s">
        <v>6940</v>
      </c>
      <c r="R202" s="50">
        <v>1</v>
      </c>
      <c r="S202" s="50">
        <v>0</v>
      </c>
      <c r="T202" s="50">
        <v>0</v>
      </c>
      <c r="U202" s="50">
        <v>0</v>
      </c>
      <c r="V202" s="50">
        <v>0</v>
      </c>
      <c r="W202" s="50">
        <v>0</v>
      </c>
      <c r="X202" s="50">
        <v>10</v>
      </c>
      <c r="Y202" s="50" t="s">
        <v>6941</v>
      </c>
      <c r="Z202" s="50">
        <v>0</v>
      </c>
      <c r="AA202" s="50">
        <v>0</v>
      </c>
      <c r="AB202" s="50">
        <v>3</v>
      </c>
      <c r="AC202" s="50">
        <v>1</v>
      </c>
      <c r="AD202" s="50">
        <v>0</v>
      </c>
      <c r="AE202" s="50">
        <v>0</v>
      </c>
      <c r="AF202" s="50">
        <v>0</v>
      </c>
      <c r="AG202" s="50">
        <v>0</v>
      </c>
      <c r="AH202" s="50">
        <v>0</v>
      </c>
    </row>
    <row r="203" spans="1:34" x14ac:dyDescent="0.2">
      <c r="A203" s="51">
        <v>1</v>
      </c>
      <c r="B203" s="52">
        <v>1</v>
      </c>
      <c r="C203" s="52">
        <v>1</v>
      </c>
      <c r="D203" s="52">
        <v>1</v>
      </c>
      <c r="E203" s="52">
        <v>1</v>
      </c>
      <c r="F203" s="52">
        <v>1</v>
      </c>
      <c r="G203" s="52">
        <v>1</v>
      </c>
      <c r="H203" s="52">
        <v>1</v>
      </c>
      <c r="I203" s="52">
        <v>1</v>
      </c>
      <c r="J203" s="52">
        <v>1</v>
      </c>
      <c r="N203" s="50">
        <v>700110</v>
      </c>
      <c r="O203" s="50">
        <v>0</v>
      </c>
      <c r="P203" s="50">
        <f t="shared" si="3"/>
        <v>0</v>
      </c>
      <c r="Q203" s="50" t="s">
        <v>6932</v>
      </c>
      <c r="R203" s="50">
        <v>1</v>
      </c>
      <c r="S203" s="50">
        <v>0</v>
      </c>
      <c r="T203" s="50">
        <v>0</v>
      </c>
      <c r="U203" s="50">
        <v>0</v>
      </c>
      <c r="V203" s="50">
        <v>0</v>
      </c>
      <c r="W203" s="50">
        <v>0</v>
      </c>
      <c r="X203" s="50">
        <v>10</v>
      </c>
      <c r="Y203" s="50" t="s">
        <v>6933</v>
      </c>
      <c r="Z203" s="50">
        <v>0</v>
      </c>
      <c r="AA203" s="50">
        <v>0</v>
      </c>
      <c r="AB203" s="50">
        <v>3</v>
      </c>
      <c r="AC203" s="50">
        <v>1</v>
      </c>
      <c r="AD203" s="50">
        <v>0</v>
      </c>
      <c r="AE203" s="50">
        <v>0</v>
      </c>
      <c r="AF203" s="50">
        <v>0</v>
      </c>
      <c r="AG203" s="50">
        <v>0</v>
      </c>
      <c r="AH203" s="50">
        <v>0</v>
      </c>
    </row>
    <row r="204" spans="1:34" x14ac:dyDescent="0.2">
      <c r="A204" s="51">
        <v>1</v>
      </c>
      <c r="B204" s="52">
        <v>1</v>
      </c>
      <c r="C204" s="52">
        <v>1</v>
      </c>
      <c r="D204" s="52">
        <v>1</v>
      </c>
      <c r="E204" s="52">
        <v>1</v>
      </c>
      <c r="F204" s="52">
        <v>1</v>
      </c>
      <c r="G204" s="52">
        <v>1</v>
      </c>
      <c r="H204" s="52">
        <v>1</v>
      </c>
      <c r="I204" s="52">
        <v>1</v>
      </c>
      <c r="J204" s="52">
        <v>1</v>
      </c>
      <c r="N204" s="50">
        <v>700111</v>
      </c>
      <c r="O204" s="50">
        <v>0</v>
      </c>
      <c r="P204" s="50">
        <f t="shared" si="3"/>
        <v>0</v>
      </c>
      <c r="Q204" s="50" t="s">
        <v>6942</v>
      </c>
      <c r="R204" s="50">
        <v>1</v>
      </c>
      <c r="S204" s="50">
        <v>0</v>
      </c>
      <c r="T204" s="50">
        <v>0</v>
      </c>
      <c r="U204" s="50">
        <v>0</v>
      </c>
      <c r="V204" s="50">
        <v>0</v>
      </c>
      <c r="W204" s="50">
        <v>0</v>
      </c>
      <c r="X204" s="50">
        <v>106</v>
      </c>
      <c r="Y204" s="50" t="s">
        <v>6943</v>
      </c>
      <c r="Z204" s="50">
        <v>0</v>
      </c>
      <c r="AA204" s="50">
        <v>0</v>
      </c>
      <c r="AB204" s="50">
        <v>3</v>
      </c>
      <c r="AC204" s="50">
        <v>1</v>
      </c>
      <c r="AD204" s="50">
        <v>0</v>
      </c>
      <c r="AE204" s="50">
        <v>0</v>
      </c>
      <c r="AF204" s="50">
        <v>0</v>
      </c>
      <c r="AG204" s="50">
        <v>0</v>
      </c>
      <c r="AH204" s="50">
        <v>0</v>
      </c>
    </row>
    <row r="205" spans="1:34" x14ac:dyDescent="0.2">
      <c r="A205" s="51">
        <v>1</v>
      </c>
      <c r="B205" s="52">
        <v>1</v>
      </c>
      <c r="C205" s="52">
        <v>1</v>
      </c>
      <c r="D205" s="52">
        <v>1</v>
      </c>
      <c r="E205" s="52">
        <v>1</v>
      </c>
      <c r="F205" s="52">
        <v>1</v>
      </c>
      <c r="G205" s="52">
        <v>1</v>
      </c>
      <c r="H205" s="52">
        <v>1</v>
      </c>
      <c r="I205" s="52">
        <v>1</v>
      </c>
      <c r="J205" s="52">
        <v>1</v>
      </c>
      <c r="N205" s="50">
        <v>700120</v>
      </c>
      <c r="O205" s="50">
        <v>0</v>
      </c>
      <c r="P205" s="50">
        <f>IF(O205=0,0,Q205)</f>
        <v>0</v>
      </c>
      <c r="Q205" s="50" t="s">
        <v>6286</v>
      </c>
      <c r="R205" s="50">
        <v>1</v>
      </c>
      <c r="S205" s="50">
        <v>0</v>
      </c>
      <c r="T205" s="50">
        <v>0</v>
      </c>
      <c r="U205" s="50">
        <v>0</v>
      </c>
      <c r="V205" s="50">
        <v>0</v>
      </c>
      <c r="W205" s="50">
        <v>0</v>
      </c>
      <c r="X205" s="50">
        <v>2</v>
      </c>
      <c r="Y205" s="50" t="s">
        <v>6944</v>
      </c>
      <c r="Z205" s="50">
        <v>0</v>
      </c>
      <c r="AA205" s="50">
        <v>0</v>
      </c>
      <c r="AB205" s="50">
        <v>3</v>
      </c>
      <c r="AC205" s="50">
        <v>1</v>
      </c>
      <c r="AD205" s="50">
        <v>0</v>
      </c>
      <c r="AE205" s="50">
        <v>0</v>
      </c>
      <c r="AF205" s="50">
        <v>0</v>
      </c>
      <c r="AG205" s="50">
        <v>0</v>
      </c>
      <c r="AH205" s="50">
        <v>0</v>
      </c>
    </row>
    <row r="206" spans="1:34" x14ac:dyDescent="0.2">
      <c r="A206" s="51">
        <v>1</v>
      </c>
      <c r="B206" s="52">
        <v>1</v>
      </c>
      <c r="C206" s="52">
        <v>1</v>
      </c>
      <c r="D206" s="52">
        <v>1</v>
      </c>
      <c r="E206" s="52">
        <v>1</v>
      </c>
      <c r="F206" s="52">
        <v>1</v>
      </c>
      <c r="G206" s="52">
        <v>1</v>
      </c>
      <c r="H206" s="52">
        <v>1</v>
      </c>
      <c r="I206" s="52">
        <v>1</v>
      </c>
      <c r="J206" s="52">
        <v>1</v>
      </c>
      <c r="N206" s="50">
        <v>700130</v>
      </c>
      <c r="O206" s="50">
        <v>0</v>
      </c>
      <c r="P206" s="50">
        <f>IF(O206=0,0,Q206)</f>
        <v>0</v>
      </c>
      <c r="Q206" s="50" t="s">
        <v>6286</v>
      </c>
      <c r="R206" s="50">
        <v>1</v>
      </c>
      <c r="S206" s="50">
        <v>0</v>
      </c>
      <c r="T206" s="50">
        <v>0</v>
      </c>
      <c r="U206" s="50">
        <v>0</v>
      </c>
      <c r="V206" s="50">
        <v>0</v>
      </c>
      <c r="W206" s="50">
        <v>0</v>
      </c>
      <c r="X206" s="50">
        <v>2</v>
      </c>
      <c r="Y206" s="50" t="s">
        <v>6944</v>
      </c>
      <c r="Z206" s="50">
        <v>0</v>
      </c>
      <c r="AA206" s="50">
        <v>0</v>
      </c>
      <c r="AB206" s="50">
        <v>3</v>
      </c>
      <c r="AC206" s="50">
        <v>1</v>
      </c>
      <c r="AD206" s="50">
        <v>0</v>
      </c>
      <c r="AE206" s="50">
        <v>0</v>
      </c>
      <c r="AF206" s="50">
        <v>0</v>
      </c>
      <c r="AG206" s="50">
        <v>0</v>
      </c>
      <c r="AH206" s="50">
        <v>0</v>
      </c>
    </row>
    <row r="207" spans="1:34" x14ac:dyDescent="0.2">
      <c r="A207" s="51">
        <v>1</v>
      </c>
      <c r="B207" s="52">
        <v>1</v>
      </c>
      <c r="C207" s="52">
        <v>1</v>
      </c>
      <c r="D207" s="52">
        <v>1</v>
      </c>
      <c r="E207" s="52">
        <v>1</v>
      </c>
      <c r="F207" s="52">
        <v>1</v>
      </c>
      <c r="G207" s="52">
        <v>1</v>
      </c>
      <c r="H207" s="52">
        <v>1</v>
      </c>
      <c r="I207" s="52">
        <v>1</v>
      </c>
      <c r="J207" s="52">
        <v>1</v>
      </c>
      <c r="N207" s="50">
        <v>700140</v>
      </c>
      <c r="O207" s="50">
        <v>0</v>
      </c>
      <c r="P207" s="50">
        <f>IF(O207=0,0,Q207)</f>
        <v>0</v>
      </c>
      <c r="Q207" s="69" t="s">
        <v>6945</v>
      </c>
      <c r="R207" s="50">
        <v>1</v>
      </c>
      <c r="S207" s="50">
        <v>0</v>
      </c>
      <c r="T207" s="50">
        <v>0</v>
      </c>
      <c r="U207" s="50">
        <v>0</v>
      </c>
      <c r="V207" s="50">
        <v>0</v>
      </c>
      <c r="W207" s="50">
        <v>0</v>
      </c>
      <c r="X207" s="69">
        <v>2</v>
      </c>
      <c r="Y207" s="69" t="s">
        <v>6946</v>
      </c>
      <c r="Z207" s="50">
        <v>0</v>
      </c>
      <c r="AA207" s="50">
        <v>0</v>
      </c>
      <c r="AB207" s="50">
        <v>3</v>
      </c>
      <c r="AC207" s="50">
        <v>1</v>
      </c>
      <c r="AD207" s="50">
        <v>0</v>
      </c>
      <c r="AE207" s="50">
        <v>0</v>
      </c>
      <c r="AF207" s="50">
        <v>0</v>
      </c>
      <c r="AG207" s="50">
        <v>0</v>
      </c>
      <c r="AH207" s="50">
        <v>0</v>
      </c>
    </row>
    <row r="208" spans="1:34" x14ac:dyDescent="0.2">
      <c r="A208" s="51">
        <v>1</v>
      </c>
      <c r="B208" s="52">
        <v>1</v>
      </c>
      <c r="C208" s="52">
        <v>1</v>
      </c>
      <c r="D208" s="52">
        <v>1</v>
      </c>
      <c r="E208" s="52">
        <v>1</v>
      </c>
      <c r="F208" s="52">
        <v>1</v>
      </c>
      <c r="G208" s="52">
        <v>1</v>
      </c>
      <c r="H208" s="52">
        <v>1</v>
      </c>
      <c r="I208" s="52">
        <v>1</v>
      </c>
      <c r="J208" s="52">
        <v>1</v>
      </c>
      <c r="N208" s="50">
        <v>800000</v>
      </c>
      <c r="O208" s="50">
        <v>0</v>
      </c>
      <c r="P208" s="50">
        <v>0</v>
      </c>
      <c r="Q208" s="59" t="s">
        <v>6947</v>
      </c>
      <c r="R208" s="50">
        <v>6</v>
      </c>
      <c r="S208" s="50" t="s">
        <v>6446</v>
      </c>
      <c r="T208" s="50">
        <v>0</v>
      </c>
      <c r="U208" s="50">
        <v>0</v>
      </c>
      <c r="V208" s="50">
        <v>0</v>
      </c>
      <c r="W208" s="50">
        <v>0</v>
      </c>
      <c r="X208" s="50">
        <v>27</v>
      </c>
      <c r="Y208" s="50" t="s">
        <v>6948</v>
      </c>
      <c r="Z208" s="50">
        <v>500</v>
      </c>
      <c r="AA208" s="50">
        <v>0</v>
      </c>
      <c r="AB208" s="50">
        <v>2</v>
      </c>
      <c r="AC208" s="50">
        <v>3000</v>
      </c>
      <c r="AD208" s="50">
        <v>0</v>
      </c>
      <c r="AE208" s="50">
        <v>0</v>
      </c>
      <c r="AF208" s="50">
        <v>0</v>
      </c>
      <c r="AG208" s="50">
        <v>0</v>
      </c>
      <c r="AH208" s="50">
        <v>0</v>
      </c>
    </row>
    <row r="209" spans="1:34" x14ac:dyDescent="0.2">
      <c r="A209" s="51">
        <v>1</v>
      </c>
      <c r="B209" s="52">
        <v>1</v>
      </c>
      <c r="C209" s="52">
        <v>1</v>
      </c>
      <c r="D209" s="52">
        <v>1</v>
      </c>
      <c r="E209" s="52">
        <v>1</v>
      </c>
      <c r="F209" s="52">
        <v>1</v>
      </c>
      <c r="G209" s="52">
        <v>1</v>
      </c>
      <c r="H209" s="52">
        <v>1</v>
      </c>
      <c r="I209" s="52">
        <v>1</v>
      </c>
      <c r="J209" s="52">
        <v>1</v>
      </c>
      <c r="N209" s="50">
        <v>800010</v>
      </c>
      <c r="O209" s="50">
        <v>0</v>
      </c>
      <c r="P209" s="50">
        <v>0</v>
      </c>
      <c r="Q209" s="59" t="s">
        <v>6949</v>
      </c>
      <c r="R209" s="50">
        <v>6</v>
      </c>
      <c r="S209" s="50" t="s">
        <v>6446</v>
      </c>
      <c r="T209" s="50">
        <v>0</v>
      </c>
      <c r="U209" s="50">
        <v>0</v>
      </c>
      <c r="V209" s="50">
        <v>0</v>
      </c>
      <c r="W209" s="50">
        <v>0</v>
      </c>
      <c r="X209" s="50">
        <v>27</v>
      </c>
      <c r="Y209" s="50" t="s">
        <v>6950</v>
      </c>
      <c r="Z209" s="50">
        <v>0</v>
      </c>
      <c r="AA209" s="50">
        <v>2000</v>
      </c>
      <c r="AB209" s="50">
        <v>2</v>
      </c>
      <c r="AC209" s="50">
        <v>1000</v>
      </c>
      <c r="AD209" s="50">
        <v>0</v>
      </c>
      <c r="AE209" s="50">
        <v>0</v>
      </c>
      <c r="AF209" s="50">
        <v>0</v>
      </c>
      <c r="AG209" s="50">
        <v>0</v>
      </c>
      <c r="AH209" s="50">
        <v>0</v>
      </c>
    </row>
    <row r="210" spans="1:34" x14ac:dyDescent="0.2">
      <c r="A210" s="51">
        <v>1</v>
      </c>
      <c r="B210" s="52">
        <v>1</v>
      </c>
      <c r="C210" s="52">
        <v>1</v>
      </c>
      <c r="D210" s="52">
        <v>1</v>
      </c>
      <c r="E210" s="52">
        <v>1</v>
      </c>
      <c r="F210" s="52">
        <v>1</v>
      </c>
      <c r="G210" s="52">
        <v>1</v>
      </c>
      <c r="H210" s="52">
        <v>1</v>
      </c>
      <c r="I210" s="52">
        <v>1</v>
      </c>
      <c r="J210" s="52">
        <v>1</v>
      </c>
      <c r="N210" s="50">
        <v>800020</v>
      </c>
      <c r="O210" s="50">
        <v>0</v>
      </c>
      <c r="P210" s="50">
        <v>0</v>
      </c>
      <c r="Q210" s="59" t="s">
        <v>6951</v>
      </c>
      <c r="R210" s="50">
        <v>6</v>
      </c>
      <c r="S210" s="50" t="s">
        <v>6446</v>
      </c>
      <c r="T210" s="50">
        <v>0</v>
      </c>
      <c r="U210" s="50">
        <v>0</v>
      </c>
      <c r="V210" s="50">
        <v>0</v>
      </c>
      <c r="W210" s="50">
        <v>0</v>
      </c>
      <c r="X210" s="50">
        <v>16</v>
      </c>
      <c r="Y210" s="50" t="s">
        <v>6952</v>
      </c>
      <c r="Z210" s="50">
        <v>300</v>
      </c>
      <c r="AA210" s="50">
        <v>0</v>
      </c>
      <c r="AB210" s="50">
        <v>2</v>
      </c>
      <c r="AC210" s="50">
        <v>3000</v>
      </c>
      <c r="AD210" s="50">
        <v>0</v>
      </c>
      <c r="AE210" s="50">
        <v>0</v>
      </c>
      <c r="AF210" s="50">
        <v>0</v>
      </c>
      <c r="AG210" s="50">
        <v>0</v>
      </c>
      <c r="AH210" s="50">
        <v>0</v>
      </c>
    </row>
    <row r="211" spans="1:34" x14ac:dyDescent="0.2">
      <c r="A211" s="51">
        <v>1</v>
      </c>
      <c r="B211" s="52">
        <v>1</v>
      </c>
      <c r="C211" s="52">
        <v>1</v>
      </c>
      <c r="D211" s="52">
        <v>1</v>
      </c>
      <c r="E211" s="52">
        <v>1</v>
      </c>
      <c r="F211" s="52">
        <v>1</v>
      </c>
      <c r="G211" s="52">
        <v>1</v>
      </c>
      <c r="H211" s="52">
        <v>1</v>
      </c>
      <c r="I211" s="52">
        <v>1</v>
      </c>
      <c r="J211" s="52">
        <v>1</v>
      </c>
      <c r="N211" s="50">
        <v>800021</v>
      </c>
      <c r="O211" s="50">
        <v>0</v>
      </c>
      <c r="P211" s="50">
        <v>0</v>
      </c>
      <c r="Q211" s="59" t="s">
        <v>6953</v>
      </c>
      <c r="R211" s="50">
        <v>1</v>
      </c>
      <c r="S211" s="50">
        <v>0</v>
      </c>
      <c r="T211" s="50">
        <v>0</v>
      </c>
      <c r="U211" s="50">
        <v>0</v>
      </c>
      <c r="V211" s="50">
        <v>0</v>
      </c>
      <c r="W211" s="50">
        <v>0</v>
      </c>
      <c r="X211" s="50">
        <v>2</v>
      </c>
      <c r="Y211" s="50" t="s">
        <v>6954</v>
      </c>
      <c r="Z211" s="50">
        <v>0</v>
      </c>
      <c r="AA211" s="50">
        <v>0</v>
      </c>
      <c r="AB211" s="50">
        <v>2</v>
      </c>
      <c r="AC211" s="50">
        <v>300</v>
      </c>
      <c r="AD211" s="50">
        <v>0</v>
      </c>
      <c r="AE211" s="50">
        <v>0</v>
      </c>
      <c r="AF211" s="50">
        <v>0</v>
      </c>
      <c r="AG211" s="50">
        <v>0</v>
      </c>
      <c r="AH211" s="50">
        <v>0</v>
      </c>
    </row>
    <row r="212" spans="1:34" x14ac:dyDescent="0.2">
      <c r="A212" s="51">
        <v>1</v>
      </c>
      <c r="B212" s="52">
        <v>1</v>
      </c>
      <c r="C212" s="52">
        <v>1</v>
      </c>
      <c r="D212" s="52">
        <v>1</v>
      </c>
      <c r="E212" s="52">
        <v>1</v>
      </c>
      <c r="F212" s="52">
        <v>1</v>
      </c>
      <c r="G212" s="52">
        <v>1</v>
      </c>
      <c r="H212" s="52">
        <v>1</v>
      </c>
      <c r="I212" s="52">
        <v>1</v>
      </c>
      <c r="J212" s="52">
        <v>1</v>
      </c>
      <c r="N212" s="50">
        <v>800030</v>
      </c>
      <c r="O212" s="50">
        <v>0</v>
      </c>
      <c r="P212" s="50">
        <v>0</v>
      </c>
      <c r="Q212" s="59" t="s">
        <v>6955</v>
      </c>
      <c r="R212" s="50">
        <v>6</v>
      </c>
      <c r="S212" s="50" t="s">
        <v>6956</v>
      </c>
      <c r="T212" s="50">
        <v>0</v>
      </c>
      <c r="U212" s="50">
        <v>0</v>
      </c>
      <c r="V212" s="50">
        <v>0</v>
      </c>
      <c r="W212" s="50">
        <v>0</v>
      </c>
      <c r="X212" s="50">
        <v>20</v>
      </c>
      <c r="Y212" s="50" t="s">
        <v>6957</v>
      </c>
      <c r="Z212" s="50">
        <v>0</v>
      </c>
      <c r="AA212" s="50">
        <v>2000</v>
      </c>
      <c r="AB212" s="50">
        <v>2</v>
      </c>
      <c r="AC212" s="50">
        <v>1000</v>
      </c>
      <c r="AD212" s="50">
        <v>0</v>
      </c>
      <c r="AE212" s="50">
        <v>0</v>
      </c>
      <c r="AF212" s="50">
        <v>0</v>
      </c>
      <c r="AG212" s="50">
        <v>0</v>
      </c>
      <c r="AH212" s="50">
        <v>0</v>
      </c>
    </row>
    <row r="213" spans="1:34" x14ac:dyDescent="0.2">
      <c r="A213" s="51">
        <v>1</v>
      </c>
      <c r="B213" s="52">
        <v>1</v>
      </c>
      <c r="C213" s="52">
        <v>1</v>
      </c>
      <c r="D213" s="52">
        <v>1</v>
      </c>
      <c r="E213" s="52">
        <v>1</v>
      </c>
      <c r="F213" s="52">
        <v>1</v>
      </c>
      <c r="G213" s="52">
        <v>1</v>
      </c>
      <c r="H213" s="52">
        <v>1</v>
      </c>
      <c r="I213" s="52">
        <v>1</v>
      </c>
      <c r="J213" s="52">
        <v>1</v>
      </c>
      <c r="N213" s="50">
        <v>820000</v>
      </c>
      <c r="O213" s="50">
        <v>820000</v>
      </c>
      <c r="P213" s="50" t="s">
        <v>6958</v>
      </c>
      <c r="Q213" s="59" t="s">
        <v>6959</v>
      </c>
      <c r="R213" s="50">
        <v>1</v>
      </c>
      <c r="S213" s="50">
        <v>0</v>
      </c>
      <c r="T213" s="50">
        <v>0</v>
      </c>
      <c r="U213" s="50">
        <v>0</v>
      </c>
      <c r="V213" s="50">
        <v>0</v>
      </c>
      <c r="W213" s="50">
        <v>0</v>
      </c>
      <c r="X213" s="50">
        <v>2</v>
      </c>
      <c r="Y213" s="50" t="s">
        <v>6960</v>
      </c>
      <c r="Z213" s="50">
        <v>0</v>
      </c>
      <c r="AA213" s="50">
        <v>0</v>
      </c>
      <c r="AB213" s="50">
        <v>2</v>
      </c>
      <c r="AC213" s="50">
        <v>20000</v>
      </c>
      <c r="AD213" s="50">
        <v>0</v>
      </c>
      <c r="AE213" s="50">
        <v>0</v>
      </c>
      <c r="AF213" s="50">
        <v>820000</v>
      </c>
      <c r="AG213" s="50">
        <v>1</v>
      </c>
      <c r="AH213" s="50">
        <v>1</v>
      </c>
    </row>
    <row r="214" spans="1:34" x14ac:dyDescent="0.2">
      <c r="A214" s="51">
        <v>1</v>
      </c>
      <c r="B214" s="52">
        <v>1</v>
      </c>
      <c r="C214" s="52">
        <v>1</v>
      </c>
      <c r="D214" s="52">
        <v>1</v>
      </c>
      <c r="E214" s="52">
        <v>1</v>
      </c>
      <c r="F214" s="52">
        <v>1</v>
      </c>
      <c r="G214" s="52">
        <v>1</v>
      </c>
      <c r="H214" s="52">
        <v>1</v>
      </c>
      <c r="I214" s="52">
        <v>1</v>
      </c>
      <c r="J214" s="52">
        <v>1</v>
      </c>
      <c r="N214" s="50">
        <v>820010</v>
      </c>
      <c r="O214" s="50">
        <v>820010</v>
      </c>
      <c r="P214" s="50" t="s">
        <v>6961</v>
      </c>
      <c r="Q214" s="59" t="s">
        <v>6962</v>
      </c>
      <c r="R214" s="50">
        <v>1</v>
      </c>
      <c r="S214" s="50">
        <v>0</v>
      </c>
      <c r="T214" s="50">
        <v>0</v>
      </c>
      <c r="U214" s="50">
        <v>0</v>
      </c>
      <c r="V214" s="50">
        <v>0</v>
      </c>
      <c r="W214" s="50">
        <v>0</v>
      </c>
      <c r="X214" s="50">
        <v>2</v>
      </c>
      <c r="Y214" s="50" t="s">
        <v>6963</v>
      </c>
      <c r="Z214" s="50">
        <v>0</v>
      </c>
      <c r="AA214" s="50">
        <v>0</v>
      </c>
      <c r="AB214" s="50">
        <v>2</v>
      </c>
      <c r="AC214" s="50">
        <v>20000</v>
      </c>
      <c r="AD214" s="50">
        <v>0</v>
      </c>
      <c r="AE214" s="50">
        <v>0</v>
      </c>
      <c r="AF214" s="50">
        <v>820010</v>
      </c>
      <c r="AG214" s="50">
        <v>1</v>
      </c>
      <c r="AH214" s="50">
        <v>1</v>
      </c>
    </row>
    <row r="215" spans="1:34" x14ac:dyDescent="0.2">
      <c r="A215" s="51">
        <v>1</v>
      </c>
      <c r="B215" s="52">
        <v>1</v>
      </c>
      <c r="C215" s="52">
        <v>1</v>
      </c>
      <c r="D215" s="52">
        <v>1</v>
      </c>
      <c r="E215" s="52">
        <v>1</v>
      </c>
      <c r="F215" s="52">
        <v>1</v>
      </c>
      <c r="G215" s="52">
        <v>1</v>
      </c>
      <c r="H215" s="52">
        <v>1</v>
      </c>
      <c r="I215" s="52">
        <v>1</v>
      </c>
      <c r="J215" s="52">
        <v>1</v>
      </c>
      <c r="N215" s="50">
        <v>820020</v>
      </c>
      <c r="O215" s="50">
        <v>820020</v>
      </c>
      <c r="P215" s="50" t="s">
        <v>6964</v>
      </c>
      <c r="Q215" s="59" t="s">
        <v>6965</v>
      </c>
      <c r="R215" s="50">
        <v>1</v>
      </c>
      <c r="S215" s="50">
        <v>0</v>
      </c>
      <c r="T215" s="50">
        <v>0</v>
      </c>
      <c r="U215" s="50">
        <v>0</v>
      </c>
      <c r="V215" s="50">
        <v>0</v>
      </c>
      <c r="W215" s="50">
        <v>0</v>
      </c>
      <c r="X215" s="50">
        <v>2</v>
      </c>
      <c r="Y215" s="50" t="s">
        <v>6966</v>
      </c>
      <c r="Z215" s="50">
        <v>0</v>
      </c>
      <c r="AA215" s="50">
        <v>0</v>
      </c>
      <c r="AB215" s="50">
        <v>2</v>
      </c>
      <c r="AC215" s="50">
        <v>20000</v>
      </c>
      <c r="AD215" s="50">
        <v>0</v>
      </c>
      <c r="AE215" s="50">
        <v>0</v>
      </c>
      <c r="AF215" s="50">
        <v>820020</v>
      </c>
      <c r="AG215" s="50">
        <v>1</v>
      </c>
      <c r="AH215" s="50">
        <v>1</v>
      </c>
    </row>
    <row r="216" spans="1:34" x14ac:dyDescent="0.2">
      <c r="A216" s="51">
        <v>1</v>
      </c>
      <c r="B216" s="52">
        <v>1</v>
      </c>
      <c r="C216" s="52">
        <v>1</v>
      </c>
      <c r="D216" s="52">
        <v>1</v>
      </c>
      <c r="E216" s="52">
        <v>1</v>
      </c>
      <c r="F216" s="52">
        <v>1</v>
      </c>
      <c r="G216" s="52">
        <v>1</v>
      </c>
      <c r="H216" s="52">
        <v>1</v>
      </c>
      <c r="I216" s="52">
        <v>1</v>
      </c>
      <c r="J216" s="52">
        <v>1</v>
      </c>
      <c r="N216" s="50">
        <v>820030</v>
      </c>
      <c r="O216" s="50">
        <v>820030</v>
      </c>
      <c r="P216" s="50" t="s">
        <v>6967</v>
      </c>
      <c r="Q216" s="59" t="s">
        <v>6968</v>
      </c>
      <c r="R216" s="50">
        <v>1</v>
      </c>
      <c r="S216" s="50">
        <v>0</v>
      </c>
      <c r="T216" s="50">
        <v>0</v>
      </c>
      <c r="U216" s="50">
        <v>0</v>
      </c>
      <c r="V216" s="50">
        <v>0</v>
      </c>
      <c r="W216" s="50">
        <v>0</v>
      </c>
      <c r="X216" s="50">
        <v>23</v>
      </c>
      <c r="Y216" s="50" t="s">
        <v>6969</v>
      </c>
      <c r="Z216" s="50">
        <v>500</v>
      </c>
      <c r="AA216" s="50">
        <v>0</v>
      </c>
      <c r="AB216" s="50">
        <v>2</v>
      </c>
      <c r="AC216" s="50">
        <v>20000</v>
      </c>
      <c r="AD216" s="50">
        <v>0</v>
      </c>
      <c r="AE216" s="50">
        <v>0</v>
      </c>
      <c r="AF216" s="50">
        <v>820030</v>
      </c>
      <c r="AG216" s="50">
        <v>1</v>
      </c>
      <c r="AH216" s="50">
        <v>1</v>
      </c>
    </row>
    <row r="217" spans="1:34" x14ac:dyDescent="0.2">
      <c r="A217" s="51">
        <v>1</v>
      </c>
      <c r="B217" s="52">
        <v>1</v>
      </c>
      <c r="C217" s="52">
        <v>1</v>
      </c>
      <c r="D217" s="52">
        <v>1</v>
      </c>
      <c r="E217" s="52">
        <v>1</v>
      </c>
      <c r="F217" s="52">
        <v>1</v>
      </c>
      <c r="G217" s="52">
        <v>1</v>
      </c>
      <c r="H217" s="52">
        <v>1</v>
      </c>
      <c r="I217" s="52">
        <v>1</v>
      </c>
      <c r="J217" s="52">
        <v>1</v>
      </c>
      <c r="N217" s="50">
        <v>820040</v>
      </c>
      <c r="O217" s="50">
        <v>820040</v>
      </c>
      <c r="P217" s="59" t="s">
        <v>6970</v>
      </c>
      <c r="Q217" s="59" t="s">
        <v>6971</v>
      </c>
      <c r="R217" s="50">
        <v>1</v>
      </c>
      <c r="S217" s="50">
        <v>0</v>
      </c>
      <c r="T217" s="50">
        <v>0</v>
      </c>
      <c r="U217" s="50">
        <v>0</v>
      </c>
      <c r="V217" s="50">
        <v>0</v>
      </c>
      <c r="W217" s="50">
        <v>0</v>
      </c>
      <c r="X217" s="50">
        <v>19</v>
      </c>
      <c r="Y217" s="50" t="s">
        <v>6711</v>
      </c>
      <c r="Z217" s="50">
        <v>0</v>
      </c>
      <c r="AA217" s="50">
        <v>0</v>
      </c>
      <c r="AB217" s="50">
        <v>2</v>
      </c>
      <c r="AC217" s="50">
        <v>20000</v>
      </c>
      <c r="AD217" s="50">
        <v>0</v>
      </c>
      <c r="AE217" s="50">
        <v>0</v>
      </c>
      <c r="AF217" s="50">
        <v>820040</v>
      </c>
      <c r="AG217" s="50">
        <v>1</v>
      </c>
      <c r="AH217" s="50">
        <v>1</v>
      </c>
    </row>
    <row r="218" spans="1:34" x14ac:dyDescent="0.2">
      <c r="A218" s="51">
        <v>1</v>
      </c>
      <c r="B218" s="52">
        <v>1</v>
      </c>
      <c r="C218" s="52">
        <v>1</v>
      </c>
      <c r="D218" s="52">
        <v>1</v>
      </c>
      <c r="E218" s="52">
        <v>1</v>
      </c>
      <c r="F218" s="52">
        <v>1</v>
      </c>
      <c r="G218" s="52">
        <v>1</v>
      </c>
      <c r="H218" s="52">
        <v>1</v>
      </c>
      <c r="I218" s="52">
        <v>1</v>
      </c>
      <c r="J218" s="52">
        <v>1</v>
      </c>
      <c r="N218" s="50">
        <v>820041</v>
      </c>
      <c r="O218" s="50">
        <v>0</v>
      </c>
      <c r="P218" s="50">
        <v>0</v>
      </c>
      <c r="Q218" s="59" t="s">
        <v>6972</v>
      </c>
      <c r="R218" s="50">
        <v>1</v>
      </c>
      <c r="S218" s="50">
        <v>0</v>
      </c>
      <c r="T218" s="50">
        <v>0</v>
      </c>
      <c r="U218" s="50">
        <v>0</v>
      </c>
      <c r="V218" s="50">
        <v>0</v>
      </c>
      <c r="W218" s="50">
        <v>0</v>
      </c>
      <c r="X218" s="50">
        <v>202</v>
      </c>
      <c r="Y218" s="81" t="s">
        <v>6973</v>
      </c>
      <c r="Z218" s="50">
        <v>0</v>
      </c>
      <c r="AA218" s="50">
        <v>0</v>
      </c>
      <c r="AB218" s="50">
        <v>2</v>
      </c>
      <c r="AC218" s="50">
        <v>20000</v>
      </c>
      <c r="AD218" s="50">
        <v>0</v>
      </c>
      <c r="AE218" s="50">
        <v>0</v>
      </c>
      <c r="AF218" s="50">
        <v>820041</v>
      </c>
      <c r="AG218" s="50">
        <v>1</v>
      </c>
      <c r="AH218" s="50">
        <v>1</v>
      </c>
    </row>
    <row r="219" spans="1:34" x14ac:dyDescent="0.2">
      <c r="A219" s="51">
        <v>1</v>
      </c>
      <c r="B219" s="52">
        <v>1</v>
      </c>
      <c r="C219" s="52">
        <v>1</v>
      </c>
      <c r="D219" s="52">
        <v>1</v>
      </c>
      <c r="E219" s="52">
        <v>1</v>
      </c>
      <c r="F219" s="52">
        <v>1</v>
      </c>
      <c r="G219" s="52">
        <v>1</v>
      </c>
      <c r="H219" s="52">
        <v>1</v>
      </c>
      <c r="I219" s="52">
        <v>1</v>
      </c>
      <c r="J219" s="52">
        <v>1</v>
      </c>
      <c r="N219" s="50">
        <v>820042</v>
      </c>
      <c r="O219" s="50">
        <v>0</v>
      </c>
      <c r="P219" s="50">
        <v>0</v>
      </c>
      <c r="Q219" s="59" t="s">
        <v>6974</v>
      </c>
      <c r="R219" s="50">
        <v>1</v>
      </c>
      <c r="S219" s="50">
        <v>0</v>
      </c>
      <c r="T219" s="50">
        <v>0</v>
      </c>
      <c r="U219" s="50">
        <v>0</v>
      </c>
      <c r="V219" s="50">
        <v>0</v>
      </c>
      <c r="W219" s="50">
        <v>0</v>
      </c>
      <c r="X219" s="50">
        <v>30001</v>
      </c>
      <c r="Y219" s="50" t="s">
        <v>6975</v>
      </c>
      <c r="Z219" s="50">
        <v>0</v>
      </c>
      <c r="AA219" s="50">
        <v>0</v>
      </c>
      <c r="AB219" s="50">
        <v>2</v>
      </c>
      <c r="AC219" s="50">
        <v>20000</v>
      </c>
      <c r="AD219" s="50">
        <v>0</v>
      </c>
      <c r="AE219" s="50">
        <v>0</v>
      </c>
      <c r="AF219" s="50">
        <v>820042</v>
      </c>
      <c r="AG219" s="50">
        <v>1</v>
      </c>
      <c r="AH219" s="50">
        <v>1</v>
      </c>
    </row>
    <row r="220" spans="1:34" x14ac:dyDescent="0.2">
      <c r="A220" s="51">
        <v>1</v>
      </c>
      <c r="B220" s="52">
        <v>1</v>
      </c>
      <c r="C220" s="52">
        <v>1</v>
      </c>
      <c r="D220" s="52">
        <v>1</v>
      </c>
      <c r="E220" s="52">
        <v>1</v>
      </c>
      <c r="F220" s="52">
        <v>1</v>
      </c>
      <c r="G220" s="52">
        <v>1</v>
      </c>
      <c r="H220" s="52">
        <v>1</v>
      </c>
      <c r="I220" s="52">
        <v>1</v>
      </c>
      <c r="J220" s="52">
        <v>1</v>
      </c>
      <c r="N220" s="50">
        <v>820043</v>
      </c>
      <c r="O220" s="50">
        <v>0</v>
      </c>
      <c r="P220" s="50">
        <v>0</v>
      </c>
      <c r="Q220" s="59" t="s">
        <v>6976</v>
      </c>
      <c r="R220" s="50">
        <v>1</v>
      </c>
      <c r="S220" s="50">
        <v>0</v>
      </c>
      <c r="T220" s="50">
        <v>0</v>
      </c>
      <c r="U220" s="50">
        <v>0</v>
      </c>
      <c r="V220" s="50">
        <v>0</v>
      </c>
      <c r="W220" s="50">
        <v>0</v>
      </c>
      <c r="X220" s="50">
        <v>20</v>
      </c>
      <c r="Y220" s="50">
        <v>8</v>
      </c>
      <c r="Z220" s="50">
        <v>0</v>
      </c>
      <c r="AA220" s="50">
        <v>0</v>
      </c>
      <c r="AB220" s="50">
        <v>1</v>
      </c>
      <c r="AC220" s="50">
        <v>1</v>
      </c>
      <c r="AD220" s="50">
        <v>0</v>
      </c>
      <c r="AE220" s="50">
        <v>0</v>
      </c>
      <c r="AF220" s="50">
        <v>820043</v>
      </c>
      <c r="AG220" s="50">
        <v>1</v>
      </c>
      <c r="AH220" s="50">
        <v>1</v>
      </c>
    </row>
    <row r="221" spans="1:34" x14ac:dyDescent="0.2">
      <c r="A221" s="51">
        <v>1</v>
      </c>
      <c r="B221" s="52">
        <v>1</v>
      </c>
      <c r="C221" s="52">
        <v>1</v>
      </c>
      <c r="D221" s="52">
        <v>1</v>
      </c>
      <c r="E221" s="52">
        <v>1</v>
      </c>
      <c r="F221" s="52">
        <v>1</v>
      </c>
      <c r="G221" s="52">
        <v>1</v>
      </c>
      <c r="H221" s="52">
        <v>1</v>
      </c>
      <c r="I221" s="52">
        <v>1</v>
      </c>
      <c r="J221" s="52">
        <v>1</v>
      </c>
      <c r="N221" s="50">
        <v>820050</v>
      </c>
      <c r="O221" s="50">
        <v>0</v>
      </c>
      <c r="P221" s="50">
        <v>0</v>
      </c>
      <c r="Q221" s="59" t="s">
        <v>6977</v>
      </c>
      <c r="R221" s="50">
        <v>1</v>
      </c>
      <c r="S221" s="50">
        <v>0</v>
      </c>
      <c r="T221" s="50">
        <v>0</v>
      </c>
      <c r="U221" s="50">
        <v>0</v>
      </c>
      <c r="V221" s="50">
        <v>0</v>
      </c>
      <c r="W221" s="50">
        <v>0</v>
      </c>
      <c r="X221" s="50">
        <v>107</v>
      </c>
      <c r="Y221" s="50" t="s">
        <v>6978</v>
      </c>
      <c r="Z221" s="50">
        <v>250</v>
      </c>
      <c r="AA221" s="50">
        <v>0</v>
      </c>
      <c r="AB221" s="50">
        <v>3</v>
      </c>
      <c r="AC221" s="50">
        <v>1</v>
      </c>
      <c r="AD221" s="50">
        <v>0</v>
      </c>
      <c r="AE221" s="50">
        <v>0</v>
      </c>
      <c r="AF221" s="50">
        <v>0</v>
      </c>
      <c r="AG221" s="50">
        <v>0</v>
      </c>
      <c r="AH221" s="50">
        <v>0</v>
      </c>
    </row>
    <row r="222" spans="1:34" x14ac:dyDescent="0.2">
      <c r="A222" s="51">
        <v>1</v>
      </c>
      <c r="B222" s="52">
        <v>1</v>
      </c>
      <c r="C222" s="52">
        <v>1</v>
      </c>
      <c r="D222" s="52">
        <v>1</v>
      </c>
      <c r="E222" s="52">
        <v>1</v>
      </c>
      <c r="F222" s="52">
        <v>1</v>
      </c>
      <c r="G222" s="52">
        <v>1</v>
      </c>
      <c r="H222" s="52">
        <v>1</v>
      </c>
      <c r="I222" s="52">
        <v>1</v>
      </c>
      <c r="J222" s="52">
        <v>1</v>
      </c>
      <c r="N222" s="50">
        <v>900200</v>
      </c>
      <c r="O222" s="50">
        <v>0</v>
      </c>
      <c r="P222" s="50">
        <f>IF(O222=0,0,Q222)</f>
        <v>0</v>
      </c>
      <c r="Q222" s="50" t="s">
        <v>6979</v>
      </c>
      <c r="R222" s="50">
        <v>5</v>
      </c>
      <c r="S222" s="50" t="s">
        <v>6980</v>
      </c>
      <c r="T222" s="50">
        <v>0</v>
      </c>
      <c r="U222" s="50">
        <v>0</v>
      </c>
      <c r="V222" s="50">
        <v>0</v>
      </c>
      <c r="W222" s="50">
        <v>0</v>
      </c>
      <c r="X222" s="50">
        <v>1</v>
      </c>
      <c r="Y222" s="50">
        <v>1000</v>
      </c>
      <c r="Z222" s="50">
        <v>0</v>
      </c>
      <c r="AA222" s="50">
        <v>1000</v>
      </c>
      <c r="AB222" s="50">
        <v>1</v>
      </c>
      <c r="AC222" s="50">
        <v>1</v>
      </c>
      <c r="AD222" s="50">
        <v>0</v>
      </c>
      <c r="AE222" s="50">
        <v>0</v>
      </c>
      <c r="AF222" s="50">
        <v>0</v>
      </c>
      <c r="AG222" s="50">
        <v>0</v>
      </c>
      <c r="AH222" s="50">
        <v>0</v>
      </c>
    </row>
    <row r="223" spans="1:34" x14ac:dyDescent="0.2">
      <c r="A223" s="51">
        <v>1</v>
      </c>
      <c r="B223" s="52">
        <v>1</v>
      </c>
      <c r="C223" s="52">
        <v>1</v>
      </c>
      <c r="D223" s="52">
        <v>1</v>
      </c>
      <c r="E223" s="52">
        <v>1</v>
      </c>
      <c r="F223" s="52">
        <v>1</v>
      </c>
      <c r="G223" s="52">
        <v>1</v>
      </c>
      <c r="H223" s="52">
        <v>1</v>
      </c>
      <c r="I223" s="52">
        <v>1</v>
      </c>
      <c r="J223" s="52">
        <v>1</v>
      </c>
      <c r="N223" s="50">
        <v>900320</v>
      </c>
      <c r="O223" s="50">
        <v>0</v>
      </c>
      <c r="P223" s="50">
        <v>0</v>
      </c>
      <c r="Q223" s="50" t="s">
        <v>6981</v>
      </c>
      <c r="R223" s="50">
        <v>5</v>
      </c>
      <c r="S223" s="50" t="s">
        <v>6980</v>
      </c>
      <c r="T223" s="50">
        <v>0</v>
      </c>
      <c r="U223" s="50">
        <v>0</v>
      </c>
      <c r="V223" s="50">
        <v>0</v>
      </c>
      <c r="W223" s="50">
        <v>0</v>
      </c>
      <c r="X223" s="50">
        <v>1</v>
      </c>
      <c r="Y223" s="50">
        <v>100</v>
      </c>
      <c r="Z223" s="50">
        <v>250</v>
      </c>
      <c r="AA223" s="50">
        <v>0</v>
      </c>
      <c r="AB223" s="50">
        <v>2</v>
      </c>
      <c r="AC223" s="50">
        <v>10000</v>
      </c>
      <c r="AD223" s="50">
        <v>0</v>
      </c>
      <c r="AE223" s="50">
        <v>0</v>
      </c>
      <c r="AF223" s="50">
        <v>0</v>
      </c>
      <c r="AG223" s="50">
        <v>0</v>
      </c>
      <c r="AH223" s="50">
        <v>0</v>
      </c>
    </row>
    <row r="224" spans="1:34" x14ac:dyDescent="0.2">
      <c r="A224" s="51">
        <v>1</v>
      </c>
      <c r="B224" s="52">
        <v>1</v>
      </c>
      <c r="C224" s="52">
        <v>1</v>
      </c>
      <c r="D224" s="52">
        <v>1</v>
      </c>
      <c r="E224" s="52">
        <v>1</v>
      </c>
      <c r="F224" s="52">
        <v>1</v>
      </c>
      <c r="G224" s="52">
        <v>1</v>
      </c>
      <c r="H224" s="52">
        <v>1</v>
      </c>
      <c r="I224" s="52">
        <v>1</v>
      </c>
      <c r="J224" s="52">
        <v>1</v>
      </c>
      <c r="N224" s="50">
        <v>900321</v>
      </c>
      <c r="O224" s="50">
        <v>0</v>
      </c>
      <c r="P224" s="50">
        <v>0</v>
      </c>
      <c r="Q224" s="50" t="s">
        <v>6982</v>
      </c>
      <c r="R224" s="50">
        <v>5</v>
      </c>
      <c r="S224" s="50" t="s">
        <v>6980</v>
      </c>
      <c r="T224" s="50">
        <v>0</v>
      </c>
      <c r="U224" s="50">
        <v>0</v>
      </c>
      <c r="V224" s="50">
        <v>0</v>
      </c>
      <c r="W224" s="50">
        <v>0</v>
      </c>
      <c r="X224" s="50">
        <v>16</v>
      </c>
      <c r="Y224" s="50" t="s">
        <v>6983</v>
      </c>
      <c r="Z224" s="50">
        <v>300</v>
      </c>
      <c r="AA224" s="50">
        <v>0</v>
      </c>
      <c r="AB224" s="50">
        <v>2</v>
      </c>
      <c r="AC224" s="50">
        <v>10000</v>
      </c>
      <c r="AD224" s="50">
        <v>0</v>
      </c>
      <c r="AE224" s="50">
        <v>0</v>
      </c>
      <c r="AF224" s="50">
        <v>0</v>
      </c>
      <c r="AG224" s="50">
        <v>0</v>
      </c>
      <c r="AH224" s="50">
        <v>0</v>
      </c>
    </row>
    <row r="225" spans="1:34" x14ac:dyDescent="0.2">
      <c r="A225" s="51">
        <v>1</v>
      </c>
      <c r="B225" s="52">
        <v>1</v>
      </c>
      <c r="C225" s="52">
        <v>1</v>
      </c>
      <c r="D225" s="52">
        <v>1</v>
      </c>
      <c r="E225" s="52">
        <v>1</v>
      </c>
      <c r="F225" s="52">
        <v>1</v>
      </c>
      <c r="G225" s="52">
        <v>1</v>
      </c>
      <c r="H225" s="52">
        <v>1</v>
      </c>
      <c r="I225" s="52">
        <v>1</v>
      </c>
      <c r="J225" s="52">
        <v>1</v>
      </c>
      <c r="N225" s="50">
        <v>900322</v>
      </c>
      <c r="O225" s="50">
        <v>0</v>
      </c>
      <c r="P225" s="50">
        <v>0</v>
      </c>
      <c r="Q225" s="50" t="s">
        <v>6984</v>
      </c>
      <c r="R225" s="50">
        <v>4</v>
      </c>
      <c r="S225" s="50">
        <v>0</v>
      </c>
      <c r="T225" s="50">
        <v>0</v>
      </c>
      <c r="U225" s="50">
        <v>0</v>
      </c>
      <c r="V225" s="50">
        <v>0</v>
      </c>
      <c r="W225" s="50">
        <v>0</v>
      </c>
      <c r="X225" s="50">
        <v>2</v>
      </c>
      <c r="Y225" s="50" t="s">
        <v>6985</v>
      </c>
      <c r="Z225" s="50">
        <v>0</v>
      </c>
      <c r="AA225" s="50">
        <v>0</v>
      </c>
      <c r="AB225" s="50">
        <v>2</v>
      </c>
      <c r="AC225" s="50">
        <v>300</v>
      </c>
      <c r="AD225" s="50">
        <v>0</v>
      </c>
      <c r="AE225" s="50">
        <v>0</v>
      </c>
      <c r="AF225" s="50">
        <v>900322</v>
      </c>
      <c r="AG225" s="50">
        <v>1</v>
      </c>
      <c r="AH225" s="50">
        <v>0</v>
      </c>
    </row>
    <row r="226" spans="1:34" x14ac:dyDescent="0.2">
      <c r="A226" s="51">
        <v>1</v>
      </c>
      <c r="B226" s="52">
        <v>1</v>
      </c>
      <c r="C226" s="52">
        <v>1</v>
      </c>
      <c r="D226" s="52">
        <v>1</v>
      </c>
      <c r="E226" s="52">
        <v>1</v>
      </c>
      <c r="F226" s="52">
        <v>1</v>
      </c>
      <c r="G226" s="52">
        <v>1</v>
      </c>
      <c r="H226" s="52">
        <v>1</v>
      </c>
      <c r="I226" s="52">
        <v>1</v>
      </c>
      <c r="J226" s="52">
        <v>1</v>
      </c>
      <c r="N226" s="50">
        <v>900410</v>
      </c>
      <c r="O226" s="50">
        <v>0</v>
      </c>
      <c r="P226" s="50">
        <v>0</v>
      </c>
      <c r="Q226" s="50" t="s">
        <v>6986</v>
      </c>
      <c r="R226" s="50">
        <v>5</v>
      </c>
      <c r="S226" s="50" t="s">
        <v>6987</v>
      </c>
      <c r="T226" s="50">
        <v>0</v>
      </c>
      <c r="U226" s="50">
        <v>0</v>
      </c>
      <c r="V226" s="50">
        <v>0</v>
      </c>
      <c r="W226" s="50">
        <v>0</v>
      </c>
      <c r="X226" s="50">
        <v>1</v>
      </c>
      <c r="Y226" s="50">
        <v>50</v>
      </c>
      <c r="Z226" s="50">
        <v>500</v>
      </c>
      <c r="AA226" s="50">
        <v>1000</v>
      </c>
      <c r="AB226" s="50">
        <v>2</v>
      </c>
      <c r="AC226" s="50">
        <v>25000</v>
      </c>
      <c r="AD226" s="50">
        <v>0</v>
      </c>
      <c r="AE226" s="50">
        <v>0</v>
      </c>
      <c r="AF226" s="50">
        <v>0</v>
      </c>
      <c r="AG226" s="50">
        <v>0</v>
      </c>
      <c r="AH226" s="50">
        <v>0</v>
      </c>
    </row>
    <row r="227" spans="1:34" x14ac:dyDescent="0.2">
      <c r="A227" s="51">
        <v>1</v>
      </c>
      <c r="B227" s="52">
        <v>1</v>
      </c>
      <c r="C227" s="52">
        <v>1</v>
      </c>
      <c r="D227" s="52">
        <v>1</v>
      </c>
      <c r="E227" s="52">
        <v>1</v>
      </c>
      <c r="F227" s="52">
        <v>1</v>
      </c>
      <c r="G227" s="52">
        <v>1</v>
      </c>
      <c r="H227" s="52">
        <v>1</v>
      </c>
      <c r="I227" s="52">
        <v>1</v>
      </c>
      <c r="J227" s="52">
        <v>1</v>
      </c>
      <c r="N227" s="50">
        <v>900500</v>
      </c>
      <c r="O227" s="50">
        <v>0</v>
      </c>
      <c r="P227" s="50">
        <v>0</v>
      </c>
      <c r="Q227" s="50" t="s">
        <v>6988</v>
      </c>
      <c r="R227" s="50">
        <v>5</v>
      </c>
      <c r="S227" s="50" t="s">
        <v>6980</v>
      </c>
      <c r="T227" s="50">
        <v>0</v>
      </c>
      <c r="U227" s="50">
        <v>0</v>
      </c>
      <c r="V227" s="50">
        <v>0</v>
      </c>
      <c r="W227" s="50">
        <v>0</v>
      </c>
      <c r="X227" s="50">
        <v>1</v>
      </c>
      <c r="Y227" s="50">
        <v>1000</v>
      </c>
      <c r="Z227" s="50">
        <v>0</v>
      </c>
      <c r="AA227" s="50">
        <v>1600</v>
      </c>
      <c r="AB227" s="50">
        <v>1</v>
      </c>
      <c r="AC227" s="50">
        <v>1</v>
      </c>
      <c r="AD227" s="50">
        <v>0</v>
      </c>
      <c r="AE227" s="50">
        <v>0</v>
      </c>
      <c r="AF227" s="50">
        <v>0</v>
      </c>
      <c r="AG227" s="50">
        <v>0</v>
      </c>
      <c r="AH227" s="50">
        <v>0</v>
      </c>
    </row>
    <row r="228" spans="1:34" x14ac:dyDescent="0.2">
      <c r="A228" s="51">
        <v>1</v>
      </c>
      <c r="B228" s="52">
        <v>1</v>
      </c>
      <c r="C228" s="52">
        <v>1</v>
      </c>
      <c r="D228" s="52">
        <v>1</v>
      </c>
      <c r="E228" s="52">
        <v>1</v>
      </c>
      <c r="F228" s="52">
        <v>1</v>
      </c>
      <c r="G228" s="52">
        <v>1</v>
      </c>
      <c r="H228" s="52">
        <v>1</v>
      </c>
      <c r="I228" s="52">
        <v>1</v>
      </c>
      <c r="J228" s="52">
        <v>1</v>
      </c>
      <c r="N228" s="50">
        <v>900530</v>
      </c>
      <c r="O228" s="50">
        <v>0</v>
      </c>
      <c r="P228" s="50">
        <v>0</v>
      </c>
      <c r="Q228" s="50" t="s">
        <v>6989</v>
      </c>
      <c r="R228" s="50">
        <v>5</v>
      </c>
      <c r="S228" s="50" t="s">
        <v>6990</v>
      </c>
      <c r="T228" s="50">
        <v>0</v>
      </c>
      <c r="U228" s="50">
        <v>0</v>
      </c>
      <c r="V228" s="50">
        <v>0</v>
      </c>
      <c r="W228" s="50">
        <v>0</v>
      </c>
      <c r="X228" s="50">
        <v>1</v>
      </c>
      <c r="Y228" s="50">
        <v>300</v>
      </c>
      <c r="Z228" s="50">
        <v>0</v>
      </c>
      <c r="AA228" s="50">
        <v>1000</v>
      </c>
      <c r="AB228" s="50">
        <v>1</v>
      </c>
      <c r="AC228" s="50">
        <v>1</v>
      </c>
      <c r="AD228" s="50">
        <v>0</v>
      </c>
      <c r="AE228" s="50">
        <v>0</v>
      </c>
      <c r="AF228" s="50">
        <v>0</v>
      </c>
      <c r="AG228" s="50">
        <v>0</v>
      </c>
      <c r="AH228" s="50">
        <v>0</v>
      </c>
    </row>
    <row r="229" spans="1:34" x14ac:dyDescent="0.2">
      <c r="A229" s="51">
        <v>1</v>
      </c>
      <c r="B229" s="52">
        <v>1</v>
      </c>
      <c r="C229" s="52">
        <v>1</v>
      </c>
      <c r="D229" s="52">
        <v>1</v>
      </c>
      <c r="E229" s="52">
        <v>1</v>
      </c>
      <c r="F229" s="52">
        <v>1</v>
      </c>
      <c r="G229" s="52">
        <v>1</v>
      </c>
      <c r="H229" s="52">
        <v>1</v>
      </c>
      <c r="I229" s="52">
        <v>1</v>
      </c>
      <c r="J229" s="52">
        <v>1</v>
      </c>
      <c r="N229" s="50">
        <v>900600</v>
      </c>
      <c r="O229" s="50">
        <v>0</v>
      </c>
      <c r="P229" s="50">
        <v>0</v>
      </c>
      <c r="Q229" s="59" t="s">
        <v>6991</v>
      </c>
      <c r="R229" s="50">
        <v>5</v>
      </c>
      <c r="S229" s="50" t="s">
        <v>6992</v>
      </c>
      <c r="T229" s="50">
        <v>0</v>
      </c>
      <c r="U229" s="50">
        <v>0</v>
      </c>
      <c r="V229" s="50">
        <v>0</v>
      </c>
      <c r="W229" s="50">
        <v>0</v>
      </c>
      <c r="X229" s="50">
        <v>1</v>
      </c>
      <c r="Y229" s="50">
        <v>2000</v>
      </c>
      <c r="Z229" s="50">
        <v>0</v>
      </c>
      <c r="AA229" s="50">
        <v>1500</v>
      </c>
      <c r="AB229" s="50">
        <v>1</v>
      </c>
      <c r="AC229" s="50">
        <v>1</v>
      </c>
      <c r="AD229" s="50">
        <v>0</v>
      </c>
      <c r="AE229" s="50">
        <v>0</v>
      </c>
      <c r="AF229" s="50">
        <v>0</v>
      </c>
      <c r="AG229" s="50">
        <v>0</v>
      </c>
      <c r="AH229" s="50">
        <v>0</v>
      </c>
    </row>
    <row r="230" spans="1:34" x14ac:dyDescent="0.2">
      <c r="A230" s="51">
        <v>1</v>
      </c>
      <c r="B230" s="52">
        <v>1</v>
      </c>
      <c r="C230" s="52">
        <v>1</v>
      </c>
      <c r="D230" s="52">
        <v>1</v>
      </c>
      <c r="E230" s="52">
        <v>1</v>
      </c>
      <c r="F230" s="52">
        <v>1</v>
      </c>
      <c r="G230" s="52">
        <v>1</v>
      </c>
      <c r="H230" s="52">
        <v>1</v>
      </c>
      <c r="I230" s="52">
        <v>1</v>
      </c>
      <c r="J230" s="52">
        <v>1</v>
      </c>
      <c r="N230" s="50">
        <v>900610</v>
      </c>
      <c r="O230" s="50">
        <v>0</v>
      </c>
      <c r="P230" s="50">
        <v>0</v>
      </c>
      <c r="Q230" s="59" t="s">
        <v>6993</v>
      </c>
      <c r="R230" s="50">
        <v>5</v>
      </c>
      <c r="S230" s="50" t="s">
        <v>6994</v>
      </c>
      <c r="T230" s="50">
        <v>0</v>
      </c>
      <c r="U230" s="50">
        <v>0</v>
      </c>
      <c r="V230" s="50">
        <v>0</v>
      </c>
      <c r="W230" s="50">
        <v>0</v>
      </c>
      <c r="X230" s="50">
        <v>1</v>
      </c>
      <c r="Y230" s="50">
        <v>500</v>
      </c>
      <c r="Z230" s="50">
        <v>500</v>
      </c>
      <c r="AA230" s="50">
        <v>1000</v>
      </c>
      <c r="AB230" s="50">
        <v>2</v>
      </c>
      <c r="AC230" s="50">
        <v>6000</v>
      </c>
      <c r="AD230" s="50">
        <v>0</v>
      </c>
      <c r="AE230" s="50">
        <v>0</v>
      </c>
      <c r="AF230" s="50">
        <v>0</v>
      </c>
      <c r="AG230" s="50">
        <v>0</v>
      </c>
      <c r="AH230" s="50">
        <v>0</v>
      </c>
    </row>
    <row r="231" spans="1:34" x14ac:dyDescent="0.2">
      <c r="A231" s="51">
        <v>1</v>
      </c>
      <c r="B231" s="52">
        <v>1</v>
      </c>
      <c r="C231" s="52">
        <v>1</v>
      </c>
      <c r="D231" s="52">
        <v>1</v>
      </c>
      <c r="E231" s="52">
        <v>1</v>
      </c>
      <c r="F231" s="52">
        <v>1</v>
      </c>
      <c r="G231" s="52">
        <v>1</v>
      </c>
      <c r="H231" s="52">
        <v>1</v>
      </c>
      <c r="I231" s="52">
        <v>1</v>
      </c>
      <c r="J231" s="52">
        <v>1</v>
      </c>
      <c r="N231" s="50">
        <v>900621</v>
      </c>
      <c r="O231" s="50">
        <v>0</v>
      </c>
      <c r="P231" s="50">
        <v>0</v>
      </c>
      <c r="Q231" s="50" t="s">
        <v>6995</v>
      </c>
      <c r="R231" s="50">
        <v>5</v>
      </c>
      <c r="S231" s="50" t="s">
        <v>6980</v>
      </c>
      <c r="T231" s="50">
        <v>0</v>
      </c>
      <c r="U231" s="50">
        <v>0</v>
      </c>
      <c r="V231" s="50">
        <v>0</v>
      </c>
      <c r="W231" s="50">
        <v>0</v>
      </c>
      <c r="X231" s="50">
        <v>1</v>
      </c>
      <c r="Y231" s="50">
        <v>500</v>
      </c>
      <c r="Z231" s="50">
        <v>0</v>
      </c>
      <c r="AA231" s="50">
        <v>200</v>
      </c>
      <c r="AB231" s="50">
        <v>1</v>
      </c>
      <c r="AC231" s="50">
        <v>1</v>
      </c>
      <c r="AD231" s="50">
        <v>0</v>
      </c>
      <c r="AE231" s="50">
        <v>0</v>
      </c>
      <c r="AF231" s="50">
        <v>0</v>
      </c>
      <c r="AG231" s="50">
        <v>0</v>
      </c>
      <c r="AH231" s="50">
        <v>0</v>
      </c>
    </row>
    <row r="232" spans="1:34" x14ac:dyDescent="0.2">
      <c r="A232" s="51">
        <v>1</v>
      </c>
      <c r="B232" s="52">
        <v>1</v>
      </c>
      <c r="C232" s="52">
        <v>1</v>
      </c>
      <c r="D232" s="52">
        <v>1</v>
      </c>
      <c r="E232" s="52">
        <v>1</v>
      </c>
      <c r="F232" s="52">
        <v>1</v>
      </c>
      <c r="G232" s="52">
        <v>1</v>
      </c>
      <c r="H232" s="52">
        <v>1</v>
      </c>
      <c r="I232" s="52">
        <v>1</v>
      </c>
      <c r="J232" s="52">
        <v>1</v>
      </c>
      <c r="N232" s="50">
        <v>900800</v>
      </c>
      <c r="O232" s="50">
        <v>0</v>
      </c>
      <c r="P232" s="50">
        <v>0</v>
      </c>
      <c r="Q232" s="59" t="s">
        <v>6996</v>
      </c>
      <c r="R232" s="50">
        <v>5</v>
      </c>
      <c r="S232" s="50" t="s">
        <v>6997</v>
      </c>
      <c r="T232" s="50">
        <v>0</v>
      </c>
      <c r="U232" s="50">
        <v>0</v>
      </c>
      <c r="V232" s="50">
        <v>0</v>
      </c>
      <c r="W232" s="50">
        <v>0</v>
      </c>
      <c r="X232" s="50">
        <v>1</v>
      </c>
      <c r="Y232" s="50">
        <v>2000</v>
      </c>
      <c r="Z232" s="50">
        <v>0</v>
      </c>
      <c r="AA232" s="50">
        <v>1500</v>
      </c>
      <c r="AB232" s="50">
        <v>1</v>
      </c>
      <c r="AC232" s="50">
        <v>1</v>
      </c>
      <c r="AD232" s="50">
        <v>0</v>
      </c>
      <c r="AE232" s="50">
        <v>0</v>
      </c>
      <c r="AF232" s="50">
        <v>0</v>
      </c>
      <c r="AG232" s="50">
        <v>0</v>
      </c>
      <c r="AH232" s="50">
        <v>0</v>
      </c>
    </row>
    <row r="233" spans="1:34" x14ac:dyDescent="0.2">
      <c r="A233" s="51">
        <v>1</v>
      </c>
      <c r="B233" s="52">
        <v>1</v>
      </c>
      <c r="C233" s="52">
        <v>1</v>
      </c>
      <c r="D233" s="52">
        <v>1</v>
      </c>
      <c r="E233" s="52">
        <v>1</v>
      </c>
      <c r="F233" s="52">
        <v>1</v>
      </c>
      <c r="G233" s="52">
        <v>1</v>
      </c>
      <c r="H233" s="52">
        <v>1</v>
      </c>
      <c r="I233" s="52">
        <v>1</v>
      </c>
      <c r="J233" s="52">
        <v>1</v>
      </c>
      <c r="N233" s="50">
        <v>900900</v>
      </c>
      <c r="O233" s="50">
        <v>0</v>
      </c>
      <c r="P233" s="50">
        <v>0</v>
      </c>
      <c r="Q233" s="59" t="s">
        <v>6998</v>
      </c>
      <c r="R233" s="50">
        <v>5</v>
      </c>
      <c r="S233" s="50" t="s">
        <v>6992</v>
      </c>
      <c r="T233" s="50">
        <v>0</v>
      </c>
      <c r="U233" s="50">
        <v>0</v>
      </c>
      <c r="V233" s="50">
        <v>0</v>
      </c>
      <c r="W233" s="50">
        <v>0</v>
      </c>
      <c r="X233" s="50">
        <v>1</v>
      </c>
      <c r="Y233" s="50">
        <v>1000</v>
      </c>
      <c r="Z233" s="50">
        <v>0</v>
      </c>
      <c r="AA233" s="50">
        <v>300</v>
      </c>
      <c r="AB233" s="50">
        <v>1</v>
      </c>
      <c r="AC233" s="50">
        <v>1</v>
      </c>
      <c r="AD233" s="50">
        <v>0</v>
      </c>
      <c r="AE233" s="50">
        <v>0</v>
      </c>
      <c r="AF233" s="50">
        <v>0</v>
      </c>
      <c r="AG233" s="50">
        <v>0</v>
      </c>
      <c r="AH233" s="50">
        <v>0</v>
      </c>
    </row>
    <row r="234" spans="1:34" x14ac:dyDescent="0.2">
      <c r="A234" s="51">
        <v>1</v>
      </c>
      <c r="B234" s="52">
        <v>1</v>
      </c>
      <c r="C234" s="52">
        <v>1</v>
      </c>
      <c r="D234" s="52">
        <v>1</v>
      </c>
      <c r="E234" s="52">
        <v>1</v>
      </c>
      <c r="F234" s="52">
        <v>1</v>
      </c>
      <c r="G234" s="52">
        <v>1</v>
      </c>
      <c r="H234" s="52">
        <v>1</v>
      </c>
      <c r="I234" s="52">
        <v>1</v>
      </c>
      <c r="J234" s="52">
        <v>1</v>
      </c>
      <c r="N234" s="50">
        <v>900901</v>
      </c>
      <c r="O234" s="50">
        <v>0</v>
      </c>
      <c r="P234" s="50">
        <v>0</v>
      </c>
      <c r="Q234" s="59" t="s">
        <v>6999</v>
      </c>
      <c r="R234" s="50">
        <v>5</v>
      </c>
      <c r="S234" s="50" t="s">
        <v>7000</v>
      </c>
      <c r="T234" s="50">
        <v>0</v>
      </c>
      <c r="U234" s="50">
        <v>0</v>
      </c>
      <c r="V234" s="50">
        <v>0</v>
      </c>
      <c r="W234" s="50">
        <v>0</v>
      </c>
      <c r="X234" s="50">
        <v>20</v>
      </c>
      <c r="Y234" s="50">
        <v>3</v>
      </c>
      <c r="Z234" s="50">
        <v>1000</v>
      </c>
      <c r="AA234" s="50">
        <v>1000</v>
      </c>
      <c r="AB234" s="50">
        <v>2</v>
      </c>
      <c r="AC234" s="50">
        <v>10000</v>
      </c>
      <c r="AD234" s="50">
        <v>0</v>
      </c>
      <c r="AE234" s="50">
        <v>0</v>
      </c>
      <c r="AF234" s="50">
        <v>0</v>
      </c>
      <c r="AG234" s="50">
        <v>0</v>
      </c>
      <c r="AH234" s="50">
        <v>0</v>
      </c>
    </row>
    <row r="235" spans="1:34" x14ac:dyDescent="0.2">
      <c r="A235" s="51">
        <v>1</v>
      </c>
      <c r="B235" s="52">
        <v>1</v>
      </c>
      <c r="C235" s="52">
        <v>1</v>
      </c>
      <c r="D235" s="52">
        <v>1</v>
      </c>
      <c r="E235" s="52">
        <v>1</v>
      </c>
      <c r="F235" s="52">
        <v>1</v>
      </c>
      <c r="G235" s="52">
        <v>1</v>
      </c>
      <c r="H235" s="52">
        <v>1</v>
      </c>
      <c r="I235" s="52">
        <v>1</v>
      </c>
      <c r="J235" s="52">
        <v>1</v>
      </c>
      <c r="N235" s="50">
        <v>900910</v>
      </c>
      <c r="O235" s="50">
        <v>0</v>
      </c>
      <c r="P235" s="50">
        <v>0</v>
      </c>
      <c r="Q235" s="59" t="s">
        <v>7001</v>
      </c>
      <c r="R235" s="50">
        <v>5</v>
      </c>
      <c r="S235" s="50" t="s">
        <v>6980</v>
      </c>
      <c r="T235" s="50">
        <v>0</v>
      </c>
      <c r="U235" s="50">
        <v>0</v>
      </c>
      <c r="V235" s="50">
        <v>0</v>
      </c>
      <c r="W235" s="50">
        <v>0</v>
      </c>
      <c r="X235" s="50">
        <v>1</v>
      </c>
      <c r="Y235" s="50">
        <v>50</v>
      </c>
      <c r="Z235" s="50">
        <v>250</v>
      </c>
      <c r="AA235" s="50">
        <v>1000</v>
      </c>
      <c r="AB235" s="50">
        <v>2</v>
      </c>
      <c r="AC235" s="50">
        <v>50000</v>
      </c>
      <c r="AD235" s="50">
        <v>0</v>
      </c>
      <c r="AE235" s="50">
        <v>0</v>
      </c>
      <c r="AF235" s="50">
        <v>0</v>
      </c>
      <c r="AG235" s="50">
        <v>0</v>
      </c>
      <c r="AH235" s="50">
        <v>0</v>
      </c>
    </row>
    <row r="236" spans="1:34" x14ac:dyDescent="0.2">
      <c r="A236" s="51">
        <v>1</v>
      </c>
      <c r="B236" s="52">
        <v>1</v>
      </c>
      <c r="C236" s="52">
        <v>1</v>
      </c>
      <c r="D236" s="52">
        <v>1</v>
      </c>
      <c r="E236" s="52">
        <v>1</v>
      </c>
      <c r="F236" s="52">
        <v>1</v>
      </c>
      <c r="G236" s="52">
        <v>1</v>
      </c>
      <c r="H236" s="52">
        <v>1</v>
      </c>
      <c r="I236" s="52">
        <v>1</v>
      </c>
      <c r="J236" s="52">
        <v>1</v>
      </c>
      <c r="N236" s="50">
        <v>901000</v>
      </c>
      <c r="O236" s="50">
        <v>0</v>
      </c>
      <c r="P236" s="50">
        <v>0</v>
      </c>
      <c r="Q236" s="59" t="s">
        <v>7002</v>
      </c>
      <c r="R236" s="50">
        <v>5</v>
      </c>
      <c r="S236" s="50" t="s">
        <v>6980</v>
      </c>
      <c r="T236" s="50">
        <v>0</v>
      </c>
      <c r="U236" s="50">
        <v>0</v>
      </c>
      <c r="V236" s="50">
        <v>0</v>
      </c>
      <c r="W236" s="50">
        <v>0</v>
      </c>
      <c r="X236" s="50">
        <v>1</v>
      </c>
      <c r="Y236" s="50">
        <v>2000</v>
      </c>
      <c r="Z236" s="50">
        <v>0</v>
      </c>
      <c r="AA236" s="50">
        <v>0</v>
      </c>
      <c r="AB236" s="50">
        <v>1</v>
      </c>
      <c r="AC236" s="50">
        <v>1</v>
      </c>
      <c r="AD236" s="50">
        <v>0</v>
      </c>
      <c r="AE236" s="50">
        <v>0</v>
      </c>
      <c r="AF236" s="50">
        <v>0</v>
      </c>
      <c r="AG236" s="50">
        <v>0</v>
      </c>
      <c r="AH236" s="50">
        <v>0</v>
      </c>
    </row>
    <row r="237" spans="1:34" x14ac:dyDescent="0.2">
      <c r="A237" s="51">
        <v>1</v>
      </c>
      <c r="B237" s="52">
        <v>1</v>
      </c>
      <c r="C237" s="52">
        <v>1</v>
      </c>
      <c r="D237" s="52">
        <v>1</v>
      </c>
      <c r="E237" s="52">
        <v>1</v>
      </c>
      <c r="F237" s="52">
        <v>1</v>
      </c>
      <c r="G237" s="52">
        <v>1</v>
      </c>
      <c r="H237" s="52">
        <v>1</v>
      </c>
      <c r="I237" s="52">
        <v>1</v>
      </c>
      <c r="J237" s="52">
        <v>1</v>
      </c>
      <c r="N237" s="50">
        <v>901010</v>
      </c>
      <c r="O237" s="50">
        <v>0</v>
      </c>
      <c r="P237" s="50">
        <v>0</v>
      </c>
      <c r="Q237" s="59" t="s">
        <v>7003</v>
      </c>
      <c r="R237" s="50">
        <v>5</v>
      </c>
      <c r="S237" s="50" t="s">
        <v>7004</v>
      </c>
      <c r="T237" s="50">
        <v>0</v>
      </c>
      <c r="U237" s="50">
        <v>0</v>
      </c>
      <c r="V237" s="50">
        <v>0</v>
      </c>
      <c r="W237" s="50">
        <v>0</v>
      </c>
      <c r="X237" s="50">
        <v>1</v>
      </c>
      <c r="Y237" s="50">
        <v>2000</v>
      </c>
      <c r="Z237" s="50">
        <v>0</v>
      </c>
      <c r="AA237" s="50">
        <v>0</v>
      </c>
      <c r="AB237" s="50">
        <v>1</v>
      </c>
      <c r="AC237" s="50">
        <v>1</v>
      </c>
      <c r="AD237" s="50">
        <v>0</v>
      </c>
      <c r="AE237" s="50">
        <v>0</v>
      </c>
      <c r="AF237" s="50">
        <v>0</v>
      </c>
      <c r="AG237" s="50">
        <v>0</v>
      </c>
      <c r="AH237" s="50">
        <v>0</v>
      </c>
    </row>
    <row r="238" spans="1:34" x14ac:dyDescent="0.2">
      <c r="A238" s="51">
        <v>1</v>
      </c>
      <c r="B238" s="52">
        <v>1</v>
      </c>
      <c r="C238" s="52">
        <v>1</v>
      </c>
      <c r="D238" s="52">
        <v>1</v>
      </c>
      <c r="E238" s="52">
        <v>1</v>
      </c>
      <c r="F238" s="52">
        <v>1</v>
      </c>
      <c r="G238" s="52">
        <v>1</v>
      </c>
      <c r="H238" s="52">
        <v>1</v>
      </c>
      <c r="I238" s="52">
        <v>1</v>
      </c>
      <c r="J238" s="52">
        <v>1</v>
      </c>
      <c r="N238" s="50">
        <v>901100</v>
      </c>
      <c r="O238" s="50">
        <v>0</v>
      </c>
      <c r="P238" s="50">
        <v>0</v>
      </c>
      <c r="Q238" s="59" t="s">
        <v>7005</v>
      </c>
      <c r="R238" s="50">
        <v>1</v>
      </c>
      <c r="S238" s="50">
        <v>0</v>
      </c>
      <c r="T238" s="50">
        <v>0</v>
      </c>
      <c r="U238" s="50">
        <v>0</v>
      </c>
      <c r="V238" s="50">
        <v>0</v>
      </c>
      <c r="W238" s="50">
        <v>0</v>
      </c>
      <c r="X238" s="50">
        <v>2</v>
      </c>
      <c r="Y238" s="50" t="s">
        <v>7006</v>
      </c>
      <c r="Z238" s="50">
        <v>0</v>
      </c>
      <c r="AA238" s="50">
        <v>0</v>
      </c>
      <c r="AB238" s="50">
        <v>3</v>
      </c>
      <c r="AC238" s="50">
        <v>1</v>
      </c>
      <c r="AD238" s="50">
        <v>0</v>
      </c>
      <c r="AE238" s="50">
        <v>0</v>
      </c>
      <c r="AF238" s="50">
        <v>0</v>
      </c>
      <c r="AG238" s="50">
        <v>0</v>
      </c>
      <c r="AH238" s="50">
        <v>0</v>
      </c>
    </row>
    <row r="239" spans="1:34" x14ac:dyDescent="0.2">
      <c r="A239" s="51">
        <v>1</v>
      </c>
      <c r="B239" s="52">
        <v>1</v>
      </c>
      <c r="C239" s="52">
        <v>1</v>
      </c>
      <c r="D239" s="52">
        <v>1</v>
      </c>
      <c r="E239" s="52">
        <v>1</v>
      </c>
      <c r="F239" s="52">
        <v>1</v>
      </c>
      <c r="G239" s="52">
        <v>1</v>
      </c>
      <c r="H239" s="52">
        <v>1</v>
      </c>
      <c r="I239" s="52">
        <v>1</v>
      </c>
      <c r="J239" s="52">
        <v>1</v>
      </c>
      <c r="N239" s="50">
        <v>901120</v>
      </c>
      <c r="O239" s="50">
        <v>0</v>
      </c>
      <c r="P239" s="50">
        <v>0</v>
      </c>
      <c r="Q239" s="59" t="s">
        <v>7007</v>
      </c>
      <c r="R239" s="50">
        <v>5</v>
      </c>
      <c r="S239" s="50" t="s">
        <v>7008</v>
      </c>
      <c r="T239" s="50">
        <v>0</v>
      </c>
      <c r="U239" s="50">
        <v>0</v>
      </c>
      <c r="V239" s="50">
        <v>0</v>
      </c>
      <c r="W239" s="50">
        <v>0</v>
      </c>
      <c r="X239" s="50">
        <v>16</v>
      </c>
      <c r="Y239" s="50" t="s">
        <v>7009</v>
      </c>
      <c r="Z239" s="50">
        <v>300</v>
      </c>
      <c r="AA239" s="50">
        <v>0</v>
      </c>
      <c r="AB239" s="50">
        <v>2</v>
      </c>
      <c r="AC239" s="50">
        <v>10000</v>
      </c>
      <c r="AD239" s="50">
        <v>0</v>
      </c>
      <c r="AE239" s="50">
        <v>0</v>
      </c>
      <c r="AF239" s="50">
        <v>0</v>
      </c>
      <c r="AG239" s="50">
        <v>0</v>
      </c>
      <c r="AH239" s="50">
        <v>0</v>
      </c>
    </row>
    <row r="240" spans="1:34" x14ac:dyDescent="0.2">
      <c r="A240" s="51">
        <v>1</v>
      </c>
      <c r="B240" s="52">
        <v>1</v>
      </c>
      <c r="C240" s="52">
        <v>1</v>
      </c>
      <c r="D240" s="52">
        <v>1</v>
      </c>
      <c r="E240" s="52">
        <v>1</v>
      </c>
      <c r="F240" s="52">
        <v>1</v>
      </c>
      <c r="G240" s="52">
        <v>1</v>
      </c>
      <c r="H240" s="52">
        <v>1</v>
      </c>
      <c r="I240" s="52">
        <v>1</v>
      </c>
      <c r="J240" s="52">
        <v>1</v>
      </c>
      <c r="N240" s="50">
        <v>901121</v>
      </c>
      <c r="O240" s="50">
        <v>0</v>
      </c>
      <c r="P240" s="50">
        <v>0</v>
      </c>
      <c r="Q240" s="59" t="s">
        <v>7010</v>
      </c>
      <c r="R240" s="50">
        <v>4</v>
      </c>
      <c r="S240" s="50">
        <v>0</v>
      </c>
      <c r="T240" s="50">
        <v>0</v>
      </c>
      <c r="U240" s="50">
        <v>0</v>
      </c>
      <c r="V240" s="50">
        <v>0</v>
      </c>
      <c r="W240" s="50">
        <v>0</v>
      </c>
      <c r="X240" s="50">
        <v>2</v>
      </c>
      <c r="Y240" s="50" t="s">
        <v>6985</v>
      </c>
      <c r="Z240" s="50">
        <v>0</v>
      </c>
      <c r="AA240" s="50">
        <v>0</v>
      </c>
      <c r="AB240" s="50">
        <v>2</v>
      </c>
      <c r="AC240" s="50">
        <v>300</v>
      </c>
      <c r="AD240" s="50">
        <v>0</v>
      </c>
      <c r="AE240" s="50">
        <v>0</v>
      </c>
      <c r="AF240" s="50">
        <v>901121</v>
      </c>
      <c r="AG240" s="50">
        <v>1</v>
      </c>
      <c r="AH240" s="50">
        <v>0</v>
      </c>
    </row>
    <row r="241" spans="1:34" x14ac:dyDescent="0.2">
      <c r="A241" s="51">
        <v>1</v>
      </c>
      <c r="B241" s="52">
        <v>1</v>
      </c>
      <c r="C241" s="52">
        <v>1</v>
      </c>
      <c r="D241" s="52">
        <v>1</v>
      </c>
      <c r="E241" s="52">
        <v>1</v>
      </c>
      <c r="F241" s="52">
        <v>1</v>
      </c>
      <c r="G241" s="52">
        <v>1</v>
      </c>
      <c r="H241" s="52">
        <v>1</v>
      </c>
      <c r="I241" s="52">
        <v>1</v>
      </c>
      <c r="J241" s="52">
        <v>1</v>
      </c>
      <c r="N241" s="50">
        <v>901130</v>
      </c>
      <c r="O241" s="50">
        <v>0</v>
      </c>
      <c r="P241" s="50">
        <v>0</v>
      </c>
      <c r="Q241" s="59" t="s">
        <v>6436</v>
      </c>
      <c r="R241" s="50">
        <v>5</v>
      </c>
      <c r="S241" s="50" t="s">
        <v>6980</v>
      </c>
      <c r="T241" s="50">
        <v>0</v>
      </c>
      <c r="U241" s="50">
        <v>0</v>
      </c>
      <c r="V241" s="50">
        <v>0</v>
      </c>
      <c r="W241" s="50">
        <v>0</v>
      </c>
      <c r="X241" s="50">
        <v>1</v>
      </c>
      <c r="Y241" s="50">
        <v>1000</v>
      </c>
      <c r="Z241" s="50">
        <v>0</v>
      </c>
      <c r="AA241" s="50">
        <v>1500</v>
      </c>
      <c r="AB241" s="50">
        <v>1</v>
      </c>
      <c r="AC241" s="50">
        <v>1</v>
      </c>
      <c r="AD241" s="50">
        <v>0</v>
      </c>
      <c r="AE241" s="50">
        <v>0</v>
      </c>
      <c r="AF241" s="50">
        <v>0</v>
      </c>
      <c r="AG241" s="50">
        <v>0</v>
      </c>
      <c r="AH241" s="50">
        <v>0</v>
      </c>
    </row>
    <row r="242" spans="1:34" x14ac:dyDescent="0.2">
      <c r="A242" s="51">
        <v>1</v>
      </c>
      <c r="B242" s="52">
        <v>1</v>
      </c>
      <c r="C242" s="52">
        <v>1</v>
      </c>
      <c r="D242" s="52">
        <v>1</v>
      </c>
      <c r="E242" s="52">
        <v>1</v>
      </c>
      <c r="F242" s="52">
        <v>1</v>
      </c>
      <c r="G242" s="52">
        <v>1</v>
      </c>
      <c r="H242" s="52">
        <v>1</v>
      </c>
      <c r="I242" s="52">
        <v>1</v>
      </c>
      <c r="J242" s="52">
        <v>1</v>
      </c>
      <c r="N242" s="50">
        <v>901131</v>
      </c>
      <c r="O242" s="50">
        <v>0</v>
      </c>
      <c r="P242" s="50">
        <v>0</v>
      </c>
      <c r="Q242" s="59" t="s">
        <v>7011</v>
      </c>
      <c r="R242" s="50">
        <v>1</v>
      </c>
      <c r="S242" s="50">
        <v>0</v>
      </c>
      <c r="T242" s="50">
        <v>0</v>
      </c>
      <c r="U242" s="50">
        <v>0</v>
      </c>
      <c r="V242" s="50">
        <v>0</v>
      </c>
      <c r="W242" s="50">
        <v>0</v>
      </c>
      <c r="X242" s="50">
        <v>2</v>
      </c>
      <c r="Y242" s="50" t="s">
        <v>7012</v>
      </c>
      <c r="Z242" s="50">
        <v>1000</v>
      </c>
      <c r="AA242" s="50">
        <v>0</v>
      </c>
      <c r="AB242" s="50">
        <v>3</v>
      </c>
      <c r="AC242" s="50">
        <v>1</v>
      </c>
      <c r="AD242" s="50">
        <v>0</v>
      </c>
      <c r="AE242" s="50">
        <v>0</v>
      </c>
      <c r="AF242" s="50">
        <v>0</v>
      </c>
      <c r="AG242" s="50">
        <v>0</v>
      </c>
      <c r="AH242" s="50">
        <v>0</v>
      </c>
    </row>
    <row r="243" spans="1:34" x14ac:dyDescent="0.2">
      <c r="A243" s="51">
        <v>1</v>
      </c>
      <c r="B243" s="52">
        <v>1</v>
      </c>
      <c r="C243" s="52">
        <v>1</v>
      </c>
      <c r="D243" s="52">
        <v>1</v>
      </c>
      <c r="E243" s="52">
        <v>1</v>
      </c>
      <c r="F243" s="52">
        <v>1</v>
      </c>
      <c r="G243" s="52">
        <v>1</v>
      </c>
      <c r="H243" s="52">
        <v>1</v>
      </c>
      <c r="I243" s="52">
        <v>1</v>
      </c>
      <c r="J243" s="52">
        <v>1</v>
      </c>
      <c r="N243" s="50">
        <v>901140</v>
      </c>
      <c r="O243" s="50">
        <v>0</v>
      </c>
      <c r="P243" s="50">
        <v>0</v>
      </c>
      <c r="Q243" s="59" t="s">
        <v>7013</v>
      </c>
      <c r="R243" s="50">
        <v>5</v>
      </c>
      <c r="S243" s="50" t="s">
        <v>6980</v>
      </c>
      <c r="T243" s="50">
        <v>0</v>
      </c>
      <c r="U243" s="50">
        <v>0</v>
      </c>
      <c r="V243" s="50">
        <v>0</v>
      </c>
      <c r="W243" s="50">
        <v>0</v>
      </c>
      <c r="X243" s="50">
        <v>1</v>
      </c>
      <c r="Y243" s="50">
        <v>100</v>
      </c>
      <c r="Z243" s="50">
        <v>0</v>
      </c>
      <c r="AA243" s="50">
        <v>0</v>
      </c>
      <c r="AB243" s="50">
        <v>1</v>
      </c>
      <c r="AC243" s="50">
        <v>1</v>
      </c>
      <c r="AD243" s="50">
        <v>0</v>
      </c>
      <c r="AE243" s="50">
        <v>0</v>
      </c>
      <c r="AF243" s="50">
        <v>0</v>
      </c>
      <c r="AG243" s="50">
        <v>0</v>
      </c>
      <c r="AH243" s="50">
        <v>0</v>
      </c>
    </row>
    <row r="244" spans="1:34" x14ac:dyDescent="0.2">
      <c r="A244" s="51">
        <v>1</v>
      </c>
      <c r="B244" s="52">
        <v>1</v>
      </c>
      <c r="C244" s="52">
        <v>1</v>
      </c>
      <c r="D244" s="52">
        <v>1</v>
      </c>
      <c r="E244" s="52">
        <v>1</v>
      </c>
      <c r="F244" s="52">
        <v>1</v>
      </c>
      <c r="G244" s="52">
        <v>1</v>
      </c>
      <c r="H244" s="52">
        <v>1</v>
      </c>
      <c r="I244" s="52">
        <v>1</v>
      </c>
      <c r="J244" s="52">
        <v>1</v>
      </c>
      <c r="N244" s="50">
        <v>901220</v>
      </c>
      <c r="O244" s="50">
        <v>0</v>
      </c>
      <c r="P244" s="50">
        <v>0</v>
      </c>
      <c r="Q244" s="59" t="s">
        <v>7014</v>
      </c>
      <c r="R244" s="50">
        <v>5</v>
      </c>
      <c r="S244" s="50" t="s">
        <v>6440</v>
      </c>
      <c r="T244" s="50">
        <v>0</v>
      </c>
      <c r="U244" s="50">
        <v>0</v>
      </c>
      <c r="V244" s="50">
        <v>0</v>
      </c>
      <c r="W244" s="50">
        <v>0</v>
      </c>
      <c r="X244" s="50">
        <v>20</v>
      </c>
      <c r="Y244" s="50">
        <v>3</v>
      </c>
      <c r="Z244" s="50">
        <v>250</v>
      </c>
      <c r="AA244" s="50">
        <v>0</v>
      </c>
      <c r="AB244" s="50">
        <v>2</v>
      </c>
      <c r="AC244" s="50">
        <v>50000</v>
      </c>
      <c r="AD244" s="50">
        <v>0</v>
      </c>
      <c r="AE244" s="50">
        <v>0</v>
      </c>
      <c r="AF244" s="50">
        <v>0</v>
      </c>
      <c r="AG244" s="50">
        <v>0</v>
      </c>
      <c r="AH244" s="50">
        <v>0</v>
      </c>
    </row>
    <row r="245" spans="1:34" x14ac:dyDescent="0.2">
      <c r="A245" s="51">
        <v>1</v>
      </c>
      <c r="B245" s="52">
        <v>1</v>
      </c>
      <c r="C245" s="52">
        <v>1</v>
      </c>
      <c r="D245" s="52">
        <v>1</v>
      </c>
      <c r="E245" s="52">
        <v>1</v>
      </c>
      <c r="F245" s="52">
        <v>1</v>
      </c>
      <c r="G245" s="52">
        <v>1</v>
      </c>
      <c r="H245" s="52">
        <v>1</v>
      </c>
      <c r="I245" s="52">
        <v>1</v>
      </c>
      <c r="J245" s="52">
        <v>1</v>
      </c>
      <c r="N245" s="50">
        <v>901230</v>
      </c>
      <c r="O245" s="50">
        <v>0</v>
      </c>
      <c r="P245" s="50">
        <v>0</v>
      </c>
      <c r="Q245" s="59" t="s">
        <v>6456</v>
      </c>
      <c r="R245" s="50">
        <v>5</v>
      </c>
      <c r="S245" s="50" t="s">
        <v>6980</v>
      </c>
      <c r="T245" s="50">
        <v>0</v>
      </c>
      <c r="U245" s="50">
        <v>0</v>
      </c>
      <c r="V245" s="50">
        <v>0</v>
      </c>
      <c r="W245" s="50">
        <v>0</v>
      </c>
      <c r="X245" s="50">
        <v>1</v>
      </c>
      <c r="Y245" s="50">
        <v>2000</v>
      </c>
      <c r="Z245" s="50">
        <v>0</v>
      </c>
      <c r="AA245" s="50">
        <v>0</v>
      </c>
      <c r="AB245" s="50">
        <v>1</v>
      </c>
      <c r="AC245" s="50">
        <v>1</v>
      </c>
      <c r="AD245" s="50">
        <v>0</v>
      </c>
      <c r="AE245" s="50">
        <v>0</v>
      </c>
      <c r="AF245" s="50">
        <v>0</v>
      </c>
      <c r="AG245" s="50">
        <v>0</v>
      </c>
      <c r="AH245" s="50">
        <v>0</v>
      </c>
    </row>
    <row r="246" spans="1:34" x14ac:dyDescent="0.2">
      <c r="A246" s="51">
        <v>1</v>
      </c>
      <c r="B246" s="52">
        <v>1</v>
      </c>
      <c r="C246" s="52">
        <v>1</v>
      </c>
      <c r="D246" s="52">
        <v>1</v>
      </c>
      <c r="E246" s="52">
        <v>1</v>
      </c>
      <c r="F246" s="52">
        <v>1</v>
      </c>
      <c r="G246" s="52">
        <v>1</v>
      </c>
      <c r="H246" s="52">
        <v>1</v>
      </c>
      <c r="I246" s="52">
        <v>1</v>
      </c>
      <c r="J246" s="52">
        <v>1</v>
      </c>
      <c r="N246" s="50">
        <v>901240</v>
      </c>
      <c r="O246" s="50">
        <v>0</v>
      </c>
      <c r="P246" s="50">
        <v>0</v>
      </c>
      <c r="Q246" s="59" t="s">
        <v>7015</v>
      </c>
      <c r="R246" s="50">
        <v>5</v>
      </c>
      <c r="S246" s="50" t="s">
        <v>6980</v>
      </c>
      <c r="T246" s="50">
        <v>0</v>
      </c>
      <c r="U246" s="50">
        <v>0</v>
      </c>
      <c r="V246" s="50">
        <v>0</v>
      </c>
      <c r="W246" s="50">
        <v>0</v>
      </c>
      <c r="X246" s="50">
        <v>1</v>
      </c>
      <c r="Y246" s="50">
        <v>2000</v>
      </c>
      <c r="Z246" s="50">
        <v>0</v>
      </c>
      <c r="AA246" s="50">
        <v>0</v>
      </c>
      <c r="AB246" s="50">
        <v>1</v>
      </c>
      <c r="AC246" s="50">
        <v>1</v>
      </c>
      <c r="AD246" s="50">
        <v>0</v>
      </c>
      <c r="AE246" s="50">
        <v>0</v>
      </c>
      <c r="AF246" s="50">
        <v>0</v>
      </c>
      <c r="AG246" s="50">
        <v>0</v>
      </c>
      <c r="AH246" s="50">
        <v>0</v>
      </c>
    </row>
    <row r="247" spans="1:34" x14ac:dyDescent="0.2">
      <c r="A247" s="51">
        <v>1</v>
      </c>
      <c r="B247" s="52">
        <v>1</v>
      </c>
      <c r="C247" s="52">
        <v>1</v>
      </c>
      <c r="D247" s="52">
        <v>1</v>
      </c>
      <c r="E247" s="52">
        <v>1</v>
      </c>
      <c r="F247" s="52">
        <v>1</v>
      </c>
      <c r="G247" s="52">
        <v>1</v>
      </c>
      <c r="H247" s="52">
        <v>1</v>
      </c>
      <c r="I247" s="52">
        <v>1</v>
      </c>
      <c r="J247" s="52">
        <v>1</v>
      </c>
      <c r="N247" s="50">
        <v>901241</v>
      </c>
      <c r="O247" s="50">
        <v>0</v>
      </c>
      <c r="P247" s="50">
        <v>0</v>
      </c>
      <c r="Q247" s="59" t="s">
        <v>7016</v>
      </c>
      <c r="R247" s="50">
        <v>5</v>
      </c>
      <c r="S247" s="50" t="s">
        <v>6980</v>
      </c>
      <c r="T247" s="50">
        <v>0</v>
      </c>
      <c r="U247" s="50">
        <v>0</v>
      </c>
      <c r="V247" s="50">
        <v>0</v>
      </c>
      <c r="W247" s="50">
        <v>0</v>
      </c>
      <c r="X247" s="50">
        <v>16</v>
      </c>
      <c r="Y247" s="50" t="s">
        <v>7017</v>
      </c>
      <c r="Z247" s="50">
        <v>300</v>
      </c>
      <c r="AA247" s="50">
        <v>0</v>
      </c>
      <c r="AB247" s="50">
        <v>2</v>
      </c>
      <c r="AC247" s="50">
        <v>5000</v>
      </c>
      <c r="AD247" s="50">
        <v>0</v>
      </c>
      <c r="AE247" s="50">
        <v>0</v>
      </c>
      <c r="AF247" s="50">
        <v>0</v>
      </c>
      <c r="AG247" s="50">
        <v>0</v>
      </c>
      <c r="AH247" s="50">
        <v>0</v>
      </c>
    </row>
    <row r="248" spans="1:34" x14ac:dyDescent="0.2">
      <c r="A248" s="51">
        <v>1</v>
      </c>
      <c r="B248" s="52">
        <v>1</v>
      </c>
      <c r="C248" s="52">
        <v>1</v>
      </c>
      <c r="D248" s="52">
        <v>1</v>
      </c>
      <c r="E248" s="52">
        <v>1</v>
      </c>
      <c r="F248" s="52">
        <v>1</v>
      </c>
      <c r="G248" s="52">
        <v>1</v>
      </c>
      <c r="H248" s="52">
        <v>1</v>
      </c>
      <c r="I248" s="52">
        <v>1</v>
      </c>
      <c r="J248" s="52">
        <v>1</v>
      </c>
      <c r="N248" s="50">
        <v>901242</v>
      </c>
      <c r="O248" s="50">
        <v>0</v>
      </c>
      <c r="P248" s="50">
        <v>0</v>
      </c>
      <c r="Q248" s="59" t="s">
        <v>6984</v>
      </c>
      <c r="R248" s="50">
        <v>4</v>
      </c>
      <c r="S248" s="50">
        <v>0</v>
      </c>
      <c r="T248" s="50">
        <v>0</v>
      </c>
      <c r="U248" s="50">
        <v>0</v>
      </c>
      <c r="V248" s="50">
        <v>0</v>
      </c>
      <c r="W248" s="50">
        <v>0</v>
      </c>
      <c r="X248" s="50">
        <v>2</v>
      </c>
      <c r="Y248" s="50" t="s">
        <v>7018</v>
      </c>
      <c r="Z248" s="50">
        <v>0</v>
      </c>
      <c r="AA248" s="50">
        <v>0</v>
      </c>
      <c r="AB248" s="50">
        <v>2</v>
      </c>
      <c r="AC248" s="50">
        <v>300</v>
      </c>
      <c r="AD248" s="50">
        <v>0</v>
      </c>
      <c r="AE248" s="50">
        <v>0</v>
      </c>
      <c r="AF248" s="50">
        <v>901242</v>
      </c>
      <c r="AG248" s="50">
        <v>1</v>
      </c>
      <c r="AH248" s="50">
        <v>0</v>
      </c>
    </row>
    <row r="249" spans="1:34" x14ac:dyDescent="0.2">
      <c r="A249" s="51">
        <v>1</v>
      </c>
      <c r="B249" s="52">
        <v>1</v>
      </c>
      <c r="C249" s="52">
        <v>1</v>
      </c>
      <c r="D249" s="52">
        <v>1</v>
      </c>
      <c r="E249" s="52">
        <v>1</v>
      </c>
      <c r="F249" s="52">
        <v>1</v>
      </c>
      <c r="G249" s="52">
        <v>1</v>
      </c>
      <c r="H249" s="52">
        <v>1</v>
      </c>
      <c r="I249" s="52">
        <v>1</v>
      </c>
      <c r="J249" s="52">
        <v>1</v>
      </c>
      <c r="N249" s="62">
        <v>901300</v>
      </c>
      <c r="O249" s="62">
        <v>0</v>
      </c>
      <c r="P249" s="62">
        <v>0</v>
      </c>
      <c r="Q249" s="99" t="s">
        <v>7019</v>
      </c>
      <c r="R249" s="62">
        <v>5</v>
      </c>
      <c r="S249" s="62" t="s">
        <v>7020</v>
      </c>
      <c r="T249" s="62">
        <v>0</v>
      </c>
      <c r="U249" s="62">
        <v>0</v>
      </c>
      <c r="V249" s="62">
        <v>0</v>
      </c>
      <c r="W249" s="62">
        <v>0</v>
      </c>
      <c r="X249" s="62">
        <v>1</v>
      </c>
      <c r="Y249" s="62">
        <v>1000</v>
      </c>
      <c r="Z249" s="62">
        <v>0</v>
      </c>
      <c r="AA249" s="62">
        <v>1000</v>
      </c>
      <c r="AB249" s="62">
        <v>1</v>
      </c>
      <c r="AC249" s="62">
        <v>1</v>
      </c>
      <c r="AD249" s="62">
        <v>0</v>
      </c>
      <c r="AE249" s="62">
        <v>0</v>
      </c>
      <c r="AF249" s="62">
        <v>0</v>
      </c>
      <c r="AG249" s="62">
        <v>0</v>
      </c>
      <c r="AH249" s="62">
        <v>0</v>
      </c>
    </row>
    <row r="250" spans="1:34" x14ac:dyDescent="0.2">
      <c r="A250" s="51">
        <v>1</v>
      </c>
      <c r="B250" s="52">
        <v>1</v>
      </c>
      <c r="C250" s="52">
        <v>1</v>
      </c>
      <c r="D250" s="52">
        <v>1</v>
      </c>
      <c r="E250" s="52">
        <v>1</v>
      </c>
      <c r="F250" s="52">
        <v>1</v>
      </c>
      <c r="G250" s="52">
        <v>1</v>
      </c>
      <c r="H250" s="52">
        <v>1</v>
      </c>
      <c r="I250" s="52">
        <v>1</v>
      </c>
      <c r="J250" s="52">
        <v>1</v>
      </c>
      <c r="N250" s="62">
        <v>901301</v>
      </c>
      <c r="O250" s="62">
        <v>0</v>
      </c>
      <c r="P250" s="62">
        <v>0</v>
      </c>
      <c r="Q250" s="99" t="s">
        <v>7019</v>
      </c>
      <c r="R250" s="62">
        <v>5</v>
      </c>
      <c r="S250" s="62" t="s">
        <v>7020</v>
      </c>
      <c r="T250" s="62">
        <v>0</v>
      </c>
      <c r="U250" s="62">
        <v>0</v>
      </c>
      <c r="V250" s="62">
        <v>0</v>
      </c>
      <c r="W250" s="62">
        <v>0</v>
      </c>
      <c r="X250" s="62">
        <v>1</v>
      </c>
      <c r="Y250" s="62">
        <v>1000</v>
      </c>
      <c r="Z250" s="62">
        <v>0</v>
      </c>
      <c r="AA250" s="62">
        <v>600</v>
      </c>
      <c r="AB250" s="62">
        <v>1</v>
      </c>
      <c r="AC250" s="62">
        <v>1</v>
      </c>
      <c r="AD250" s="62">
        <v>0</v>
      </c>
      <c r="AE250" s="62">
        <v>0</v>
      </c>
      <c r="AF250" s="62">
        <v>0</v>
      </c>
      <c r="AG250" s="62">
        <v>0</v>
      </c>
      <c r="AH250" s="62">
        <v>0</v>
      </c>
    </row>
    <row r="251" spans="1:34" x14ac:dyDescent="0.2">
      <c r="A251" s="51">
        <v>1</v>
      </c>
      <c r="B251" s="52">
        <v>1</v>
      </c>
      <c r="C251" s="52">
        <v>1</v>
      </c>
      <c r="D251" s="52">
        <v>1</v>
      </c>
      <c r="E251" s="52">
        <v>1</v>
      </c>
      <c r="F251" s="52">
        <v>1</v>
      </c>
      <c r="G251" s="52">
        <v>1</v>
      </c>
      <c r="H251" s="52">
        <v>1</v>
      </c>
      <c r="I251" s="52">
        <v>1</v>
      </c>
      <c r="J251" s="52">
        <v>1</v>
      </c>
      <c r="N251" s="62">
        <v>901310</v>
      </c>
      <c r="O251" s="62">
        <v>0</v>
      </c>
      <c r="P251" s="62">
        <v>0</v>
      </c>
      <c r="Q251" s="99" t="s">
        <v>7021</v>
      </c>
      <c r="R251" s="62">
        <v>5</v>
      </c>
      <c r="S251" s="62" t="s">
        <v>7022</v>
      </c>
      <c r="T251" s="62">
        <v>0</v>
      </c>
      <c r="U251" s="62">
        <v>0</v>
      </c>
      <c r="V251" s="62">
        <v>0</v>
      </c>
      <c r="W251" s="62">
        <v>0</v>
      </c>
      <c r="X251" s="62">
        <v>1</v>
      </c>
      <c r="Y251" s="62">
        <v>1000</v>
      </c>
      <c r="Z251" s="62">
        <v>0</v>
      </c>
      <c r="AA251" s="62">
        <v>700</v>
      </c>
      <c r="AB251" s="62">
        <v>1</v>
      </c>
      <c r="AC251" s="62">
        <v>1</v>
      </c>
      <c r="AD251" s="62">
        <v>0</v>
      </c>
      <c r="AE251" s="62">
        <v>0</v>
      </c>
      <c r="AF251" s="62">
        <v>0</v>
      </c>
      <c r="AG251" s="62">
        <v>0</v>
      </c>
      <c r="AH251" s="62">
        <v>0</v>
      </c>
    </row>
    <row r="252" spans="1:34" x14ac:dyDescent="0.2">
      <c r="A252" s="51">
        <v>1</v>
      </c>
      <c r="B252" s="52">
        <v>1</v>
      </c>
      <c r="C252" s="52">
        <v>1</v>
      </c>
      <c r="D252" s="52">
        <v>1</v>
      </c>
      <c r="E252" s="52">
        <v>1</v>
      </c>
      <c r="F252" s="52">
        <v>1</v>
      </c>
      <c r="G252" s="52">
        <v>1</v>
      </c>
      <c r="H252" s="52">
        <v>1</v>
      </c>
      <c r="I252" s="52">
        <v>1</v>
      </c>
      <c r="J252" s="52">
        <v>1</v>
      </c>
      <c r="N252" s="62">
        <v>901320</v>
      </c>
      <c r="O252" s="62">
        <v>0</v>
      </c>
      <c r="P252" s="62">
        <v>0</v>
      </c>
      <c r="Q252" s="99">
        <v>0</v>
      </c>
      <c r="R252" s="62">
        <v>5</v>
      </c>
      <c r="S252" s="62" t="s">
        <v>6980</v>
      </c>
      <c r="T252" s="62">
        <v>0</v>
      </c>
      <c r="U252" s="62">
        <v>0</v>
      </c>
      <c r="V252" s="62">
        <v>0</v>
      </c>
      <c r="W252" s="62">
        <v>0</v>
      </c>
      <c r="X252" s="62">
        <v>1</v>
      </c>
      <c r="Y252" s="62">
        <v>1000</v>
      </c>
      <c r="Z252" s="62">
        <v>0</v>
      </c>
      <c r="AA252" s="62">
        <v>1000</v>
      </c>
      <c r="AB252" s="62">
        <v>1</v>
      </c>
      <c r="AC252" s="62">
        <v>1</v>
      </c>
      <c r="AD252" s="62">
        <v>0</v>
      </c>
      <c r="AE252" s="62">
        <v>0</v>
      </c>
      <c r="AF252" s="62">
        <v>0</v>
      </c>
      <c r="AG252" s="62">
        <v>0</v>
      </c>
      <c r="AH252" s="62">
        <v>0</v>
      </c>
    </row>
    <row r="253" spans="1:34" x14ac:dyDescent="0.2">
      <c r="A253" s="51">
        <v>1</v>
      </c>
      <c r="B253" s="52">
        <v>1</v>
      </c>
      <c r="C253" s="52">
        <v>1</v>
      </c>
      <c r="D253" s="52">
        <v>1</v>
      </c>
      <c r="E253" s="52">
        <v>1</v>
      </c>
      <c r="F253" s="52">
        <v>1</v>
      </c>
      <c r="G253" s="52">
        <v>1</v>
      </c>
      <c r="H253" s="52">
        <v>1</v>
      </c>
      <c r="I253" s="52">
        <v>1</v>
      </c>
      <c r="J253" s="52">
        <v>1</v>
      </c>
      <c r="N253" s="62">
        <v>901330</v>
      </c>
      <c r="O253" s="62">
        <v>0</v>
      </c>
      <c r="P253" s="62">
        <v>0</v>
      </c>
      <c r="Q253" s="99" t="s">
        <v>7023</v>
      </c>
      <c r="R253" s="62">
        <v>1</v>
      </c>
      <c r="S253" s="62">
        <v>0</v>
      </c>
      <c r="T253" s="62">
        <v>0</v>
      </c>
      <c r="U253" s="62">
        <v>0</v>
      </c>
      <c r="V253" s="62">
        <v>0</v>
      </c>
      <c r="W253" s="62">
        <v>0</v>
      </c>
      <c r="X253" s="62">
        <v>2</v>
      </c>
      <c r="Y253" s="62" t="s">
        <v>7024</v>
      </c>
      <c r="Z253" s="62">
        <v>0</v>
      </c>
      <c r="AA253" s="62">
        <v>500</v>
      </c>
      <c r="AB253" s="62">
        <v>3</v>
      </c>
      <c r="AC253" s="62">
        <v>1</v>
      </c>
      <c r="AD253" s="62">
        <v>0</v>
      </c>
      <c r="AE253" s="62">
        <v>0</v>
      </c>
      <c r="AF253" s="62">
        <v>0</v>
      </c>
      <c r="AG253" s="62">
        <v>0</v>
      </c>
      <c r="AH253" s="62">
        <v>0</v>
      </c>
    </row>
    <row r="254" spans="1:34" x14ac:dyDescent="0.2">
      <c r="A254" s="51">
        <v>1</v>
      </c>
      <c r="B254" s="52">
        <v>1</v>
      </c>
      <c r="C254" s="52">
        <v>1</v>
      </c>
      <c r="D254" s="52">
        <v>1</v>
      </c>
      <c r="E254" s="52">
        <v>1</v>
      </c>
      <c r="F254" s="52">
        <v>1</v>
      </c>
      <c r="G254" s="52">
        <v>1</v>
      </c>
      <c r="H254" s="52">
        <v>1</v>
      </c>
      <c r="I254" s="52">
        <v>1</v>
      </c>
      <c r="J254" s="52">
        <v>1</v>
      </c>
      <c r="N254" s="62">
        <v>901400</v>
      </c>
      <c r="O254" s="62">
        <v>0</v>
      </c>
      <c r="P254" s="62">
        <v>0</v>
      </c>
      <c r="Q254" s="99" t="s">
        <v>7025</v>
      </c>
      <c r="R254" s="62">
        <v>5</v>
      </c>
      <c r="S254" s="50" t="s">
        <v>7026</v>
      </c>
      <c r="T254" s="50">
        <v>0</v>
      </c>
      <c r="U254" s="50">
        <v>0</v>
      </c>
      <c r="V254" s="50">
        <v>0</v>
      </c>
      <c r="W254" s="50">
        <v>0</v>
      </c>
      <c r="X254" s="50">
        <v>1</v>
      </c>
      <c r="Y254" s="50">
        <v>1000</v>
      </c>
      <c r="Z254" s="50">
        <v>0</v>
      </c>
      <c r="AA254" s="50">
        <v>900</v>
      </c>
      <c r="AB254" s="50">
        <v>1</v>
      </c>
      <c r="AC254" s="50">
        <v>1</v>
      </c>
      <c r="AD254" s="50">
        <v>0</v>
      </c>
      <c r="AE254" s="50">
        <v>0</v>
      </c>
      <c r="AF254" s="50">
        <v>0</v>
      </c>
      <c r="AG254" s="50">
        <v>0</v>
      </c>
      <c r="AH254" s="50">
        <v>0</v>
      </c>
    </row>
    <row r="255" spans="1:34" x14ac:dyDescent="0.2">
      <c r="A255" s="51">
        <v>1</v>
      </c>
      <c r="B255" s="52">
        <v>1</v>
      </c>
      <c r="C255" s="52">
        <v>1</v>
      </c>
      <c r="D255" s="52">
        <v>1</v>
      </c>
      <c r="E255" s="52">
        <v>1</v>
      </c>
      <c r="F255" s="52">
        <v>1</v>
      </c>
      <c r="G255" s="52">
        <v>1</v>
      </c>
      <c r="H255" s="52">
        <v>1</v>
      </c>
      <c r="I255" s="52">
        <v>1</v>
      </c>
      <c r="J255" s="52">
        <v>1</v>
      </c>
      <c r="N255" s="62">
        <v>901401</v>
      </c>
      <c r="O255" s="62">
        <v>0</v>
      </c>
      <c r="P255" s="62">
        <v>0</v>
      </c>
      <c r="Q255" s="99" t="s">
        <v>7027</v>
      </c>
      <c r="R255" s="62">
        <v>5</v>
      </c>
      <c r="S255" s="50" t="s">
        <v>7026</v>
      </c>
      <c r="T255" s="50">
        <v>0</v>
      </c>
      <c r="U255" s="50">
        <v>0</v>
      </c>
      <c r="V255" s="50">
        <v>0</v>
      </c>
      <c r="W255" s="50">
        <v>0</v>
      </c>
      <c r="X255" s="50">
        <v>16</v>
      </c>
      <c r="Y255" s="50" t="s">
        <v>7028</v>
      </c>
      <c r="Z255" s="50">
        <v>500</v>
      </c>
      <c r="AA255" s="50">
        <v>500</v>
      </c>
      <c r="AB255" s="50">
        <v>2</v>
      </c>
      <c r="AC255" s="50">
        <v>10000</v>
      </c>
      <c r="AD255" s="50">
        <v>0</v>
      </c>
      <c r="AE255" s="50">
        <v>0</v>
      </c>
      <c r="AF255" s="50">
        <v>0</v>
      </c>
      <c r="AG255" s="50">
        <v>0</v>
      </c>
      <c r="AH255" s="50">
        <v>0</v>
      </c>
    </row>
    <row r="256" spans="1:34" x14ac:dyDescent="0.2">
      <c r="A256" s="51">
        <v>1</v>
      </c>
      <c r="B256" s="52">
        <v>1</v>
      </c>
      <c r="C256" s="52">
        <v>1</v>
      </c>
      <c r="D256" s="52">
        <v>1</v>
      </c>
      <c r="E256" s="52">
        <v>1</v>
      </c>
      <c r="F256" s="52">
        <v>1</v>
      </c>
      <c r="G256" s="52">
        <v>1</v>
      </c>
      <c r="H256" s="52">
        <v>1</v>
      </c>
      <c r="I256" s="52">
        <v>1</v>
      </c>
      <c r="J256" s="52">
        <v>1</v>
      </c>
      <c r="N256" s="62">
        <v>901410</v>
      </c>
      <c r="O256" s="62">
        <v>0</v>
      </c>
      <c r="P256" s="62">
        <v>0</v>
      </c>
      <c r="Q256" s="99" t="s">
        <v>7029</v>
      </c>
      <c r="R256" s="50">
        <v>5</v>
      </c>
      <c r="S256" s="50" t="s">
        <v>6542</v>
      </c>
      <c r="T256" s="50">
        <v>0</v>
      </c>
      <c r="U256" s="50">
        <v>0</v>
      </c>
      <c r="V256" s="50">
        <v>0</v>
      </c>
      <c r="W256" s="50">
        <v>0</v>
      </c>
      <c r="X256" s="50">
        <v>1</v>
      </c>
      <c r="Y256" s="50">
        <v>1000</v>
      </c>
      <c r="Z256" s="50">
        <v>0</v>
      </c>
      <c r="AA256" s="50">
        <v>1000</v>
      </c>
      <c r="AB256" s="50">
        <v>1</v>
      </c>
      <c r="AC256" s="50">
        <v>1</v>
      </c>
      <c r="AD256" s="50">
        <v>0</v>
      </c>
      <c r="AE256" s="50">
        <v>0</v>
      </c>
      <c r="AF256" s="50">
        <v>0</v>
      </c>
      <c r="AG256" s="50">
        <v>0</v>
      </c>
      <c r="AH256" s="50">
        <v>0</v>
      </c>
    </row>
    <row r="257" spans="1:34" x14ac:dyDescent="0.2">
      <c r="A257" s="51">
        <v>1</v>
      </c>
      <c r="B257" s="52">
        <v>1</v>
      </c>
      <c r="C257" s="52">
        <v>1</v>
      </c>
      <c r="D257" s="52">
        <v>1</v>
      </c>
      <c r="E257" s="52">
        <v>1</v>
      </c>
      <c r="F257" s="52">
        <v>1</v>
      </c>
      <c r="G257" s="52">
        <v>1</v>
      </c>
      <c r="H257" s="52">
        <v>1</v>
      </c>
      <c r="I257" s="52">
        <v>1</v>
      </c>
      <c r="J257" s="52">
        <v>1</v>
      </c>
      <c r="N257" s="62">
        <v>901411</v>
      </c>
      <c r="O257" s="62">
        <v>0</v>
      </c>
      <c r="P257" s="62">
        <v>0</v>
      </c>
      <c r="Q257" s="99" t="s">
        <v>7027</v>
      </c>
      <c r="R257" s="62">
        <v>5</v>
      </c>
      <c r="S257" s="50" t="s">
        <v>7026</v>
      </c>
      <c r="T257" s="50">
        <v>0</v>
      </c>
      <c r="U257" s="50">
        <v>0</v>
      </c>
      <c r="V257" s="50">
        <v>0</v>
      </c>
      <c r="W257" s="50">
        <v>0</v>
      </c>
      <c r="X257" s="50">
        <v>16</v>
      </c>
      <c r="Y257" s="50" t="s">
        <v>7028</v>
      </c>
      <c r="Z257" s="50">
        <v>500</v>
      </c>
      <c r="AA257" s="50">
        <v>500</v>
      </c>
      <c r="AB257" s="50">
        <v>2</v>
      </c>
      <c r="AC257" s="50">
        <v>3000</v>
      </c>
      <c r="AD257" s="50">
        <v>0</v>
      </c>
      <c r="AE257" s="50">
        <v>0</v>
      </c>
      <c r="AF257" s="50">
        <v>0</v>
      </c>
      <c r="AG257" s="50">
        <v>0</v>
      </c>
      <c r="AH257" s="50">
        <v>0</v>
      </c>
    </row>
    <row r="258" spans="1:34" x14ac:dyDescent="0.2">
      <c r="A258" s="51">
        <v>1</v>
      </c>
      <c r="B258" s="52">
        <v>1</v>
      </c>
      <c r="C258" s="52">
        <v>1</v>
      </c>
      <c r="D258" s="52">
        <v>1</v>
      </c>
      <c r="E258" s="52">
        <v>1</v>
      </c>
      <c r="F258" s="52">
        <v>1</v>
      </c>
      <c r="G258" s="52">
        <v>1</v>
      </c>
      <c r="H258" s="52">
        <v>1</v>
      </c>
      <c r="I258" s="52">
        <v>1</v>
      </c>
      <c r="J258" s="52">
        <v>1</v>
      </c>
      <c r="N258" s="62">
        <v>901420</v>
      </c>
      <c r="O258" s="62">
        <v>0</v>
      </c>
      <c r="P258" s="62">
        <v>0</v>
      </c>
      <c r="Q258" s="99" t="s">
        <v>7027</v>
      </c>
      <c r="R258" s="62">
        <v>5</v>
      </c>
      <c r="S258" s="50" t="s">
        <v>6980</v>
      </c>
      <c r="T258" s="50">
        <v>0</v>
      </c>
      <c r="U258" s="50">
        <v>0</v>
      </c>
      <c r="V258" s="50">
        <v>0</v>
      </c>
      <c r="W258" s="50">
        <v>0</v>
      </c>
      <c r="X258" s="50">
        <v>16</v>
      </c>
      <c r="Y258" s="50" t="s">
        <v>7028</v>
      </c>
      <c r="Z258" s="50">
        <v>500</v>
      </c>
      <c r="AA258" s="50">
        <v>500</v>
      </c>
      <c r="AB258" s="50">
        <v>2</v>
      </c>
      <c r="AC258" s="50">
        <v>5000</v>
      </c>
      <c r="AD258" s="50">
        <v>0</v>
      </c>
      <c r="AE258" s="50">
        <v>0</v>
      </c>
      <c r="AF258" s="50">
        <v>0</v>
      </c>
      <c r="AG258" s="50">
        <v>0</v>
      </c>
      <c r="AH258" s="50">
        <v>0</v>
      </c>
    </row>
    <row r="259" spans="1:34" x14ac:dyDescent="0.2">
      <c r="A259" s="51">
        <v>1</v>
      </c>
      <c r="B259" s="52">
        <v>1</v>
      </c>
      <c r="C259" s="52">
        <v>1</v>
      </c>
      <c r="D259" s="52">
        <v>1</v>
      </c>
      <c r="E259" s="52">
        <v>1</v>
      </c>
      <c r="F259" s="52">
        <v>1</v>
      </c>
      <c r="G259" s="52">
        <v>1</v>
      </c>
      <c r="H259" s="52">
        <v>1</v>
      </c>
      <c r="I259" s="52">
        <v>1</v>
      </c>
      <c r="J259" s="52">
        <v>1</v>
      </c>
      <c r="N259" s="62">
        <v>901430</v>
      </c>
      <c r="O259" s="62">
        <v>0</v>
      </c>
      <c r="P259" s="62">
        <v>0</v>
      </c>
      <c r="Q259" s="99" t="s">
        <v>7030</v>
      </c>
      <c r="R259" s="62">
        <v>4</v>
      </c>
      <c r="S259" s="50">
        <v>0</v>
      </c>
      <c r="T259" s="50">
        <v>0</v>
      </c>
      <c r="U259" s="50">
        <v>0</v>
      </c>
      <c r="V259" s="50">
        <v>0</v>
      </c>
      <c r="W259" s="50">
        <v>0</v>
      </c>
      <c r="X259" s="50">
        <v>1</v>
      </c>
      <c r="Y259" s="50">
        <v>100</v>
      </c>
      <c r="Z259" s="50">
        <v>600</v>
      </c>
      <c r="AA259" s="50">
        <v>0</v>
      </c>
      <c r="AB259" s="50">
        <v>2</v>
      </c>
      <c r="AC259" s="50">
        <v>500</v>
      </c>
      <c r="AD259" s="50">
        <v>0</v>
      </c>
      <c r="AE259" s="50">
        <v>0</v>
      </c>
      <c r="AF259" s="50">
        <v>901430</v>
      </c>
      <c r="AG259" s="50">
        <v>1</v>
      </c>
      <c r="AH259" s="50">
        <v>0</v>
      </c>
    </row>
    <row r="260" spans="1:34" x14ac:dyDescent="0.2">
      <c r="A260" s="51">
        <v>1</v>
      </c>
      <c r="B260" s="52">
        <v>1</v>
      </c>
      <c r="C260" s="52">
        <v>1</v>
      </c>
      <c r="D260" s="52">
        <v>1</v>
      </c>
      <c r="E260" s="52">
        <v>1</v>
      </c>
      <c r="F260" s="52">
        <v>1</v>
      </c>
      <c r="G260" s="52">
        <v>1</v>
      </c>
      <c r="H260" s="52">
        <v>1</v>
      </c>
      <c r="I260" s="52">
        <v>1</v>
      </c>
      <c r="J260" s="52">
        <v>1</v>
      </c>
      <c r="N260" s="62">
        <v>901500</v>
      </c>
      <c r="O260" s="62">
        <v>0</v>
      </c>
      <c r="P260" s="62">
        <v>0</v>
      </c>
      <c r="Q260" s="99" t="s">
        <v>7031</v>
      </c>
      <c r="R260" s="57">
        <v>1</v>
      </c>
      <c r="S260" s="57">
        <v>0</v>
      </c>
      <c r="T260" s="57">
        <v>0</v>
      </c>
      <c r="U260" s="57">
        <v>0</v>
      </c>
      <c r="V260" s="57">
        <v>0</v>
      </c>
      <c r="W260" s="57">
        <v>0</v>
      </c>
      <c r="X260" s="57">
        <v>2</v>
      </c>
      <c r="Y260" s="62" t="s">
        <v>7032</v>
      </c>
      <c r="Z260" s="57">
        <v>0</v>
      </c>
      <c r="AA260" s="57">
        <v>0</v>
      </c>
      <c r="AB260" s="57">
        <v>3</v>
      </c>
      <c r="AC260" s="57">
        <v>1</v>
      </c>
      <c r="AD260" s="57">
        <v>0</v>
      </c>
      <c r="AE260" s="57">
        <v>0</v>
      </c>
      <c r="AF260" s="62">
        <v>0</v>
      </c>
      <c r="AG260" s="57">
        <v>0</v>
      </c>
      <c r="AH260" s="57">
        <v>0</v>
      </c>
    </row>
    <row r="261" spans="1:34" x14ac:dyDescent="0.2">
      <c r="A261" s="51">
        <v>1</v>
      </c>
      <c r="B261" s="52">
        <v>1</v>
      </c>
      <c r="C261" s="52">
        <v>1</v>
      </c>
      <c r="D261" s="52">
        <v>1</v>
      </c>
      <c r="E261" s="52">
        <v>1</v>
      </c>
      <c r="F261" s="52">
        <v>1</v>
      </c>
      <c r="G261" s="52">
        <v>1</v>
      </c>
      <c r="H261" s="52">
        <v>1</v>
      </c>
      <c r="I261" s="52">
        <v>1</v>
      </c>
      <c r="J261" s="52">
        <v>1</v>
      </c>
      <c r="N261" s="62">
        <v>901501</v>
      </c>
      <c r="O261" s="62">
        <v>0</v>
      </c>
      <c r="P261" s="62">
        <v>0</v>
      </c>
      <c r="Q261" s="99" t="s">
        <v>7033</v>
      </c>
      <c r="R261" s="57">
        <v>1</v>
      </c>
      <c r="S261" s="57">
        <v>0</v>
      </c>
      <c r="T261" s="57">
        <v>0</v>
      </c>
      <c r="U261" s="57">
        <v>0</v>
      </c>
      <c r="V261" s="57">
        <v>0</v>
      </c>
      <c r="W261" s="57">
        <v>0</v>
      </c>
      <c r="X261" s="57">
        <v>6</v>
      </c>
      <c r="Y261" s="62">
        <v>1000</v>
      </c>
      <c r="Z261" s="57">
        <v>0</v>
      </c>
      <c r="AA261" s="57">
        <v>0</v>
      </c>
      <c r="AB261" s="57">
        <v>3</v>
      </c>
      <c r="AC261" s="57">
        <v>1</v>
      </c>
      <c r="AD261" s="57">
        <v>0</v>
      </c>
      <c r="AE261" s="57">
        <v>0</v>
      </c>
      <c r="AF261" s="62">
        <v>0</v>
      </c>
      <c r="AG261" s="57">
        <v>0</v>
      </c>
      <c r="AH261" s="57">
        <v>0</v>
      </c>
    </row>
    <row r="262" spans="1:34" x14ac:dyDescent="0.2">
      <c r="A262" s="51">
        <v>1</v>
      </c>
      <c r="B262" s="52">
        <v>1</v>
      </c>
      <c r="C262" s="52">
        <v>1</v>
      </c>
      <c r="D262" s="52">
        <v>1</v>
      </c>
      <c r="E262" s="52">
        <v>1</v>
      </c>
      <c r="F262" s="52">
        <v>1</v>
      </c>
      <c r="G262" s="52">
        <v>1</v>
      </c>
      <c r="H262" s="52">
        <v>1</v>
      </c>
      <c r="I262" s="52">
        <v>1</v>
      </c>
      <c r="J262" s="52">
        <v>1</v>
      </c>
      <c r="N262" s="62">
        <v>901510</v>
      </c>
      <c r="O262" s="62">
        <v>0</v>
      </c>
      <c r="P262" s="62">
        <v>0</v>
      </c>
      <c r="Q262" s="99" t="s">
        <v>7034</v>
      </c>
      <c r="R262" s="57">
        <v>5</v>
      </c>
      <c r="S262" s="57" t="s">
        <v>7035</v>
      </c>
      <c r="T262" s="57">
        <v>0</v>
      </c>
      <c r="U262" s="57">
        <v>0</v>
      </c>
      <c r="V262" s="57">
        <v>0</v>
      </c>
      <c r="W262" s="57">
        <v>0</v>
      </c>
      <c r="X262" s="57">
        <v>31</v>
      </c>
      <c r="Y262" s="62" t="s">
        <v>3295</v>
      </c>
      <c r="Z262" s="57">
        <v>250</v>
      </c>
      <c r="AA262" s="57">
        <v>0</v>
      </c>
      <c r="AB262" s="57">
        <v>2</v>
      </c>
      <c r="AC262" s="57">
        <v>5000</v>
      </c>
      <c r="AD262" s="57">
        <v>0</v>
      </c>
      <c r="AE262" s="57">
        <v>0</v>
      </c>
      <c r="AF262" s="62">
        <v>0</v>
      </c>
      <c r="AG262" s="57">
        <v>0</v>
      </c>
      <c r="AH262" s="57">
        <v>0</v>
      </c>
    </row>
    <row r="263" spans="1:34" x14ac:dyDescent="0.2">
      <c r="A263" s="51">
        <v>1</v>
      </c>
      <c r="B263" s="52">
        <v>1</v>
      </c>
      <c r="C263" s="52">
        <v>1</v>
      </c>
      <c r="D263" s="52">
        <v>1</v>
      </c>
      <c r="E263" s="52">
        <v>1</v>
      </c>
      <c r="F263" s="52">
        <v>1</v>
      </c>
      <c r="G263" s="52">
        <v>1</v>
      </c>
      <c r="H263" s="52">
        <v>1</v>
      </c>
      <c r="I263" s="52">
        <v>1</v>
      </c>
      <c r="J263" s="52">
        <v>1</v>
      </c>
      <c r="N263" s="62">
        <v>901511</v>
      </c>
      <c r="O263" s="62">
        <v>0</v>
      </c>
      <c r="P263" s="62">
        <v>0</v>
      </c>
      <c r="Q263" s="99" t="s">
        <v>7036</v>
      </c>
      <c r="R263" s="57">
        <v>5</v>
      </c>
      <c r="S263" s="57" t="s">
        <v>7035</v>
      </c>
      <c r="T263" s="57">
        <v>0</v>
      </c>
      <c r="U263" s="57">
        <v>0</v>
      </c>
      <c r="V263" s="57">
        <v>0</v>
      </c>
      <c r="W263" s="57">
        <v>0</v>
      </c>
      <c r="X263" s="57">
        <v>1</v>
      </c>
      <c r="Y263" s="62">
        <v>100</v>
      </c>
      <c r="Z263" s="57">
        <v>250</v>
      </c>
      <c r="AA263" s="57">
        <v>500</v>
      </c>
      <c r="AB263" s="57">
        <v>2</v>
      </c>
      <c r="AC263" s="57">
        <v>5000</v>
      </c>
      <c r="AD263" s="57">
        <v>0</v>
      </c>
      <c r="AE263" s="57">
        <v>0</v>
      </c>
      <c r="AF263" s="62">
        <v>0</v>
      </c>
      <c r="AG263" s="57">
        <v>0</v>
      </c>
      <c r="AH263" s="57">
        <v>0</v>
      </c>
    </row>
    <row r="264" spans="1:34" x14ac:dyDescent="0.2">
      <c r="A264" s="51">
        <v>1</v>
      </c>
      <c r="B264" s="52">
        <v>1</v>
      </c>
      <c r="C264" s="52">
        <v>1</v>
      </c>
      <c r="D264" s="52">
        <v>1</v>
      </c>
      <c r="E264" s="52">
        <v>1</v>
      </c>
      <c r="F264" s="52">
        <v>1</v>
      </c>
      <c r="G264" s="52">
        <v>1</v>
      </c>
      <c r="H264" s="52">
        <v>1</v>
      </c>
      <c r="I264" s="52">
        <v>1</v>
      </c>
      <c r="J264" s="52">
        <v>1</v>
      </c>
      <c r="N264" s="62">
        <v>901512</v>
      </c>
      <c r="O264" s="62">
        <v>0</v>
      </c>
      <c r="P264" s="62">
        <v>0</v>
      </c>
      <c r="Q264" s="99" t="s">
        <v>7037</v>
      </c>
      <c r="R264" s="57">
        <v>5</v>
      </c>
      <c r="S264" s="57" t="s">
        <v>7035</v>
      </c>
      <c r="T264" s="57">
        <v>0</v>
      </c>
      <c r="U264" s="57">
        <v>0</v>
      </c>
      <c r="V264" s="57">
        <v>0</v>
      </c>
      <c r="W264" s="57">
        <v>0</v>
      </c>
      <c r="X264" s="57">
        <v>1</v>
      </c>
      <c r="Y264" s="62">
        <v>1000</v>
      </c>
      <c r="Z264" s="57">
        <v>5000</v>
      </c>
      <c r="AA264" s="57">
        <v>0</v>
      </c>
      <c r="AB264" s="57">
        <v>1</v>
      </c>
      <c r="AC264" s="57">
        <v>1</v>
      </c>
      <c r="AD264" s="57">
        <v>0</v>
      </c>
      <c r="AE264" s="57">
        <v>0</v>
      </c>
      <c r="AF264" s="62">
        <v>0</v>
      </c>
      <c r="AG264" s="57">
        <v>0</v>
      </c>
      <c r="AH264" s="57">
        <v>0</v>
      </c>
    </row>
    <row r="265" spans="1:34" x14ac:dyDescent="0.2">
      <c r="A265" s="51">
        <v>1</v>
      </c>
      <c r="B265" s="52">
        <v>1</v>
      </c>
      <c r="C265" s="52">
        <v>1</v>
      </c>
      <c r="D265" s="52">
        <v>1</v>
      </c>
      <c r="E265" s="52">
        <v>1</v>
      </c>
      <c r="F265" s="52">
        <v>1</v>
      </c>
      <c r="G265" s="52">
        <v>1</v>
      </c>
      <c r="H265" s="52">
        <v>1</v>
      </c>
      <c r="I265" s="52">
        <v>1</v>
      </c>
      <c r="J265" s="52">
        <v>1</v>
      </c>
      <c r="N265" s="62">
        <v>901630</v>
      </c>
      <c r="O265" s="62">
        <v>0</v>
      </c>
      <c r="P265" s="62">
        <v>0</v>
      </c>
      <c r="Q265" s="99" t="s">
        <v>7038</v>
      </c>
      <c r="R265" s="57">
        <v>5</v>
      </c>
      <c r="S265" s="57" t="s">
        <v>7039</v>
      </c>
      <c r="T265" s="57">
        <v>0</v>
      </c>
      <c r="U265" s="57">
        <v>0</v>
      </c>
      <c r="V265" s="57">
        <v>0</v>
      </c>
      <c r="W265" s="57">
        <v>0</v>
      </c>
      <c r="X265" s="57">
        <v>1</v>
      </c>
      <c r="Y265" s="62">
        <v>50</v>
      </c>
      <c r="Z265" s="57">
        <v>500</v>
      </c>
      <c r="AA265" s="57">
        <v>0</v>
      </c>
      <c r="AB265" s="57">
        <v>2</v>
      </c>
      <c r="AC265" s="57">
        <v>50000</v>
      </c>
      <c r="AD265" s="57">
        <v>0</v>
      </c>
      <c r="AE265" s="57">
        <v>0</v>
      </c>
      <c r="AF265" s="62">
        <v>0</v>
      </c>
      <c r="AG265" s="57">
        <v>0</v>
      </c>
      <c r="AH265" s="57">
        <v>0</v>
      </c>
    </row>
    <row r="266" spans="1:34" x14ac:dyDescent="0.2">
      <c r="A266" s="51">
        <v>1</v>
      </c>
      <c r="B266" s="52">
        <v>1</v>
      </c>
      <c r="C266" s="52">
        <v>1</v>
      </c>
      <c r="D266" s="52">
        <v>1</v>
      </c>
      <c r="E266" s="52">
        <v>1</v>
      </c>
      <c r="F266" s="52">
        <v>1</v>
      </c>
      <c r="G266" s="52">
        <v>1</v>
      </c>
      <c r="H266" s="52">
        <v>1</v>
      </c>
      <c r="I266" s="52">
        <v>1</v>
      </c>
      <c r="J266" s="52">
        <v>1</v>
      </c>
      <c r="N266" s="62">
        <v>901631</v>
      </c>
      <c r="O266" s="62">
        <v>0</v>
      </c>
      <c r="P266" s="62" t="s">
        <v>7040</v>
      </c>
      <c r="Q266" s="99" t="s">
        <v>7041</v>
      </c>
      <c r="R266" s="57">
        <v>5</v>
      </c>
      <c r="S266" s="57" t="s">
        <v>7039</v>
      </c>
      <c r="T266" s="57">
        <v>0</v>
      </c>
      <c r="U266" s="57">
        <v>0</v>
      </c>
      <c r="V266" s="57">
        <v>0</v>
      </c>
      <c r="W266" s="57">
        <v>0</v>
      </c>
      <c r="X266" s="57">
        <v>20</v>
      </c>
      <c r="Y266" s="62">
        <v>11</v>
      </c>
      <c r="Z266" s="57">
        <v>500</v>
      </c>
      <c r="AA266" s="57">
        <v>0</v>
      </c>
      <c r="AB266" s="57">
        <v>2</v>
      </c>
      <c r="AC266" s="57">
        <v>50000</v>
      </c>
      <c r="AD266" s="57">
        <v>0</v>
      </c>
      <c r="AE266" s="57">
        <v>0</v>
      </c>
      <c r="AF266" s="62">
        <v>0</v>
      </c>
      <c r="AG266" s="57">
        <v>0</v>
      </c>
      <c r="AH266" s="57">
        <v>0</v>
      </c>
    </row>
    <row r="267" spans="1:34" x14ac:dyDescent="0.2">
      <c r="A267" s="51">
        <v>1</v>
      </c>
      <c r="B267" s="52">
        <v>1</v>
      </c>
      <c r="C267" s="52">
        <v>1</v>
      </c>
      <c r="D267" s="52">
        <v>1</v>
      </c>
      <c r="E267" s="52">
        <v>1</v>
      </c>
      <c r="F267" s="52">
        <v>1</v>
      </c>
      <c r="G267" s="52">
        <v>1</v>
      </c>
      <c r="H267" s="52">
        <v>1</v>
      </c>
      <c r="I267" s="52">
        <v>1</v>
      </c>
      <c r="J267" s="52">
        <v>1</v>
      </c>
      <c r="N267" s="62">
        <v>901610</v>
      </c>
      <c r="O267" s="62">
        <v>0</v>
      </c>
      <c r="P267" s="62">
        <v>0</v>
      </c>
      <c r="Q267" s="99" t="s">
        <v>7038</v>
      </c>
      <c r="R267" s="57">
        <v>5</v>
      </c>
      <c r="S267" s="57" t="s">
        <v>7008</v>
      </c>
      <c r="T267" s="57">
        <v>0</v>
      </c>
      <c r="U267" s="57">
        <v>0</v>
      </c>
      <c r="V267" s="57">
        <v>0</v>
      </c>
      <c r="W267" s="57">
        <v>0</v>
      </c>
      <c r="X267" s="57">
        <v>1</v>
      </c>
      <c r="Y267" s="62">
        <v>200</v>
      </c>
      <c r="Z267" s="57">
        <v>500</v>
      </c>
      <c r="AA267" s="57">
        <v>0</v>
      </c>
      <c r="AB267" s="57">
        <v>2</v>
      </c>
      <c r="AC267" s="57">
        <v>50000</v>
      </c>
      <c r="AD267" s="57">
        <v>0</v>
      </c>
      <c r="AE267" s="57">
        <v>0</v>
      </c>
      <c r="AF267" s="62">
        <v>0</v>
      </c>
      <c r="AG267" s="57">
        <v>0</v>
      </c>
      <c r="AH267" s="57">
        <v>0</v>
      </c>
    </row>
    <row r="268" spans="1:34" x14ac:dyDescent="0.2">
      <c r="A268" s="51">
        <v>1</v>
      </c>
      <c r="B268" s="52">
        <v>1</v>
      </c>
      <c r="C268" s="52">
        <v>1</v>
      </c>
      <c r="D268" s="52">
        <v>1</v>
      </c>
      <c r="E268" s="52">
        <v>1</v>
      </c>
      <c r="F268" s="52">
        <v>1</v>
      </c>
      <c r="G268" s="52">
        <v>1</v>
      </c>
      <c r="H268" s="52">
        <v>1</v>
      </c>
      <c r="I268" s="52">
        <v>1</v>
      </c>
      <c r="J268" s="52">
        <v>1</v>
      </c>
      <c r="N268" s="62">
        <v>901611</v>
      </c>
      <c r="O268" s="62">
        <v>0</v>
      </c>
      <c r="P268" s="62" t="s">
        <v>7040</v>
      </c>
      <c r="Q268" s="99" t="s">
        <v>7041</v>
      </c>
      <c r="R268" s="57">
        <v>5</v>
      </c>
      <c r="S268" s="57" t="s">
        <v>7008</v>
      </c>
      <c r="T268" s="57">
        <v>0</v>
      </c>
      <c r="U268" s="57">
        <v>0</v>
      </c>
      <c r="V268" s="57">
        <v>0</v>
      </c>
      <c r="W268" s="57">
        <v>0</v>
      </c>
      <c r="X268" s="57">
        <v>20</v>
      </c>
      <c r="Y268" s="62">
        <v>11</v>
      </c>
      <c r="Z268" s="57">
        <v>500</v>
      </c>
      <c r="AA268" s="57">
        <v>0</v>
      </c>
      <c r="AB268" s="57">
        <v>2</v>
      </c>
      <c r="AC268" s="57">
        <v>50000</v>
      </c>
      <c r="AD268" s="57">
        <v>0</v>
      </c>
      <c r="AE268" s="57">
        <v>0</v>
      </c>
      <c r="AF268" s="62">
        <v>0</v>
      </c>
      <c r="AG268" s="57">
        <v>0</v>
      </c>
      <c r="AH268" s="57">
        <v>0</v>
      </c>
    </row>
    <row r="269" spans="1:34" x14ac:dyDescent="0.2">
      <c r="A269" s="51">
        <v>1</v>
      </c>
      <c r="B269" s="52">
        <v>1</v>
      </c>
      <c r="C269" s="52">
        <v>1</v>
      </c>
      <c r="D269" s="52">
        <v>1</v>
      </c>
      <c r="E269" s="52">
        <v>1</v>
      </c>
      <c r="F269" s="52">
        <v>1</v>
      </c>
      <c r="G269" s="52">
        <v>1</v>
      </c>
      <c r="H269" s="52">
        <v>1</v>
      </c>
      <c r="I269" s="52">
        <v>1</v>
      </c>
      <c r="J269" s="52">
        <v>1</v>
      </c>
      <c r="N269" s="62">
        <v>901700</v>
      </c>
      <c r="O269" s="62">
        <v>0</v>
      </c>
      <c r="P269" s="62">
        <v>0</v>
      </c>
      <c r="Q269" s="99" t="s">
        <v>7042</v>
      </c>
      <c r="R269" s="57">
        <v>5</v>
      </c>
      <c r="S269" s="57" t="s">
        <v>6980</v>
      </c>
      <c r="T269" s="57">
        <v>0</v>
      </c>
      <c r="U269" s="57">
        <v>0</v>
      </c>
      <c r="V269" s="57">
        <v>0</v>
      </c>
      <c r="W269" s="57">
        <v>0</v>
      </c>
      <c r="X269" s="57">
        <v>1</v>
      </c>
      <c r="Y269" s="62">
        <v>100</v>
      </c>
      <c r="Z269" s="57">
        <v>100</v>
      </c>
      <c r="AA269" s="57">
        <v>0</v>
      </c>
      <c r="AB269" s="57">
        <v>1</v>
      </c>
      <c r="AC269" s="57">
        <v>5</v>
      </c>
      <c r="AD269" s="57">
        <v>0</v>
      </c>
      <c r="AE269" s="57">
        <v>0</v>
      </c>
      <c r="AF269" s="62">
        <v>0</v>
      </c>
      <c r="AG269" s="57">
        <v>0</v>
      </c>
      <c r="AH269" s="57">
        <v>0</v>
      </c>
    </row>
    <row r="270" spans="1:34" x14ac:dyDescent="0.2">
      <c r="A270" s="51">
        <v>1</v>
      </c>
      <c r="B270" s="52">
        <v>1</v>
      </c>
      <c r="C270" s="52">
        <v>1</v>
      </c>
      <c r="D270" s="52">
        <v>1</v>
      </c>
      <c r="E270" s="52">
        <v>1</v>
      </c>
      <c r="F270" s="52">
        <v>1</v>
      </c>
      <c r="G270" s="52">
        <v>1</v>
      </c>
      <c r="H270" s="52">
        <v>1</v>
      </c>
      <c r="I270" s="52">
        <v>1</v>
      </c>
      <c r="J270" s="52">
        <v>1</v>
      </c>
      <c r="N270" s="62">
        <v>901710</v>
      </c>
      <c r="O270" s="62">
        <v>0</v>
      </c>
      <c r="P270" s="62">
        <v>0</v>
      </c>
      <c r="Q270" s="99" t="s">
        <v>7043</v>
      </c>
      <c r="R270" s="57">
        <v>5</v>
      </c>
      <c r="S270" s="57" t="s">
        <v>7044</v>
      </c>
      <c r="T270" s="57">
        <v>0</v>
      </c>
      <c r="U270" s="57">
        <v>0</v>
      </c>
      <c r="V270" s="57">
        <v>0</v>
      </c>
      <c r="W270" s="57">
        <v>0</v>
      </c>
      <c r="X270" s="57">
        <v>1</v>
      </c>
      <c r="Y270" s="62">
        <v>400</v>
      </c>
      <c r="Z270" s="57">
        <v>250</v>
      </c>
      <c r="AA270" s="57">
        <v>0</v>
      </c>
      <c r="AB270" s="57">
        <v>3</v>
      </c>
      <c r="AC270" s="57">
        <v>1</v>
      </c>
      <c r="AD270" s="57">
        <v>0</v>
      </c>
      <c r="AE270" s="57">
        <v>0</v>
      </c>
      <c r="AF270" s="62">
        <v>0</v>
      </c>
      <c r="AG270" s="57">
        <v>0</v>
      </c>
      <c r="AH270" s="57">
        <v>0</v>
      </c>
    </row>
    <row r="271" spans="1:34" x14ac:dyDescent="0.2">
      <c r="A271" s="51">
        <v>1</v>
      </c>
      <c r="B271" s="52">
        <v>1</v>
      </c>
      <c r="C271" s="52">
        <v>1</v>
      </c>
      <c r="D271" s="52">
        <v>1</v>
      </c>
      <c r="E271" s="52">
        <v>1</v>
      </c>
      <c r="F271" s="52">
        <v>1</v>
      </c>
      <c r="G271" s="52">
        <v>1</v>
      </c>
      <c r="H271" s="52">
        <v>1</v>
      </c>
      <c r="I271" s="52">
        <v>1</v>
      </c>
      <c r="J271" s="52">
        <v>1</v>
      </c>
      <c r="N271" s="62">
        <v>901800</v>
      </c>
      <c r="O271" s="62">
        <v>0</v>
      </c>
      <c r="P271" s="62" t="s">
        <v>7045</v>
      </c>
      <c r="Q271" s="99" t="s">
        <v>4951</v>
      </c>
      <c r="R271" s="57">
        <v>1</v>
      </c>
      <c r="S271" s="57">
        <v>0</v>
      </c>
      <c r="T271" s="57">
        <v>0</v>
      </c>
      <c r="U271" s="57">
        <v>0</v>
      </c>
      <c r="V271" s="57">
        <v>0</v>
      </c>
      <c r="W271" s="57">
        <v>0</v>
      </c>
      <c r="X271" s="57">
        <v>20</v>
      </c>
      <c r="Y271" s="62">
        <v>12</v>
      </c>
      <c r="Z271" s="57">
        <v>0</v>
      </c>
      <c r="AA271" s="57">
        <v>0</v>
      </c>
      <c r="AB271" s="57">
        <v>3</v>
      </c>
      <c r="AC271" s="57">
        <v>1</v>
      </c>
      <c r="AD271" s="57">
        <v>0</v>
      </c>
      <c r="AE271" s="57">
        <v>0</v>
      </c>
      <c r="AF271" s="62">
        <v>0</v>
      </c>
      <c r="AG271" s="57">
        <v>0</v>
      </c>
      <c r="AH271" s="57">
        <v>0</v>
      </c>
    </row>
    <row r="272" spans="1:34" x14ac:dyDescent="0.2">
      <c r="A272" s="51">
        <v>1</v>
      </c>
      <c r="B272" s="52">
        <v>1</v>
      </c>
      <c r="C272" s="52">
        <v>1</v>
      </c>
      <c r="D272" s="52">
        <v>1</v>
      </c>
      <c r="E272" s="52">
        <v>1</v>
      </c>
      <c r="F272" s="52">
        <v>1</v>
      </c>
      <c r="G272" s="52">
        <v>1</v>
      </c>
      <c r="H272" s="52">
        <v>1</v>
      </c>
      <c r="I272" s="52">
        <v>1</v>
      </c>
      <c r="J272" s="52">
        <v>1</v>
      </c>
      <c r="N272" s="62">
        <v>901830</v>
      </c>
      <c r="O272" s="62">
        <v>0</v>
      </c>
      <c r="P272" s="62">
        <v>0</v>
      </c>
      <c r="Q272" s="99" t="s">
        <v>7046</v>
      </c>
      <c r="R272" s="57">
        <v>5</v>
      </c>
      <c r="S272" s="57" t="s">
        <v>6992</v>
      </c>
      <c r="T272" s="57">
        <v>0</v>
      </c>
      <c r="U272" s="57">
        <v>0</v>
      </c>
      <c r="V272" s="57">
        <v>0</v>
      </c>
      <c r="W272" s="57">
        <v>0</v>
      </c>
      <c r="X272" s="57">
        <v>1</v>
      </c>
      <c r="Y272" s="62">
        <v>1500</v>
      </c>
      <c r="Z272" s="57">
        <v>0</v>
      </c>
      <c r="AA272" s="57">
        <v>1000</v>
      </c>
      <c r="AB272" s="57">
        <v>1</v>
      </c>
      <c r="AC272" s="57">
        <v>1</v>
      </c>
      <c r="AD272" s="57">
        <v>0</v>
      </c>
      <c r="AE272" s="57">
        <v>0</v>
      </c>
      <c r="AF272" s="62">
        <v>0</v>
      </c>
      <c r="AG272" s="57">
        <v>0</v>
      </c>
      <c r="AH272" s="57">
        <v>0</v>
      </c>
    </row>
    <row r="273" spans="1:34" x14ac:dyDescent="0.2">
      <c r="A273" s="51">
        <v>1</v>
      </c>
      <c r="B273" s="52">
        <v>1</v>
      </c>
      <c r="C273" s="52">
        <v>1</v>
      </c>
      <c r="D273" s="52">
        <v>1</v>
      </c>
      <c r="E273" s="52">
        <v>1</v>
      </c>
      <c r="F273" s="52">
        <v>1</v>
      </c>
      <c r="G273" s="52">
        <v>1</v>
      </c>
      <c r="H273" s="52">
        <v>1</v>
      </c>
      <c r="I273" s="52">
        <v>1</v>
      </c>
      <c r="J273" s="52">
        <v>1</v>
      </c>
      <c r="N273" s="62">
        <v>901840</v>
      </c>
      <c r="O273" s="62">
        <v>0</v>
      </c>
      <c r="P273" s="62">
        <v>0</v>
      </c>
      <c r="Q273" s="99" t="s">
        <v>6541</v>
      </c>
      <c r="R273" s="57">
        <v>5</v>
      </c>
      <c r="S273" s="57" t="s">
        <v>6956</v>
      </c>
      <c r="T273" s="57">
        <v>0</v>
      </c>
      <c r="U273" s="57">
        <v>0</v>
      </c>
      <c r="V273" s="57">
        <v>0</v>
      </c>
      <c r="W273" s="57">
        <v>0</v>
      </c>
      <c r="X273" s="57">
        <v>20</v>
      </c>
      <c r="Y273" s="62">
        <v>3</v>
      </c>
      <c r="Z273" s="57">
        <v>0</v>
      </c>
      <c r="AA273" s="57">
        <v>1000</v>
      </c>
      <c r="AB273" s="57">
        <v>1</v>
      </c>
      <c r="AC273" s="57">
        <v>1</v>
      </c>
      <c r="AD273" s="57">
        <v>0</v>
      </c>
      <c r="AE273" s="57">
        <v>0</v>
      </c>
      <c r="AF273" s="62">
        <v>0</v>
      </c>
      <c r="AG273" s="57">
        <v>0</v>
      </c>
      <c r="AH273" s="57">
        <v>0</v>
      </c>
    </row>
    <row r="274" spans="1:34" x14ac:dyDescent="0.2">
      <c r="A274" s="51">
        <v>1</v>
      </c>
      <c r="B274" s="52">
        <v>1</v>
      </c>
      <c r="C274" s="52">
        <v>1</v>
      </c>
      <c r="D274" s="52">
        <v>1</v>
      </c>
      <c r="E274" s="52">
        <v>1</v>
      </c>
      <c r="F274" s="52">
        <v>1</v>
      </c>
      <c r="G274" s="52">
        <v>1</v>
      </c>
      <c r="H274" s="52">
        <v>1</v>
      </c>
      <c r="I274" s="52">
        <v>1</v>
      </c>
      <c r="J274" s="52">
        <v>1</v>
      </c>
      <c r="N274" s="62">
        <v>901850</v>
      </c>
      <c r="O274" s="62">
        <v>0</v>
      </c>
      <c r="P274" s="62">
        <v>0</v>
      </c>
      <c r="Q274" s="99" t="s">
        <v>6543</v>
      </c>
      <c r="R274" s="57">
        <v>5</v>
      </c>
      <c r="S274" s="57" t="s">
        <v>6956</v>
      </c>
      <c r="T274" s="57">
        <v>0</v>
      </c>
      <c r="U274" s="57">
        <v>0</v>
      </c>
      <c r="V274" s="57">
        <v>0</v>
      </c>
      <c r="W274" s="57">
        <v>0</v>
      </c>
      <c r="X274" s="57">
        <v>1</v>
      </c>
      <c r="Y274" s="62">
        <v>1000</v>
      </c>
      <c r="Z274" s="57">
        <v>0</v>
      </c>
      <c r="AA274" s="57">
        <v>1000</v>
      </c>
      <c r="AB274" s="57">
        <v>1</v>
      </c>
      <c r="AC274" s="57">
        <v>1</v>
      </c>
      <c r="AD274" s="57">
        <v>0</v>
      </c>
      <c r="AE274" s="57">
        <v>0</v>
      </c>
      <c r="AF274" s="62">
        <v>0</v>
      </c>
      <c r="AG274" s="57">
        <v>0</v>
      </c>
      <c r="AH274" s="57">
        <v>0</v>
      </c>
    </row>
    <row r="275" spans="1:34" x14ac:dyDescent="0.2">
      <c r="A275" s="51">
        <v>1</v>
      </c>
      <c r="B275" s="52">
        <v>1</v>
      </c>
      <c r="C275" s="52">
        <v>1</v>
      </c>
      <c r="D275" s="52">
        <v>1</v>
      </c>
      <c r="E275" s="52">
        <v>1</v>
      </c>
      <c r="F275" s="52">
        <v>1</v>
      </c>
      <c r="G275" s="52">
        <v>1</v>
      </c>
      <c r="H275" s="52">
        <v>1</v>
      </c>
      <c r="I275" s="52">
        <v>1</v>
      </c>
      <c r="J275" s="52">
        <v>1</v>
      </c>
      <c r="N275" s="62">
        <v>901900</v>
      </c>
      <c r="O275" s="62">
        <v>0</v>
      </c>
      <c r="P275" s="62">
        <v>0</v>
      </c>
      <c r="Q275" s="99" t="s">
        <v>7047</v>
      </c>
      <c r="R275" s="57">
        <v>5</v>
      </c>
      <c r="S275" s="57" t="s">
        <v>6542</v>
      </c>
      <c r="T275" s="57">
        <v>0</v>
      </c>
      <c r="U275" s="57">
        <v>0</v>
      </c>
      <c r="V275" s="57">
        <v>0</v>
      </c>
      <c r="W275" s="57">
        <v>0</v>
      </c>
      <c r="X275" s="57">
        <v>20</v>
      </c>
      <c r="Y275" s="62">
        <v>2</v>
      </c>
      <c r="Z275" s="57">
        <v>0</v>
      </c>
      <c r="AA275" s="57">
        <v>0</v>
      </c>
      <c r="AB275" s="57">
        <v>1</v>
      </c>
      <c r="AC275" s="57">
        <v>1</v>
      </c>
      <c r="AD275" s="57">
        <v>0</v>
      </c>
      <c r="AE275" s="57">
        <v>0</v>
      </c>
      <c r="AF275" s="62">
        <v>0</v>
      </c>
      <c r="AG275" s="57">
        <v>0</v>
      </c>
      <c r="AH275" s="57">
        <v>0</v>
      </c>
    </row>
    <row r="276" spans="1:34" x14ac:dyDescent="0.2">
      <c r="A276" s="51">
        <v>1</v>
      </c>
      <c r="B276" s="52">
        <v>1</v>
      </c>
      <c r="C276" s="52">
        <v>1</v>
      </c>
      <c r="D276" s="52">
        <v>1</v>
      </c>
      <c r="E276" s="52">
        <v>1</v>
      </c>
      <c r="F276" s="52">
        <v>1</v>
      </c>
      <c r="G276" s="52">
        <v>1</v>
      </c>
      <c r="H276" s="52">
        <v>1</v>
      </c>
      <c r="I276" s="52">
        <v>1</v>
      </c>
      <c r="J276" s="52">
        <v>1</v>
      </c>
      <c r="N276" s="62">
        <v>901901</v>
      </c>
      <c r="O276" s="62">
        <v>0</v>
      </c>
      <c r="P276" s="62">
        <v>0</v>
      </c>
      <c r="Q276" s="99" t="s">
        <v>7048</v>
      </c>
      <c r="R276" s="57">
        <v>5</v>
      </c>
      <c r="S276" s="57" t="s">
        <v>6542</v>
      </c>
      <c r="T276" s="57">
        <v>0</v>
      </c>
      <c r="U276" s="57">
        <v>0</v>
      </c>
      <c r="V276" s="57">
        <v>0</v>
      </c>
      <c r="W276" s="57">
        <v>0</v>
      </c>
      <c r="X276" s="57">
        <v>20</v>
      </c>
      <c r="Y276" s="62">
        <v>6</v>
      </c>
      <c r="Z276" s="57">
        <v>0</v>
      </c>
      <c r="AA276" s="57">
        <v>0</v>
      </c>
      <c r="AB276" s="57">
        <v>1</v>
      </c>
      <c r="AC276" s="57">
        <v>1</v>
      </c>
      <c r="AD276" s="57">
        <v>0</v>
      </c>
      <c r="AE276" s="57">
        <v>0</v>
      </c>
      <c r="AF276" s="62">
        <v>0</v>
      </c>
      <c r="AG276" s="57">
        <v>0</v>
      </c>
      <c r="AH276" s="57">
        <v>0</v>
      </c>
    </row>
    <row r="277" spans="1:34" x14ac:dyDescent="0.2">
      <c r="A277" s="51">
        <v>1</v>
      </c>
      <c r="B277" s="52">
        <v>1</v>
      </c>
      <c r="C277" s="52">
        <v>1</v>
      </c>
      <c r="D277" s="52">
        <v>1</v>
      </c>
      <c r="E277" s="52">
        <v>1</v>
      </c>
      <c r="F277" s="52">
        <v>1</v>
      </c>
      <c r="G277" s="52">
        <v>1</v>
      </c>
      <c r="H277" s="52">
        <v>1</v>
      </c>
      <c r="I277" s="52">
        <v>1</v>
      </c>
      <c r="J277" s="52">
        <v>1</v>
      </c>
      <c r="N277" s="62">
        <v>901910</v>
      </c>
      <c r="O277" s="62">
        <v>0</v>
      </c>
      <c r="P277" s="62">
        <v>0</v>
      </c>
      <c r="Q277" s="99" t="s">
        <v>7049</v>
      </c>
      <c r="R277" s="57">
        <v>5</v>
      </c>
      <c r="S277" s="57" t="s">
        <v>6542</v>
      </c>
      <c r="T277" s="57">
        <v>0</v>
      </c>
      <c r="U277" s="57">
        <v>0</v>
      </c>
      <c r="V277" s="57">
        <v>0</v>
      </c>
      <c r="W277" s="57">
        <v>0</v>
      </c>
      <c r="X277" s="57">
        <v>1</v>
      </c>
      <c r="Y277" s="62">
        <v>250</v>
      </c>
      <c r="Z277" s="57">
        <v>500</v>
      </c>
      <c r="AA277" s="57">
        <v>500</v>
      </c>
      <c r="AB277" s="57">
        <v>3</v>
      </c>
      <c r="AC277" s="57">
        <v>1</v>
      </c>
      <c r="AD277" s="57">
        <v>0</v>
      </c>
      <c r="AE277" s="57">
        <v>0</v>
      </c>
      <c r="AF277" s="62">
        <v>0</v>
      </c>
      <c r="AG277" s="57">
        <v>0</v>
      </c>
      <c r="AH277" s="57">
        <v>0</v>
      </c>
    </row>
    <row r="278" spans="1:34" x14ac:dyDescent="0.2">
      <c r="A278" s="51">
        <v>1</v>
      </c>
      <c r="B278" s="52">
        <v>1</v>
      </c>
      <c r="C278" s="52">
        <v>1</v>
      </c>
      <c r="D278" s="52">
        <v>1</v>
      </c>
      <c r="E278" s="52">
        <v>1</v>
      </c>
      <c r="F278" s="52">
        <v>1</v>
      </c>
      <c r="G278" s="52">
        <v>1</v>
      </c>
      <c r="H278" s="52">
        <v>1</v>
      </c>
      <c r="I278" s="52">
        <v>1</v>
      </c>
      <c r="J278" s="52">
        <v>1</v>
      </c>
      <c r="N278" s="62">
        <v>901911</v>
      </c>
      <c r="O278" s="62">
        <v>0</v>
      </c>
      <c r="P278" s="62">
        <v>0</v>
      </c>
      <c r="Q278" s="99" t="s">
        <v>7050</v>
      </c>
      <c r="R278" s="57">
        <v>5</v>
      </c>
      <c r="S278" s="57" t="s">
        <v>7026</v>
      </c>
      <c r="T278" s="57">
        <v>0</v>
      </c>
      <c r="U278" s="57">
        <v>0</v>
      </c>
      <c r="V278" s="57">
        <v>0</v>
      </c>
      <c r="W278" s="57">
        <v>0</v>
      </c>
      <c r="X278" s="57">
        <v>16</v>
      </c>
      <c r="Y278" s="62" t="s">
        <v>7051</v>
      </c>
      <c r="Z278" s="57">
        <v>250</v>
      </c>
      <c r="AA278" s="57">
        <v>250</v>
      </c>
      <c r="AB278" s="57">
        <v>2</v>
      </c>
      <c r="AC278" s="57">
        <v>3000</v>
      </c>
      <c r="AD278" s="57">
        <v>0</v>
      </c>
      <c r="AE278" s="57">
        <v>0</v>
      </c>
      <c r="AF278" s="62">
        <v>0</v>
      </c>
      <c r="AG278" s="57">
        <v>0</v>
      </c>
      <c r="AH278" s="57">
        <v>0</v>
      </c>
    </row>
    <row r="279" spans="1:34" x14ac:dyDescent="0.2">
      <c r="A279" s="51">
        <v>1</v>
      </c>
      <c r="B279" s="52">
        <v>1</v>
      </c>
      <c r="C279" s="52">
        <v>1</v>
      </c>
      <c r="D279" s="52">
        <v>1</v>
      </c>
      <c r="E279" s="52">
        <v>1</v>
      </c>
      <c r="F279" s="52">
        <v>1</v>
      </c>
      <c r="G279" s="52">
        <v>1</v>
      </c>
      <c r="H279" s="52">
        <v>1</v>
      </c>
      <c r="I279" s="52">
        <v>1</v>
      </c>
      <c r="J279" s="52">
        <v>1</v>
      </c>
      <c r="N279" s="62">
        <v>901912</v>
      </c>
      <c r="O279" s="62">
        <v>0</v>
      </c>
      <c r="P279" s="62">
        <v>0</v>
      </c>
      <c r="Q279" s="99" t="s">
        <v>7052</v>
      </c>
      <c r="R279" s="57">
        <v>4</v>
      </c>
      <c r="S279" s="57">
        <v>0</v>
      </c>
      <c r="T279" s="57">
        <v>0</v>
      </c>
      <c r="U279" s="57">
        <v>0</v>
      </c>
      <c r="V279" s="57">
        <v>0</v>
      </c>
      <c r="W279" s="57">
        <v>0</v>
      </c>
      <c r="X279" s="57">
        <v>1</v>
      </c>
      <c r="Y279" s="62">
        <v>100</v>
      </c>
      <c r="Z279" s="57">
        <v>300</v>
      </c>
      <c r="AA279" s="57">
        <v>0</v>
      </c>
      <c r="AB279" s="57">
        <v>2</v>
      </c>
      <c r="AC279" s="57">
        <v>300</v>
      </c>
      <c r="AD279" s="57">
        <v>0</v>
      </c>
      <c r="AE279" s="57">
        <v>0</v>
      </c>
      <c r="AF279" s="62">
        <v>901912</v>
      </c>
      <c r="AG279" s="57">
        <v>1</v>
      </c>
      <c r="AH279" s="57">
        <v>0</v>
      </c>
    </row>
    <row r="280" spans="1:34" x14ac:dyDescent="0.2">
      <c r="A280" s="51">
        <v>1</v>
      </c>
      <c r="B280" s="52">
        <v>1</v>
      </c>
      <c r="C280" s="52">
        <v>1</v>
      </c>
      <c r="D280" s="52">
        <v>1</v>
      </c>
      <c r="E280" s="52">
        <v>1</v>
      </c>
      <c r="F280" s="52">
        <v>1</v>
      </c>
      <c r="G280" s="52">
        <v>1</v>
      </c>
      <c r="H280" s="52">
        <v>1</v>
      </c>
      <c r="I280" s="52">
        <v>1</v>
      </c>
      <c r="J280" s="52">
        <v>1</v>
      </c>
      <c r="N280" s="62">
        <v>901920</v>
      </c>
      <c r="O280" s="62">
        <v>0</v>
      </c>
      <c r="P280" s="62">
        <v>0</v>
      </c>
      <c r="Q280" s="99" t="s">
        <v>7053</v>
      </c>
      <c r="R280" s="57">
        <v>5</v>
      </c>
      <c r="S280" s="57" t="s">
        <v>7054</v>
      </c>
      <c r="T280" s="57">
        <v>0</v>
      </c>
      <c r="U280" s="57">
        <v>0</v>
      </c>
      <c r="V280" s="57">
        <v>0</v>
      </c>
      <c r="W280" s="57">
        <v>0</v>
      </c>
      <c r="X280" s="57">
        <v>16</v>
      </c>
      <c r="Y280" s="62" t="s">
        <v>7055</v>
      </c>
      <c r="Z280" s="57">
        <v>500</v>
      </c>
      <c r="AA280" s="57">
        <v>500</v>
      </c>
      <c r="AB280" s="57">
        <v>3</v>
      </c>
      <c r="AC280" s="57">
        <v>1</v>
      </c>
      <c r="AD280" s="57">
        <v>0</v>
      </c>
      <c r="AE280" s="57">
        <v>0</v>
      </c>
      <c r="AF280" s="62">
        <v>0</v>
      </c>
      <c r="AG280" s="57">
        <v>0</v>
      </c>
      <c r="AH280" s="57">
        <v>0</v>
      </c>
    </row>
    <row r="281" spans="1:34" x14ac:dyDescent="0.2">
      <c r="A281" s="51">
        <v>1</v>
      </c>
      <c r="B281" s="52">
        <v>1</v>
      </c>
      <c r="C281" s="52">
        <v>1</v>
      </c>
      <c r="D281" s="52">
        <v>1</v>
      </c>
      <c r="E281" s="52">
        <v>1</v>
      </c>
      <c r="F281" s="52">
        <v>1</v>
      </c>
      <c r="G281" s="52">
        <v>1</v>
      </c>
      <c r="H281" s="52">
        <v>1</v>
      </c>
      <c r="I281" s="52">
        <v>1</v>
      </c>
      <c r="J281" s="52">
        <v>1</v>
      </c>
      <c r="N281" s="62">
        <v>901921</v>
      </c>
      <c r="O281" s="62">
        <v>0</v>
      </c>
      <c r="P281" s="62">
        <v>0</v>
      </c>
      <c r="Q281" s="99" t="s">
        <v>7056</v>
      </c>
      <c r="R281" s="57">
        <v>5</v>
      </c>
      <c r="S281" s="57" t="s">
        <v>7054</v>
      </c>
      <c r="T281" s="57">
        <v>0</v>
      </c>
      <c r="U281" s="57">
        <v>0</v>
      </c>
      <c r="V281" s="57">
        <v>0</v>
      </c>
      <c r="W281" s="57">
        <v>0</v>
      </c>
      <c r="X281" s="57">
        <v>16</v>
      </c>
      <c r="Y281" s="62" t="s">
        <v>7057</v>
      </c>
      <c r="Z281" s="57">
        <v>500</v>
      </c>
      <c r="AA281" s="57">
        <v>500</v>
      </c>
      <c r="AB281" s="57">
        <v>3</v>
      </c>
      <c r="AC281" s="57">
        <v>1</v>
      </c>
      <c r="AD281" s="57">
        <v>0</v>
      </c>
      <c r="AE281" s="57">
        <v>0</v>
      </c>
      <c r="AF281" s="62">
        <v>0</v>
      </c>
      <c r="AG281" s="57">
        <v>0</v>
      </c>
      <c r="AH281" s="57">
        <v>0</v>
      </c>
    </row>
    <row r="282" spans="1:34" x14ac:dyDescent="0.2">
      <c r="A282" s="51">
        <v>1</v>
      </c>
      <c r="B282" s="52">
        <v>1</v>
      </c>
      <c r="C282" s="52">
        <v>1</v>
      </c>
      <c r="D282" s="52">
        <v>1</v>
      </c>
      <c r="E282" s="52">
        <v>1</v>
      </c>
      <c r="F282" s="52">
        <v>1</v>
      </c>
      <c r="G282" s="52">
        <v>1</v>
      </c>
      <c r="H282" s="52">
        <v>1</v>
      </c>
      <c r="I282" s="52">
        <v>1</v>
      </c>
      <c r="J282" s="52">
        <v>1</v>
      </c>
      <c r="N282" s="62">
        <v>901922</v>
      </c>
      <c r="O282" s="62">
        <v>0</v>
      </c>
      <c r="P282" s="62" t="s">
        <v>7053</v>
      </c>
      <c r="Q282" s="99" t="s">
        <v>7058</v>
      </c>
      <c r="R282" s="57">
        <v>4</v>
      </c>
      <c r="S282" s="57">
        <v>0</v>
      </c>
      <c r="T282" s="57">
        <v>0</v>
      </c>
      <c r="U282" s="57">
        <v>0</v>
      </c>
      <c r="V282" s="57">
        <v>0</v>
      </c>
      <c r="W282" s="57">
        <v>0</v>
      </c>
      <c r="X282" s="62">
        <v>2</v>
      </c>
      <c r="Y282" s="62" t="s">
        <v>7059</v>
      </c>
      <c r="Z282" s="57">
        <v>0</v>
      </c>
      <c r="AA282" s="57">
        <v>0</v>
      </c>
      <c r="AB282" s="57">
        <v>2</v>
      </c>
      <c r="AC282" s="57">
        <v>5000</v>
      </c>
      <c r="AD282" s="57">
        <v>0</v>
      </c>
      <c r="AE282" s="57">
        <v>0</v>
      </c>
      <c r="AF282" s="62">
        <v>901922</v>
      </c>
      <c r="AG282" s="57">
        <v>10</v>
      </c>
      <c r="AH282" s="57">
        <v>0</v>
      </c>
    </row>
    <row r="283" spans="1:34" x14ac:dyDescent="0.2">
      <c r="A283" s="51">
        <v>1</v>
      </c>
      <c r="B283" s="52">
        <v>1</v>
      </c>
      <c r="C283" s="52">
        <v>1</v>
      </c>
      <c r="D283" s="52">
        <v>1</v>
      </c>
      <c r="E283" s="52">
        <v>1</v>
      </c>
      <c r="F283" s="52">
        <v>1</v>
      </c>
      <c r="G283" s="52">
        <v>1</v>
      </c>
      <c r="H283" s="52">
        <v>1</v>
      </c>
      <c r="I283" s="52">
        <v>1</v>
      </c>
      <c r="J283" s="52">
        <v>1</v>
      </c>
      <c r="N283" s="62">
        <v>901923</v>
      </c>
      <c r="O283" s="62">
        <v>0</v>
      </c>
      <c r="P283" s="62" t="s">
        <v>7056</v>
      </c>
      <c r="Q283" s="99" t="s">
        <v>7060</v>
      </c>
      <c r="R283" s="57">
        <v>4</v>
      </c>
      <c r="S283" s="57">
        <v>0</v>
      </c>
      <c r="T283" s="57">
        <v>0</v>
      </c>
      <c r="U283" s="57">
        <v>0</v>
      </c>
      <c r="V283" s="57">
        <v>0</v>
      </c>
      <c r="W283" s="57">
        <v>0</v>
      </c>
      <c r="X283" s="62">
        <v>2</v>
      </c>
      <c r="Y283" s="62" t="s">
        <v>7061</v>
      </c>
      <c r="Z283" s="57">
        <v>0</v>
      </c>
      <c r="AA283" s="57">
        <v>0</v>
      </c>
      <c r="AB283" s="57">
        <v>2</v>
      </c>
      <c r="AC283" s="57">
        <v>5000</v>
      </c>
      <c r="AD283" s="57">
        <v>0</v>
      </c>
      <c r="AE283" s="57">
        <v>0</v>
      </c>
      <c r="AF283" s="62">
        <v>901923</v>
      </c>
      <c r="AG283" s="57">
        <v>10</v>
      </c>
      <c r="AH283" s="57">
        <v>0</v>
      </c>
    </row>
    <row r="284" spans="1:34" x14ac:dyDescent="0.2">
      <c r="A284" s="51">
        <v>1</v>
      </c>
      <c r="B284" s="52">
        <v>1</v>
      </c>
      <c r="C284" s="52">
        <v>1</v>
      </c>
      <c r="D284" s="52">
        <v>1</v>
      </c>
      <c r="E284" s="52">
        <v>1</v>
      </c>
      <c r="F284" s="52">
        <v>1</v>
      </c>
      <c r="G284" s="52">
        <v>1</v>
      </c>
      <c r="H284" s="52">
        <v>1</v>
      </c>
      <c r="I284" s="52">
        <v>1</v>
      </c>
      <c r="J284" s="52">
        <v>1</v>
      </c>
      <c r="N284" s="62">
        <v>901930</v>
      </c>
      <c r="O284" s="62">
        <v>0</v>
      </c>
      <c r="P284" s="62">
        <v>0</v>
      </c>
      <c r="Q284" s="99" t="s">
        <v>7062</v>
      </c>
      <c r="R284" s="57">
        <v>5</v>
      </c>
      <c r="S284" s="57" t="s">
        <v>6980</v>
      </c>
      <c r="T284" s="57">
        <v>0</v>
      </c>
      <c r="U284" s="57">
        <v>0</v>
      </c>
      <c r="V284" s="57">
        <v>0</v>
      </c>
      <c r="W284" s="57">
        <v>0</v>
      </c>
      <c r="X284" s="57">
        <v>1</v>
      </c>
      <c r="Y284" s="62">
        <v>1000</v>
      </c>
      <c r="Z284" s="57">
        <v>0</v>
      </c>
      <c r="AA284" s="57">
        <v>1000</v>
      </c>
      <c r="AB284" s="57">
        <v>1</v>
      </c>
      <c r="AC284" s="57">
        <v>1</v>
      </c>
      <c r="AD284" s="57">
        <v>0</v>
      </c>
      <c r="AE284" s="57">
        <v>0</v>
      </c>
      <c r="AF284" s="62">
        <v>0</v>
      </c>
      <c r="AG284" s="57">
        <v>0</v>
      </c>
      <c r="AH284" s="57">
        <v>0</v>
      </c>
    </row>
    <row r="285" spans="1:34" x14ac:dyDescent="0.2">
      <c r="A285" s="51">
        <v>1</v>
      </c>
      <c r="B285" s="52">
        <v>1</v>
      </c>
      <c r="C285" s="52">
        <v>1</v>
      </c>
      <c r="D285" s="52">
        <v>1</v>
      </c>
      <c r="E285" s="52">
        <v>1</v>
      </c>
      <c r="F285" s="52">
        <v>1</v>
      </c>
      <c r="G285" s="52">
        <v>1</v>
      </c>
      <c r="H285" s="52">
        <v>1</v>
      </c>
      <c r="I285" s="52">
        <v>1</v>
      </c>
      <c r="J285" s="52">
        <v>1</v>
      </c>
      <c r="N285" s="62">
        <v>901940</v>
      </c>
      <c r="O285" s="62">
        <v>0</v>
      </c>
      <c r="P285" s="62">
        <v>0</v>
      </c>
      <c r="Q285" s="99" t="s">
        <v>7063</v>
      </c>
      <c r="R285" s="57">
        <v>5</v>
      </c>
      <c r="S285" s="57" t="s">
        <v>6325</v>
      </c>
      <c r="T285" s="57">
        <v>0</v>
      </c>
      <c r="U285" s="57">
        <v>0</v>
      </c>
      <c r="V285" s="57">
        <v>0</v>
      </c>
      <c r="W285" s="57">
        <v>0</v>
      </c>
      <c r="X285" s="57">
        <v>1</v>
      </c>
      <c r="Y285" s="62">
        <v>1000</v>
      </c>
      <c r="Z285" s="57">
        <v>0</v>
      </c>
      <c r="AA285" s="57">
        <v>0</v>
      </c>
      <c r="AB285" s="57">
        <v>1</v>
      </c>
      <c r="AC285" s="57">
        <v>1</v>
      </c>
      <c r="AD285" s="57">
        <v>0</v>
      </c>
      <c r="AE285" s="57">
        <v>0</v>
      </c>
      <c r="AF285" s="62">
        <v>0</v>
      </c>
      <c r="AG285" s="57">
        <v>0</v>
      </c>
      <c r="AH285" s="57">
        <v>0</v>
      </c>
    </row>
    <row r="286" spans="1:34" x14ac:dyDescent="0.2">
      <c r="A286" s="51">
        <v>1</v>
      </c>
      <c r="B286" s="52">
        <v>1</v>
      </c>
      <c r="C286" s="52">
        <v>1</v>
      </c>
      <c r="D286" s="52">
        <v>1</v>
      </c>
      <c r="E286" s="52">
        <v>1</v>
      </c>
      <c r="F286" s="52">
        <v>1</v>
      </c>
      <c r="G286" s="52">
        <v>1</v>
      </c>
      <c r="H286" s="52">
        <v>1</v>
      </c>
      <c r="I286" s="52">
        <v>1</v>
      </c>
      <c r="J286" s="52">
        <v>1</v>
      </c>
      <c r="N286" s="62">
        <v>902000</v>
      </c>
      <c r="O286" s="62">
        <v>0</v>
      </c>
      <c r="P286" s="62">
        <v>0</v>
      </c>
      <c r="Q286" s="99" t="s">
        <v>7064</v>
      </c>
      <c r="R286" s="57">
        <v>5</v>
      </c>
      <c r="S286" s="57" t="s">
        <v>7008</v>
      </c>
      <c r="T286" s="57">
        <v>0</v>
      </c>
      <c r="U286" s="57">
        <v>0</v>
      </c>
      <c r="V286" s="57">
        <v>0</v>
      </c>
      <c r="W286" s="57">
        <v>0</v>
      </c>
      <c r="X286" s="57">
        <v>1</v>
      </c>
      <c r="Y286" s="62">
        <v>1000</v>
      </c>
      <c r="Z286" s="57">
        <v>0</v>
      </c>
      <c r="AA286" s="57">
        <v>0</v>
      </c>
      <c r="AB286" s="57">
        <v>1</v>
      </c>
      <c r="AC286" s="57">
        <v>1</v>
      </c>
      <c r="AD286" s="57">
        <v>0</v>
      </c>
      <c r="AE286" s="57">
        <v>0</v>
      </c>
      <c r="AF286" s="62">
        <v>0</v>
      </c>
      <c r="AG286" s="57">
        <v>0</v>
      </c>
      <c r="AH286" s="57">
        <v>0</v>
      </c>
    </row>
    <row r="287" spans="1:34" x14ac:dyDescent="0.2">
      <c r="A287" s="51">
        <v>1</v>
      </c>
      <c r="B287" s="52">
        <v>1</v>
      </c>
      <c r="C287" s="52">
        <v>1</v>
      </c>
      <c r="D287" s="52">
        <v>1</v>
      </c>
      <c r="E287" s="52">
        <v>1</v>
      </c>
      <c r="F287" s="52">
        <v>1</v>
      </c>
      <c r="G287" s="52">
        <v>1</v>
      </c>
      <c r="H287" s="52">
        <v>1</v>
      </c>
      <c r="I287" s="52">
        <v>1</v>
      </c>
      <c r="J287" s="52">
        <v>1</v>
      </c>
      <c r="N287" s="62">
        <v>902001</v>
      </c>
      <c r="O287" s="62">
        <v>0</v>
      </c>
      <c r="P287" s="62">
        <v>0</v>
      </c>
      <c r="Q287" s="99" t="s">
        <v>7065</v>
      </c>
      <c r="R287" s="57">
        <v>5</v>
      </c>
      <c r="S287" s="57" t="s">
        <v>7008</v>
      </c>
      <c r="T287" s="57">
        <v>0</v>
      </c>
      <c r="U287" s="57">
        <v>0</v>
      </c>
      <c r="V287" s="57">
        <v>0</v>
      </c>
      <c r="W287" s="57">
        <v>0</v>
      </c>
      <c r="X287" s="50">
        <v>16</v>
      </c>
      <c r="Y287" s="50" t="s">
        <v>7066</v>
      </c>
      <c r="Z287" s="50">
        <v>300</v>
      </c>
      <c r="AA287" s="50">
        <v>0</v>
      </c>
      <c r="AB287" s="50">
        <v>2</v>
      </c>
      <c r="AC287" s="50">
        <v>5000</v>
      </c>
      <c r="AD287" s="50">
        <v>0</v>
      </c>
      <c r="AE287" s="50">
        <v>0</v>
      </c>
      <c r="AF287" s="50">
        <v>0</v>
      </c>
      <c r="AG287" s="50">
        <v>0</v>
      </c>
      <c r="AH287" s="57">
        <v>0</v>
      </c>
    </row>
    <row r="288" spans="1:34" x14ac:dyDescent="0.2">
      <c r="A288" s="51">
        <v>1</v>
      </c>
      <c r="B288" s="52">
        <v>1</v>
      </c>
      <c r="C288" s="52">
        <v>1</v>
      </c>
      <c r="D288" s="52">
        <v>1</v>
      </c>
      <c r="E288" s="52">
        <v>1</v>
      </c>
      <c r="F288" s="52">
        <v>1</v>
      </c>
      <c r="G288" s="52">
        <v>1</v>
      </c>
      <c r="H288" s="52">
        <v>1</v>
      </c>
      <c r="I288" s="52">
        <v>1</v>
      </c>
      <c r="J288" s="52">
        <v>1</v>
      </c>
      <c r="N288" s="62">
        <v>902002</v>
      </c>
      <c r="O288" s="62">
        <v>0</v>
      </c>
      <c r="P288" s="62">
        <v>0</v>
      </c>
      <c r="Q288" s="99" t="s">
        <v>7065</v>
      </c>
      <c r="R288" s="57">
        <v>4</v>
      </c>
      <c r="S288" s="57">
        <v>0</v>
      </c>
      <c r="T288" s="57">
        <v>0</v>
      </c>
      <c r="U288" s="57">
        <v>0</v>
      </c>
      <c r="V288" s="57">
        <v>0</v>
      </c>
      <c r="W288" s="57">
        <v>0</v>
      </c>
      <c r="X288" s="50">
        <v>2</v>
      </c>
      <c r="Y288" s="50" t="s">
        <v>7018</v>
      </c>
      <c r="Z288" s="57">
        <v>0</v>
      </c>
      <c r="AA288" s="57">
        <v>0</v>
      </c>
      <c r="AB288" s="57">
        <v>2</v>
      </c>
      <c r="AC288" s="57">
        <v>300</v>
      </c>
      <c r="AD288" s="57">
        <v>0</v>
      </c>
      <c r="AE288" s="57">
        <v>0</v>
      </c>
      <c r="AF288" s="62">
        <v>0</v>
      </c>
      <c r="AG288" s="57">
        <v>0</v>
      </c>
      <c r="AH288" s="57">
        <v>0</v>
      </c>
    </row>
    <row r="289" spans="1:34" x14ac:dyDescent="0.2">
      <c r="A289" s="51">
        <v>1</v>
      </c>
      <c r="B289" s="52">
        <v>1</v>
      </c>
      <c r="C289" s="52">
        <v>1</v>
      </c>
      <c r="D289" s="52">
        <v>1</v>
      </c>
      <c r="E289" s="52">
        <v>1</v>
      </c>
      <c r="F289" s="52">
        <v>1</v>
      </c>
      <c r="G289" s="52">
        <v>1</v>
      </c>
      <c r="H289" s="52">
        <v>1</v>
      </c>
      <c r="I289" s="52">
        <v>1</v>
      </c>
      <c r="J289" s="52">
        <v>1</v>
      </c>
      <c r="N289" s="62">
        <v>902010</v>
      </c>
      <c r="O289" s="62">
        <v>0</v>
      </c>
      <c r="P289" s="62">
        <v>0</v>
      </c>
      <c r="Q289" s="99" t="s">
        <v>7067</v>
      </c>
      <c r="R289" s="57">
        <v>5</v>
      </c>
      <c r="S289" s="57" t="s">
        <v>7068</v>
      </c>
      <c r="T289" s="57">
        <v>0</v>
      </c>
      <c r="U289" s="57">
        <v>0</v>
      </c>
      <c r="V289" s="57">
        <v>0</v>
      </c>
      <c r="W289" s="57">
        <v>0</v>
      </c>
      <c r="X289" s="50">
        <v>16</v>
      </c>
      <c r="Y289" s="50" t="s">
        <v>7069</v>
      </c>
      <c r="Z289" s="57">
        <v>0</v>
      </c>
      <c r="AA289" s="57">
        <v>0</v>
      </c>
      <c r="AB289" s="57">
        <v>1</v>
      </c>
      <c r="AC289" s="57">
        <v>1</v>
      </c>
      <c r="AD289" s="57">
        <v>0</v>
      </c>
      <c r="AE289" s="57">
        <v>0</v>
      </c>
      <c r="AF289" s="62">
        <v>0</v>
      </c>
      <c r="AG289" s="57">
        <v>0</v>
      </c>
      <c r="AH289" s="57">
        <v>0</v>
      </c>
    </row>
    <row r="290" spans="1:34" x14ac:dyDescent="0.2">
      <c r="A290" s="51">
        <v>1</v>
      </c>
      <c r="B290" s="52">
        <v>1</v>
      </c>
      <c r="C290" s="52">
        <v>1</v>
      </c>
      <c r="D290" s="52">
        <v>1</v>
      </c>
      <c r="E290" s="52">
        <v>1</v>
      </c>
      <c r="F290" s="52">
        <v>1</v>
      </c>
      <c r="G290" s="52">
        <v>1</v>
      </c>
      <c r="H290" s="52">
        <v>1</v>
      </c>
      <c r="I290" s="52">
        <v>1</v>
      </c>
      <c r="J290" s="52">
        <v>1</v>
      </c>
      <c r="N290" s="62">
        <v>902011</v>
      </c>
      <c r="O290" s="62">
        <v>0</v>
      </c>
      <c r="P290" s="62">
        <v>0</v>
      </c>
      <c r="Q290" s="99" t="s">
        <v>7067</v>
      </c>
      <c r="R290" s="57">
        <v>4</v>
      </c>
      <c r="S290" s="57">
        <v>0</v>
      </c>
      <c r="T290" s="57">
        <v>0</v>
      </c>
      <c r="U290" s="57">
        <v>0</v>
      </c>
      <c r="V290" s="57">
        <v>0</v>
      </c>
      <c r="W290" s="57">
        <v>0</v>
      </c>
      <c r="X290" s="50">
        <v>1</v>
      </c>
      <c r="Y290" s="50">
        <v>1500</v>
      </c>
      <c r="Z290" s="57">
        <v>6000</v>
      </c>
      <c r="AA290" s="57">
        <v>0</v>
      </c>
      <c r="AB290" s="57">
        <v>2</v>
      </c>
      <c r="AC290" s="57">
        <v>5000</v>
      </c>
      <c r="AD290" s="57">
        <v>0</v>
      </c>
      <c r="AE290" s="57">
        <v>0</v>
      </c>
      <c r="AF290" s="62">
        <v>902011</v>
      </c>
      <c r="AG290" s="57">
        <v>1</v>
      </c>
      <c r="AH290" s="57">
        <v>0</v>
      </c>
    </row>
    <row r="291" spans="1:34" x14ac:dyDescent="0.2">
      <c r="A291" s="51">
        <v>1</v>
      </c>
      <c r="B291" s="52">
        <v>1</v>
      </c>
      <c r="C291" s="52">
        <v>1</v>
      </c>
      <c r="D291" s="52">
        <v>1</v>
      </c>
      <c r="E291" s="52">
        <v>1</v>
      </c>
      <c r="F291" s="52">
        <v>1</v>
      </c>
      <c r="G291" s="52">
        <v>1</v>
      </c>
      <c r="H291" s="52">
        <v>1</v>
      </c>
      <c r="I291" s="52">
        <v>1</v>
      </c>
      <c r="J291" s="52">
        <v>1</v>
      </c>
      <c r="N291" s="62">
        <v>902100</v>
      </c>
      <c r="O291" s="62">
        <v>0</v>
      </c>
      <c r="P291" s="62">
        <v>0</v>
      </c>
      <c r="Q291" s="99" t="s">
        <v>7070</v>
      </c>
      <c r="R291" s="57">
        <v>5</v>
      </c>
      <c r="S291" s="57" t="s">
        <v>7008</v>
      </c>
      <c r="T291" s="57">
        <v>0</v>
      </c>
      <c r="U291" s="57">
        <v>0</v>
      </c>
      <c r="V291" s="57">
        <v>0</v>
      </c>
      <c r="W291" s="57">
        <v>0</v>
      </c>
      <c r="X291" s="50">
        <v>1</v>
      </c>
      <c r="Y291" s="50">
        <v>1500</v>
      </c>
      <c r="Z291" s="57">
        <v>0</v>
      </c>
      <c r="AA291" s="57">
        <v>0</v>
      </c>
      <c r="AB291" s="57">
        <v>1</v>
      </c>
      <c r="AC291" s="57">
        <v>1</v>
      </c>
      <c r="AD291" s="57">
        <v>0</v>
      </c>
      <c r="AE291" s="57">
        <v>0</v>
      </c>
      <c r="AF291" s="62">
        <v>0</v>
      </c>
      <c r="AG291" s="57">
        <v>0</v>
      </c>
      <c r="AH291" s="57">
        <v>0</v>
      </c>
    </row>
    <row r="292" spans="1:34" x14ac:dyDescent="0.2">
      <c r="A292" s="51">
        <v>1</v>
      </c>
      <c r="B292" s="52">
        <v>1</v>
      </c>
      <c r="C292" s="52">
        <v>1</v>
      </c>
      <c r="D292" s="52">
        <v>1</v>
      </c>
      <c r="E292" s="52">
        <v>1</v>
      </c>
      <c r="F292" s="52">
        <v>1</v>
      </c>
      <c r="G292" s="52">
        <v>1</v>
      </c>
      <c r="H292" s="52">
        <v>1</v>
      </c>
      <c r="I292" s="52">
        <v>1</v>
      </c>
      <c r="J292" s="52">
        <v>1</v>
      </c>
      <c r="N292" s="62">
        <v>902110</v>
      </c>
      <c r="O292" s="62">
        <v>0</v>
      </c>
      <c r="P292" s="62">
        <v>0</v>
      </c>
      <c r="Q292" s="99" t="s">
        <v>7071</v>
      </c>
      <c r="R292" s="57">
        <v>5</v>
      </c>
      <c r="S292" s="57" t="s">
        <v>6980</v>
      </c>
      <c r="T292" s="57">
        <v>0</v>
      </c>
      <c r="U292" s="57">
        <v>0</v>
      </c>
      <c r="V292" s="57">
        <v>0</v>
      </c>
      <c r="W292" s="57">
        <v>0</v>
      </c>
      <c r="X292" s="50">
        <v>1</v>
      </c>
      <c r="Y292" s="50">
        <v>1000</v>
      </c>
      <c r="Z292" s="57">
        <v>0</v>
      </c>
      <c r="AA292" s="57">
        <v>1500</v>
      </c>
      <c r="AB292" s="57">
        <v>1</v>
      </c>
      <c r="AC292" s="57">
        <v>1</v>
      </c>
      <c r="AD292" s="57">
        <v>0</v>
      </c>
      <c r="AE292" s="57">
        <v>0</v>
      </c>
      <c r="AF292" s="62">
        <v>0</v>
      </c>
      <c r="AG292" s="57">
        <v>0</v>
      </c>
      <c r="AH292" s="57">
        <v>0</v>
      </c>
    </row>
    <row r="293" spans="1:34" x14ac:dyDescent="0.2">
      <c r="A293" s="51">
        <v>1</v>
      </c>
      <c r="B293" s="52">
        <v>1</v>
      </c>
      <c r="C293" s="52">
        <v>1</v>
      </c>
      <c r="D293" s="52">
        <v>1</v>
      </c>
      <c r="E293" s="52">
        <v>1</v>
      </c>
      <c r="F293" s="52">
        <v>1</v>
      </c>
      <c r="G293" s="52">
        <v>1</v>
      </c>
      <c r="H293" s="52">
        <v>1</v>
      </c>
      <c r="I293" s="52">
        <v>1</v>
      </c>
      <c r="J293" s="52">
        <v>1</v>
      </c>
      <c r="N293" s="62">
        <v>902200</v>
      </c>
      <c r="O293" s="62">
        <v>0</v>
      </c>
      <c r="P293" s="62">
        <v>0</v>
      </c>
      <c r="Q293" s="99" t="s">
        <v>7072</v>
      </c>
      <c r="R293" s="57">
        <v>5</v>
      </c>
      <c r="S293" s="57" t="s">
        <v>7008</v>
      </c>
      <c r="T293" s="57">
        <v>0</v>
      </c>
      <c r="U293" s="57">
        <v>0</v>
      </c>
      <c r="V293" s="57">
        <v>0</v>
      </c>
      <c r="W293" s="57">
        <v>0</v>
      </c>
      <c r="X293" s="50">
        <v>1</v>
      </c>
      <c r="Y293" s="50">
        <v>1500</v>
      </c>
      <c r="Z293" s="57">
        <v>0</v>
      </c>
      <c r="AA293" s="57">
        <v>1000</v>
      </c>
      <c r="AB293" s="57">
        <v>1</v>
      </c>
      <c r="AC293" s="57">
        <v>1</v>
      </c>
      <c r="AD293" s="57">
        <v>0</v>
      </c>
      <c r="AE293" s="57">
        <v>0</v>
      </c>
      <c r="AF293" s="62">
        <v>0</v>
      </c>
      <c r="AG293" s="57">
        <v>0</v>
      </c>
      <c r="AH293" s="57">
        <v>0</v>
      </c>
    </row>
    <row r="294" spans="1:34" x14ac:dyDescent="0.2">
      <c r="A294" s="51">
        <v>1</v>
      </c>
      <c r="B294" s="52">
        <v>1</v>
      </c>
      <c r="C294" s="52">
        <v>1</v>
      </c>
      <c r="D294" s="52">
        <v>1</v>
      </c>
      <c r="E294" s="52">
        <v>1</v>
      </c>
      <c r="F294" s="52">
        <v>1</v>
      </c>
      <c r="G294" s="52">
        <v>1</v>
      </c>
      <c r="H294" s="52">
        <v>1</v>
      </c>
      <c r="I294" s="52">
        <v>1</v>
      </c>
      <c r="J294" s="52">
        <v>1</v>
      </c>
      <c r="N294" s="62">
        <v>902210</v>
      </c>
      <c r="O294" s="62">
        <v>0</v>
      </c>
      <c r="P294" s="62">
        <v>0</v>
      </c>
      <c r="Q294" s="99" t="s">
        <v>7073</v>
      </c>
      <c r="R294" s="57">
        <v>5</v>
      </c>
      <c r="S294" s="57" t="s">
        <v>7074</v>
      </c>
      <c r="T294" s="57">
        <v>0</v>
      </c>
      <c r="U294" s="57">
        <v>0</v>
      </c>
      <c r="V294" s="57">
        <v>0</v>
      </c>
      <c r="W294" s="57">
        <v>0</v>
      </c>
      <c r="X294" s="50">
        <v>1</v>
      </c>
      <c r="Y294" s="50">
        <v>100</v>
      </c>
      <c r="Z294" s="57">
        <v>250</v>
      </c>
      <c r="AA294" s="57">
        <v>500</v>
      </c>
      <c r="AB294" s="57">
        <v>2</v>
      </c>
      <c r="AC294" s="57">
        <v>6000</v>
      </c>
      <c r="AD294" s="57">
        <v>0</v>
      </c>
      <c r="AE294" s="57">
        <v>0</v>
      </c>
      <c r="AF294" s="62">
        <v>0</v>
      </c>
      <c r="AG294" s="57">
        <v>0</v>
      </c>
      <c r="AH294" s="57">
        <v>0</v>
      </c>
    </row>
    <row r="295" spans="1:34" x14ac:dyDescent="0.2">
      <c r="A295" s="51">
        <v>1</v>
      </c>
      <c r="B295" s="52">
        <v>1</v>
      </c>
      <c r="C295" s="52">
        <v>1</v>
      </c>
      <c r="D295" s="52">
        <v>1</v>
      </c>
      <c r="E295" s="52">
        <v>1</v>
      </c>
      <c r="F295" s="52">
        <v>1</v>
      </c>
      <c r="G295" s="52">
        <v>1</v>
      </c>
      <c r="H295" s="52">
        <v>1</v>
      </c>
      <c r="I295" s="52">
        <v>1</v>
      </c>
      <c r="J295" s="52">
        <v>1</v>
      </c>
      <c r="N295" s="62">
        <v>902300</v>
      </c>
      <c r="O295" s="62">
        <v>0</v>
      </c>
      <c r="P295" s="62">
        <v>0</v>
      </c>
      <c r="Q295" s="99" t="s">
        <v>7075</v>
      </c>
      <c r="R295" s="57">
        <v>5</v>
      </c>
      <c r="S295" s="57" t="s">
        <v>7076</v>
      </c>
      <c r="T295" s="57">
        <v>0</v>
      </c>
      <c r="U295" s="57">
        <v>0</v>
      </c>
      <c r="V295" s="57">
        <v>0</v>
      </c>
      <c r="W295" s="57">
        <v>0</v>
      </c>
      <c r="X295" s="50">
        <v>1</v>
      </c>
      <c r="Y295" s="50">
        <v>300</v>
      </c>
      <c r="Z295" s="57">
        <v>500</v>
      </c>
      <c r="AA295" s="57">
        <v>300</v>
      </c>
      <c r="AB295" s="57">
        <v>2</v>
      </c>
      <c r="AC295" s="57">
        <v>3000</v>
      </c>
      <c r="AD295" s="57">
        <v>0</v>
      </c>
      <c r="AE295" s="57">
        <v>0</v>
      </c>
      <c r="AF295" s="62">
        <v>0</v>
      </c>
      <c r="AG295" s="57">
        <v>0</v>
      </c>
      <c r="AH295" s="57">
        <v>0</v>
      </c>
    </row>
    <row r="296" spans="1:34" x14ac:dyDescent="0.2">
      <c r="A296" s="51">
        <v>1</v>
      </c>
      <c r="B296" s="52">
        <v>1</v>
      </c>
      <c r="C296" s="52">
        <v>1</v>
      </c>
      <c r="D296" s="52">
        <v>1</v>
      </c>
      <c r="E296" s="52">
        <v>1</v>
      </c>
      <c r="F296" s="52">
        <v>1</v>
      </c>
      <c r="G296" s="52">
        <v>1</v>
      </c>
      <c r="H296" s="52">
        <v>1</v>
      </c>
      <c r="I296" s="52">
        <v>1</v>
      </c>
      <c r="J296" s="52">
        <v>1</v>
      </c>
      <c r="N296" s="62">
        <v>902301</v>
      </c>
      <c r="O296" s="62">
        <v>0</v>
      </c>
      <c r="P296" s="62">
        <v>0</v>
      </c>
      <c r="Q296" s="99" t="s">
        <v>7075</v>
      </c>
      <c r="R296" s="57">
        <v>5</v>
      </c>
      <c r="S296" s="57" t="s">
        <v>7076</v>
      </c>
      <c r="T296" s="57">
        <v>0</v>
      </c>
      <c r="U296" s="57">
        <v>0</v>
      </c>
      <c r="V296" s="57">
        <v>0</v>
      </c>
      <c r="W296" s="57">
        <v>0</v>
      </c>
      <c r="X296" s="50">
        <v>16</v>
      </c>
      <c r="Y296" s="50" t="s">
        <v>7077</v>
      </c>
      <c r="Z296" s="57">
        <v>500</v>
      </c>
      <c r="AA296" s="57">
        <v>300</v>
      </c>
      <c r="AB296" s="57">
        <v>2</v>
      </c>
      <c r="AC296" s="57">
        <v>3000</v>
      </c>
      <c r="AD296" s="57">
        <v>0</v>
      </c>
      <c r="AE296" s="57">
        <v>0</v>
      </c>
      <c r="AF296" s="62">
        <v>0</v>
      </c>
      <c r="AG296" s="57">
        <v>0</v>
      </c>
      <c r="AH296" s="57">
        <v>0</v>
      </c>
    </row>
    <row r="297" spans="1:34" x14ac:dyDescent="0.2">
      <c r="A297" s="51">
        <v>1</v>
      </c>
      <c r="B297" s="52">
        <v>1</v>
      </c>
      <c r="C297" s="52">
        <v>1</v>
      </c>
      <c r="D297" s="52">
        <v>1</v>
      </c>
      <c r="E297" s="52">
        <v>1</v>
      </c>
      <c r="F297" s="52">
        <v>1</v>
      </c>
      <c r="G297" s="52">
        <v>1</v>
      </c>
      <c r="H297" s="52">
        <v>1</v>
      </c>
      <c r="I297" s="52">
        <v>1</v>
      </c>
      <c r="J297" s="52">
        <v>1</v>
      </c>
      <c r="N297" s="62">
        <v>902302</v>
      </c>
      <c r="O297" s="62">
        <v>0</v>
      </c>
      <c r="P297" s="62">
        <v>0</v>
      </c>
      <c r="Q297" s="99" t="s">
        <v>7075</v>
      </c>
      <c r="R297" s="57">
        <v>4</v>
      </c>
      <c r="S297" s="57">
        <v>0</v>
      </c>
      <c r="T297" s="57">
        <v>0</v>
      </c>
      <c r="U297" s="57">
        <v>0</v>
      </c>
      <c r="V297" s="57">
        <v>0</v>
      </c>
      <c r="W297" s="57">
        <v>0</v>
      </c>
      <c r="X297" s="50">
        <v>2</v>
      </c>
      <c r="Y297" s="50" t="s">
        <v>7018</v>
      </c>
      <c r="Z297" s="57">
        <v>0</v>
      </c>
      <c r="AA297" s="57">
        <v>0</v>
      </c>
      <c r="AB297" s="57">
        <v>2</v>
      </c>
      <c r="AC297" s="57">
        <v>500</v>
      </c>
      <c r="AD297" s="57">
        <v>0</v>
      </c>
      <c r="AE297" s="57">
        <v>0</v>
      </c>
      <c r="AF297" s="62">
        <v>0</v>
      </c>
      <c r="AG297" s="57">
        <v>0</v>
      </c>
      <c r="AH297" s="57">
        <v>0</v>
      </c>
    </row>
    <row r="298" spans="1:34" x14ac:dyDescent="0.2">
      <c r="A298" s="51">
        <v>1</v>
      </c>
      <c r="B298" s="52">
        <v>1</v>
      </c>
      <c r="C298" s="52">
        <v>1</v>
      </c>
      <c r="D298" s="52">
        <v>1</v>
      </c>
      <c r="E298" s="52">
        <v>1</v>
      </c>
      <c r="F298" s="52">
        <v>1</v>
      </c>
      <c r="G298" s="52">
        <v>1</v>
      </c>
      <c r="H298" s="52">
        <v>1</v>
      </c>
      <c r="I298" s="52">
        <v>1</v>
      </c>
      <c r="J298" s="52">
        <v>1</v>
      </c>
      <c r="N298" s="62">
        <v>902320</v>
      </c>
      <c r="O298" s="62">
        <v>0</v>
      </c>
      <c r="P298" s="62">
        <v>0</v>
      </c>
      <c r="Q298" s="99" t="s">
        <v>7078</v>
      </c>
      <c r="R298" s="57">
        <v>5</v>
      </c>
      <c r="S298" s="57" t="s">
        <v>7079</v>
      </c>
      <c r="T298" s="57">
        <v>0</v>
      </c>
      <c r="U298" s="57">
        <v>0</v>
      </c>
      <c r="V298" s="57">
        <v>0</v>
      </c>
      <c r="W298" s="57">
        <v>0</v>
      </c>
      <c r="X298" s="50">
        <v>16</v>
      </c>
      <c r="Y298" s="50" t="s">
        <v>7080</v>
      </c>
      <c r="Z298" s="57">
        <v>500</v>
      </c>
      <c r="AA298" s="57">
        <v>500</v>
      </c>
      <c r="AB298" s="57">
        <v>2</v>
      </c>
      <c r="AC298" s="57">
        <v>3000</v>
      </c>
      <c r="AD298" s="57">
        <v>0</v>
      </c>
      <c r="AE298" s="57">
        <v>0</v>
      </c>
      <c r="AF298" s="62">
        <v>0</v>
      </c>
      <c r="AG298" s="57">
        <v>0</v>
      </c>
      <c r="AH298" s="57">
        <v>0</v>
      </c>
    </row>
    <row r="299" spans="1:34" x14ac:dyDescent="0.2">
      <c r="A299" s="51">
        <v>1</v>
      </c>
      <c r="B299" s="52">
        <v>1</v>
      </c>
      <c r="C299" s="52">
        <v>1</v>
      </c>
      <c r="D299" s="52">
        <v>1</v>
      </c>
      <c r="E299" s="52">
        <v>1</v>
      </c>
      <c r="F299" s="52">
        <v>1</v>
      </c>
      <c r="G299" s="52">
        <v>1</v>
      </c>
      <c r="H299" s="52">
        <v>1</v>
      </c>
      <c r="I299" s="52">
        <v>1</v>
      </c>
      <c r="J299" s="52">
        <v>1</v>
      </c>
      <c r="N299" s="62">
        <v>902321</v>
      </c>
      <c r="O299" s="62">
        <v>0</v>
      </c>
      <c r="P299" s="62">
        <v>0</v>
      </c>
      <c r="Q299" s="99" t="s">
        <v>7078</v>
      </c>
      <c r="R299" s="57">
        <v>4</v>
      </c>
      <c r="S299" s="57">
        <v>0</v>
      </c>
      <c r="T299" s="57">
        <v>0</v>
      </c>
      <c r="U299" s="57">
        <v>0</v>
      </c>
      <c r="V299" s="57">
        <v>0</v>
      </c>
      <c r="W299" s="57">
        <v>0</v>
      </c>
      <c r="X299" s="50">
        <v>1</v>
      </c>
      <c r="Y299" s="50">
        <v>100</v>
      </c>
      <c r="Z299" s="57">
        <v>500</v>
      </c>
      <c r="AA299" s="57">
        <v>0</v>
      </c>
      <c r="AB299" s="57">
        <v>2</v>
      </c>
      <c r="AC299" s="57">
        <v>500</v>
      </c>
      <c r="AD299" s="57">
        <v>0</v>
      </c>
      <c r="AE299" s="57">
        <v>0</v>
      </c>
      <c r="AF299" s="62">
        <v>902321</v>
      </c>
      <c r="AG299" s="57">
        <v>1</v>
      </c>
      <c r="AH299" s="57">
        <v>0</v>
      </c>
    </row>
    <row r="300" spans="1:34" x14ac:dyDescent="0.2">
      <c r="A300" s="51">
        <v>1</v>
      </c>
      <c r="B300" s="52">
        <v>1</v>
      </c>
      <c r="C300" s="52">
        <v>1</v>
      </c>
      <c r="D300" s="52">
        <v>1</v>
      </c>
      <c r="E300" s="52">
        <v>1</v>
      </c>
      <c r="F300" s="52">
        <v>1</v>
      </c>
      <c r="G300" s="52">
        <v>1</v>
      </c>
      <c r="H300" s="52">
        <v>1</v>
      </c>
      <c r="I300" s="52">
        <v>1</v>
      </c>
      <c r="J300" s="52">
        <v>1</v>
      </c>
      <c r="N300" s="57">
        <v>1100000</v>
      </c>
      <c r="O300" s="57">
        <v>0</v>
      </c>
      <c r="P300" s="57">
        <v>0</v>
      </c>
      <c r="Q300" s="50" t="s">
        <v>5066</v>
      </c>
      <c r="R300" s="57">
        <v>5</v>
      </c>
      <c r="S300" s="57" t="s">
        <v>7074</v>
      </c>
      <c r="T300" s="57">
        <v>0</v>
      </c>
      <c r="U300" s="57">
        <v>0</v>
      </c>
      <c r="V300" s="57">
        <v>0</v>
      </c>
      <c r="W300" s="57">
        <v>0</v>
      </c>
      <c r="X300" s="50">
        <v>1</v>
      </c>
      <c r="Y300" s="50">
        <v>50</v>
      </c>
      <c r="Z300" s="57">
        <v>500</v>
      </c>
      <c r="AA300" s="57">
        <v>500</v>
      </c>
      <c r="AB300" s="57">
        <v>2</v>
      </c>
      <c r="AC300" s="57">
        <v>2000</v>
      </c>
      <c r="AD300" s="57">
        <v>0</v>
      </c>
      <c r="AE300" s="57">
        <v>0</v>
      </c>
      <c r="AF300" s="57">
        <v>0</v>
      </c>
      <c r="AG300" s="57">
        <v>0</v>
      </c>
      <c r="AH300" s="57">
        <v>0</v>
      </c>
    </row>
    <row r="301" spans="1:34" x14ac:dyDescent="0.2">
      <c r="A301" s="51">
        <v>1</v>
      </c>
      <c r="B301" s="52">
        <v>1</v>
      </c>
      <c r="C301" s="52">
        <v>1</v>
      </c>
      <c r="D301" s="52">
        <v>1</v>
      </c>
      <c r="E301" s="52">
        <v>1</v>
      </c>
      <c r="F301" s="52">
        <v>1</v>
      </c>
      <c r="G301" s="52">
        <v>1</v>
      </c>
      <c r="H301" s="52">
        <v>1</v>
      </c>
      <c r="I301" s="52">
        <v>1</v>
      </c>
      <c r="J301" s="52">
        <v>1</v>
      </c>
      <c r="N301" s="57">
        <v>1100100</v>
      </c>
      <c r="O301" s="57">
        <v>0</v>
      </c>
      <c r="P301" s="57">
        <v>0</v>
      </c>
      <c r="Q301" s="50" t="s">
        <v>5067</v>
      </c>
      <c r="R301" s="57">
        <v>5</v>
      </c>
      <c r="S301" s="57" t="s">
        <v>7081</v>
      </c>
      <c r="T301" s="57">
        <v>0</v>
      </c>
      <c r="U301" s="57">
        <v>0</v>
      </c>
      <c r="V301" s="57">
        <v>0</v>
      </c>
      <c r="W301" s="57">
        <v>0</v>
      </c>
      <c r="X301" s="50">
        <v>1</v>
      </c>
      <c r="Y301" s="50">
        <v>50</v>
      </c>
      <c r="Z301" s="57">
        <v>500</v>
      </c>
      <c r="AA301" s="57">
        <v>500</v>
      </c>
      <c r="AB301" s="57">
        <v>2</v>
      </c>
      <c r="AC301" s="57">
        <v>1500</v>
      </c>
      <c r="AD301" s="57">
        <v>0</v>
      </c>
      <c r="AE301" s="57">
        <v>0</v>
      </c>
      <c r="AF301" s="57">
        <v>0</v>
      </c>
      <c r="AG301" s="57">
        <v>0</v>
      </c>
      <c r="AH301" s="57">
        <v>0</v>
      </c>
    </row>
    <row r="302" spans="1:34" x14ac:dyDescent="0.2">
      <c r="A302" s="51">
        <v>1</v>
      </c>
      <c r="B302" s="52">
        <v>1</v>
      </c>
      <c r="C302" s="52">
        <v>1</v>
      </c>
      <c r="D302" s="52">
        <v>1</v>
      </c>
      <c r="E302" s="52">
        <v>1</v>
      </c>
      <c r="F302" s="52">
        <v>1</v>
      </c>
      <c r="G302" s="52">
        <v>1</v>
      </c>
      <c r="H302" s="52">
        <v>1</v>
      </c>
      <c r="I302" s="52">
        <v>1</v>
      </c>
      <c r="J302" s="52">
        <v>1</v>
      </c>
      <c r="N302" s="57">
        <v>1100200</v>
      </c>
      <c r="O302" s="57">
        <v>0</v>
      </c>
      <c r="P302" s="57">
        <v>0</v>
      </c>
      <c r="Q302" s="50" t="s">
        <v>5068</v>
      </c>
      <c r="R302" s="57">
        <v>5</v>
      </c>
      <c r="S302" s="57" t="s">
        <v>7081</v>
      </c>
      <c r="T302" s="57">
        <v>0</v>
      </c>
      <c r="U302" s="57">
        <v>0</v>
      </c>
      <c r="V302" s="57">
        <v>0</v>
      </c>
      <c r="W302" s="57">
        <v>0</v>
      </c>
      <c r="X302" s="50">
        <v>1</v>
      </c>
      <c r="Y302" s="50">
        <v>50</v>
      </c>
      <c r="Z302" s="57">
        <v>500</v>
      </c>
      <c r="AA302" s="57">
        <v>2500</v>
      </c>
      <c r="AB302" s="57">
        <v>2</v>
      </c>
      <c r="AC302" s="57">
        <v>4000</v>
      </c>
      <c r="AD302" s="57">
        <v>0</v>
      </c>
      <c r="AE302" s="57">
        <v>0</v>
      </c>
      <c r="AF302" s="57">
        <v>0</v>
      </c>
      <c r="AG302" s="57">
        <v>0</v>
      </c>
      <c r="AH302" s="57">
        <v>0</v>
      </c>
    </row>
    <row r="303" spans="1:34" x14ac:dyDescent="0.2">
      <c r="A303" s="51">
        <v>1</v>
      </c>
      <c r="B303" s="52">
        <v>1</v>
      </c>
      <c r="C303" s="52">
        <v>1</v>
      </c>
      <c r="D303" s="52">
        <v>1</v>
      </c>
      <c r="E303" s="52">
        <v>1</v>
      </c>
      <c r="F303" s="52">
        <v>1</v>
      </c>
      <c r="G303" s="52">
        <v>1</v>
      </c>
      <c r="H303" s="52">
        <v>1</v>
      </c>
      <c r="I303" s="52">
        <v>1</v>
      </c>
      <c r="J303" s="52">
        <v>1</v>
      </c>
      <c r="N303" s="57">
        <v>1100400</v>
      </c>
      <c r="O303" s="57">
        <v>0</v>
      </c>
      <c r="P303" s="57">
        <v>0</v>
      </c>
      <c r="Q303" s="50" t="s">
        <v>5070</v>
      </c>
      <c r="R303" s="57">
        <v>5</v>
      </c>
      <c r="S303" s="57" t="s">
        <v>7081</v>
      </c>
      <c r="T303" s="57">
        <v>0</v>
      </c>
      <c r="U303" s="57">
        <v>0</v>
      </c>
      <c r="V303" s="57">
        <v>0</v>
      </c>
      <c r="W303" s="57">
        <v>0</v>
      </c>
      <c r="X303" s="50">
        <v>1</v>
      </c>
      <c r="Y303" s="50">
        <v>50</v>
      </c>
      <c r="Z303" s="57">
        <v>500</v>
      </c>
      <c r="AA303" s="57">
        <v>500</v>
      </c>
      <c r="AB303" s="57">
        <v>2</v>
      </c>
      <c r="AC303" s="57">
        <v>2000</v>
      </c>
      <c r="AD303" s="57">
        <v>0</v>
      </c>
      <c r="AE303" s="57">
        <v>0</v>
      </c>
      <c r="AF303" s="57">
        <v>0</v>
      </c>
      <c r="AG303" s="57">
        <v>0</v>
      </c>
      <c r="AH303" s="57">
        <v>0</v>
      </c>
    </row>
    <row r="304" spans="1:34" x14ac:dyDescent="0.2">
      <c r="A304" s="51">
        <v>1</v>
      </c>
      <c r="B304" s="52">
        <v>1</v>
      </c>
      <c r="C304" s="52">
        <v>1</v>
      </c>
      <c r="D304" s="52">
        <v>1</v>
      </c>
      <c r="E304" s="52">
        <v>1</v>
      </c>
      <c r="F304" s="52">
        <v>1</v>
      </c>
      <c r="G304" s="52">
        <v>1</v>
      </c>
      <c r="H304" s="52">
        <v>1</v>
      </c>
      <c r="I304" s="52">
        <v>1</v>
      </c>
      <c r="J304" s="52">
        <v>1</v>
      </c>
      <c r="N304" s="57">
        <v>1100500</v>
      </c>
      <c r="O304" s="57">
        <v>0</v>
      </c>
      <c r="P304" s="57">
        <v>0</v>
      </c>
      <c r="Q304" s="50" t="s">
        <v>5071</v>
      </c>
      <c r="R304" s="57">
        <v>5</v>
      </c>
      <c r="S304" s="57" t="s">
        <v>6980</v>
      </c>
      <c r="T304" s="57">
        <v>0</v>
      </c>
      <c r="U304" s="57">
        <v>0</v>
      </c>
      <c r="V304" s="57">
        <v>0</v>
      </c>
      <c r="W304" s="57">
        <v>0</v>
      </c>
      <c r="X304" s="50">
        <v>1</v>
      </c>
      <c r="Y304" s="50">
        <v>100</v>
      </c>
      <c r="Z304" s="57">
        <v>0</v>
      </c>
      <c r="AA304" s="57">
        <v>1000</v>
      </c>
      <c r="AB304" s="57">
        <v>1</v>
      </c>
      <c r="AC304" s="57">
        <v>1</v>
      </c>
      <c r="AD304" s="57">
        <v>0</v>
      </c>
      <c r="AE304" s="57">
        <v>0</v>
      </c>
      <c r="AF304" s="57">
        <v>0</v>
      </c>
      <c r="AG304" s="57">
        <v>0</v>
      </c>
      <c r="AH304" s="57">
        <v>0</v>
      </c>
    </row>
    <row r="305" spans="1:34" x14ac:dyDescent="0.2">
      <c r="A305" s="51">
        <v>1</v>
      </c>
      <c r="B305" s="52">
        <v>1</v>
      </c>
      <c r="C305" s="52">
        <v>1</v>
      </c>
      <c r="D305" s="52">
        <v>1</v>
      </c>
      <c r="E305" s="52">
        <v>1</v>
      </c>
      <c r="F305" s="52">
        <v>1</v>
      </c>
      <c r="G305" s="52">
        <v>1</v>
      </c>
      <c r="H305" s="52">
        <v>1</v>
      </c>
      <c r="I305" s="52">
        <v>1</v>
      </c>
      <c r="J305" s="52">
        <v>1</v>
      </c>
      <c r="N305" s="57">
        <v>1100600</v>
      </c>
      <c r="O305" s="57">
        <v>0</v>
      </c>
      <c r="P305" s="57">
        <v>0</v>
      </c>
      <c r="Q305" s="50" t="s">
        <v>5072</v>
      </c>
      <c r="R305" s="57">
        <v>5</v>
      </c>
      <c r="S305" s="57" t="s">
        <v>6980</v>
      </c>
      <c r="T305" s="57">
        <v>0</v>
      </c>
      <c r="U305" s="57">
        <v>0</v>
      </c>
      <c r="V305" s="57">
        <v>0</v>
      </c>
      <c r="W305" s="57">
        <v>0</v>
      </c>
      <c r="X305" s="50">
        <v>1</v>
      </c>
      <c r="Y305" s="50">
        <v>100</v>
      </c>
      <c r="Z305" s="57">
        <v>0</v>
      </c>
      <c r="AA305" s="57">
        <v>1000</v>
      </c>
      <c r="AB305" s="57">
        <v>1</v>
      </c>
      <c r="AC305" s="57">
        <v>1</v>
      </c>
      <c r="AD305" s="57">
        <v>0</v>
      </c>
      <c r="AE305" s="57">
        <v>0</v>
      </c>
      <c r="AF305" s="57">
        <v>0</v>
      </c>
      <c r="AG305" s="57">
        <v>0</v>
      </c>
      <c r="AH305" s="57">
        <v>0</v>
      </c>
    </row>
    <row r="306" spans="1:34" x14ac:dyDescent="0.2">
      <c r="A306" s="51">
        <v>1</v>
      </c>
      <c r="B306" s="52">
        <v>1</v>
      </c>
      <c r="C306" s="52">
        <v>1</v>
      </c>
      <c r="D306" s="52">
        <v>1</v>
      </c>
      <c r="E306" s="52">
        <v>1</v>
      </c>
      <c r="F306" s="52">
        <v>1</v>
      </c>
      <c r="G306" s="52">
        <v>1</v>
      </c>
      <c r="H306" s="52">
        <v>1</v>
      </c>
      <c r="I306" s="52">
        <v>1</v>
      </c>
      <c r="J306" s="52">
        <v>1</v>
      </c>
      <c r="N306" s="162">
        <v>1000010</v>
      </c>
      <c r="O306" s="162">
        <v>0</v>
      </c>
      <c r="P306" s="162">
        <v>0</v>
      </c>
      <c r="Q306" s="163" t="s">
        <v>6591</v>
      </c>
      <c r="R306" s="162">
        <v>1</v>
      </c>
      <c r="S306" s="162">
        <v>0</v>
      </c>
      <c r="T306" s="162">
        <v>0</v>
      </c>
      <c r="U306" s="162">
        <v>0</v>
      </c>
      <c r="V306" s="162">
        <v>0</v>
      </c>
      <c r="W306" s="162">
        <v>0</v>
      </c>
      <c r="X306" s="162">
        <v>30001</v>
      </c>
      <c r="Y306" s="162" t="s">
        <v>7082</v>
      </c>
      <c r="Z306" s="162">
        <v>0</v>
      </c>
      <c r="AA306" s="162">
        <v>0</v>
      </c>
      <c r="AB306" s="162">
        <v>3</v>
      </c>
      <c r="AC306" s="162">
        <v>1</v>
      </c>
      <c r="AD306" s="162">
        <v>0</v>
      </c>
      <c r="AE306" s="162">
        <v>0</v>
      </c>
      <c r="AF306" s="162">
        <v>0</v>
      </c>
      <c r="AG306" s="162">
        <v>0</v>
      </c>
      <c r="AH306" s="162">
        <v>0</v>
      </c>
    </row>
    <row r="307" spans="1:34" x14ac:dyDescent="0.2">
      <c r="A307" s="51">
        <v>1</v>
      </c>
      <c r="B307" s="52">
        <v>1</v>
      </c>
      <c r="C307" s="52">
        <v>1</v>
      </c>
      <c r="D307" s="52">
        <v>1</v>
      </c>
      <c r="E307" s="52">
        <v>1</v>
      </c>
      <c r="F307" s="52">
        <v>1</v>
      </c>
      <c r="G307" s="52">
        <v>1</v>
      </c>
      <c r="H307" s="52">
        <v>1</v>
      </c>
      <c r="I307" s="52">
        <v>1</v>
      </c>
      <c r="J307" s="52">
        <v>1</v>
      </c>
      <c r="N307" s="162">
        <v>1000011</v>
      </c>
      <c r="O307" s="162">
        <v>0</v>
      </c>
      <c r="P307" s="162">
        <v>0</v>
      </c>
      <c r="Q307" s="163" t="s">
        <v>6591</v>
      </c>
      <c r="R307" s="162">
        <v>1</v>
      </c>
      <c r="S307" s="162">
        <v>0</v>
      </c>
      <c r="T307" s="162">
        <v>0</v>
      </c>
      <c r="U307" s="162">
        <v>0</v>
      </c>
      <c r="V307" s="162">
        <v>0</v>
      </c>
      <c r="W307" s="162">
        <v>0</v>
      </c>
      <c r="X307" s="162">
        <v>18</v>
      </c>
      <c r="Y307" s="162" t="s">
        <v>7083</v>
      </c>
      <c r="Z307" s="162">
        <v>0</v>
      </c>
      <c r="AA307" s="162">
        <v>0</v>
      </c>
      <c r="AB307" s="162">
        <v>6</v>
      </c>
      <c r="AC307" s="162">
        <v>1</v>
      </c>
      <c r="AD307" s="162">
        <v>0</v>
      </c>
      <c r="AE307" s="162">
        <v>0</v>
      </c>
      <c r="AF307" s="162">
        <v>0</v>
      </c>
      <c r="AG307" s="162">
        <v>0</v>
      </c>
      <c r="AH307" s="162">
        <v>0</v>
      </c>
    </row>
    <row r="308" spans="1:34" x14ac:dyDescent="0.2">
      <c r="A308" s="51">
        <v>1</v>
      </c>
      <c r="B308" s="52">
        <v>1</v>
      </c>
      <c r="C308" s="52">
        <v>1</v>
      </c>
      <c r="D308" s="52">
        <v>1</v>
      </c>
      <c r="E308" s="52">
        <v>1</v>
      </c>
      <c r="F308" s="52">
        <v>1</v>
      </c>
      <c r="G308" s="52">
        <v>1</v>
      </c>
      <c r="H308" s="52">
        <v>1</v>
      </c>
      <c r="I308" s="52">
        <v>1</v>
      </c>
      <c r="J308" s="52">
        <v>1</v>
      </c>
      <c r="N308" s="162">
        <v>1230000</v>
      </c>
      <c r="O308" s="162">
        <v>0</v>
      </c>
      <c r="P308" s="162">
        <v>0</v>
      </c>
      <c r="Q308" s="118" t="s">
        <v>7084</v>
      </c>
      <c r="R308" s="162">
        <v>1</v>
      </c>
      <c r="S308" s="162">
        <v>0</v>
      </c>
      <c r="T308" s="162">
        <v>0</v>
      </c>
      <c r="U308" s="162">
        <v>0</v>
      </c>
      <c r="V308" s="162">
        <v>0</v>
      </c>
      <c r="W308" s="162">
        <v>0</v>
      </c>
      <c r="X308" s="162">
        <v>23</v>
      </c>
      <c r="Y308" s="162" t="s">
        <v>7085</v>
      </c>
      <c r="Z308" s="162">
        <v>0</v>
      </c>
      <c r="AA308" s="162">
        <v>0</v>
      </c>
      <c r="AB308" s="162">
        <v>1</v>
      </c>
      <c r="AC308" s="162">
        <v>1</v>
      </c>
      <c r="AD308" s="162">
        <v>0</v>
      </c>
      <c r="AE308" s="162">
        <v>0</v>
      </c>
      <c r="AF308" s="162">
        <v>0</v>
      </c>
      <c r="AG308" s="162">
        <v>0</v>
      </c>
      <c r="AH308" s="162">
        <v>0</v>
      </c>
    </row>
    <row r="309" spans="1:34" x14ac:dyDescent="0.2">
      <c r="A309" s="51">
        <v>1</v>
      </c>
      <c r="B309" s="52">
        <v>1</v>
      </c>
      <c r="C309" s="52">
        <v>1</v>
      </c>
      <c r="D309" s="52">
        <v>1</v>
      </c>
      <c r="E309" s="52">
        <v>1</v>
      </c>
      <c r="F309" s="52">
        <v>1</v>
      </c>
      <c r="G309" s="52">
        <v>1</v>
      </c>
      <c r="H309" s="52">
        <v>1</v>
      </c>
      <c r="I309" s="52">
        <v>1</v>
      </c>
      <c r="J309" s="52">
        <v>1</v>
      </c>
      <c r="N309" s="162">
        <v>1230010</v>
      </c>
      <c r="O309" s="162">
        <v>0</v>
      </c>
      <c r="P309" s="162">
        <v>0</v>
      </c>
      <c r="Q309" s="118" t="s">
        <v>7086</v>
      </c>
      <c r="R309" s="162">
        <v>1</v>
      </c>
      <c r="S309" s="162">
        <v>0</v>
      </c>
      <c r="T309" s="162">
        <v>0</v>
      </c>
      <c r="U309" s="162">
        <v>0</v>
      </c>
      <c r="V309" s="162">
        <v>0</v>
      </c>
      <c r="W309" s="162">
        <v>0</v>
      </c>
      <c r="X309" s="162">
        <v>23</v>
      </c>
      <c r="Y309" s="162" t="s">
        <v>7087</v>
      </c>
      <c r="Z309" s="162">
        <v>0</v>
      </c>
      <c r="AA309" s="162">
        <v>0</v>
      </c>
      <c r="AB309" s="162">
        <v>1</v>
      </c>
      <c r="AC309" s="162">
        <v>1</v>
      </c>
      <c r="AD309" s="162">
        <v>0</v>
      </c>
      <c r="AE309" s="162">
        <v>0</v>
      </c>
      <c r="AF309" s="162">
        <v>0</v>
      </c>
      <c r="AG309" s="162">
        <v>0</v>
      </c>
      <c r="AH309" s="162">
        <v>0</v>
      </c>
    </row>
    <row r="310" spans="1:34" x14ac:dyDescent="0.2">
      <c r="A310" s="51">
        <v>1</v>
      </c>
      <c r="B310" s="52">
        <v>1</v>
      </c>
      <c r="C310" s="52">
        <v>1</v>
      </c>
      <c r="D310" s="52">
        <v>1</v>
      </c>
      <c r="E310" s="52">
        <v>1</v>
      </c>
      <c r="F310" s="52">
        <v>1</v>
      </c>
      <c r="G310" s="52">
        <v>1</v>
      </c>
      <c r="H310" s="52">
        <v>1</v>
      </c>
      <c r="I310" s="52">
        <v>1</v>
      </c>
      <c r="J310" s="52">
        <v>1</v>
      </c>
      <c r="N310" s="162">
        <v>1230020</v>
      </c>
      <c r="O310" s="162">
        <v>0</v>
      </c>
      <c r="P310" s="162">
        <v>0</v>
      </c>
      <c r="Q310" s="118" t="s">
        <v>7088</v>
      </c>
      <c r="R310" s="162">
        <v>1</v>
      </c>
      <c r="S310" s="162">
        <v>0</v>
      </c>
      <c r="T310" s="162">
        <v>0</v>
      </c>
      <c r="U310" s="162">
        <v>0</v>
      </c>
      <c r="V310" s="162">
        <v>0</v>
      </c>
      <c r="W310" s="162">
        <v>0</v>
      </c>
      <c r="X310" s="162">
        <v>23</v>
      </c>
      <c r="Y310" s="162" t="s">
        <v>7089</v>
      </c>
      <c r="Z310" s="162">
        <v>0</v>
      </c>
      <c r="AA310" s="162">
        <v>0</v>
      </c>
      <c r="AB310" s="162">
        <v>1</v>
      </c>
      <c r="AC310" s="162">
        <v>1</v>
      </c>
      <c r="AD310" s="162">
        <v>0</v>
      </c>
      <c r="AE310" s="162">
        <v>0</v>
      </c>
      <c r="AF310" s="162">
        <v>0</v>
      </c>
      <c r="AG310" s="162">
        <v>0</v>
      </c>
      <c r="AH310" s="162">
        <v>0</v>
      </c>
    </row>
    <row r="311" spans="1:34" x14ac:dyDescent="0.2">
      <c r="Q311" s="50"/>
    </row>
  </sheetData>
  <autoFilter ref="X1:X307" xr:uid="{3C96BC00-B95F-4186-837A-C62B1010223B}"/>
  <phoneticPr fontId="2" type="noConversion"/>
  <conditionalFormatting sqref="AF248">
    <cfRule type="duplicateValues" dxfId="28" priority="35"/>
  </conditionalFormatting>
  <conditionalFormatting sqref="AF225">
    <cfRule type="duplicateValues" dxfId="27" priority="34"/>
  </conditionalFormatting>
  <conditionalFormatting sqref="AF240:AF243">
    <cfRule type="duplicateValues" dxfId="26" priority="33"/>
  </conditionalFormatting>
  <conditionalFormatting sqref="AF137:AF138">
    <cfRule type="duplicateValues" dxfId="25" priority="25"/>
  </conditionalFormatting>
  <conditionalFormatting sqref="N137:N138">
    <cfRule type="duplicateValues" dxfId="24" priority="26"/>
  </conditionalFormatting>
  <conditionalFormatting sqref="AF244:AF247 AF226:AF239 AF139:AF224 AF249:AF1048576 AF1:AF136">
    <cfRule type="duplicateValues" dxfId="23" priority="410"/>
  </conditionalFormatting>
  <conditionalFormatting sqref="N139:N1048576 N1:N136">
    <cfRule type="duplicateValues" dxfId="22" priority="417"/>
  </conditionalFormatting>
  <conditionalFormatting sqref="Q160 Q113">
    <cfRule type="expression" dxfId="21" priority="24">
      <formula>AND(Q113&lt;&gt;"", RIGHT(Q113,1)&lt;&gt;"。")</formula>
    </cfRule>
  </conditionalFormatting>
  <conditionalFormatting sqref="Q162">
    <cfRule type="expression" dxfId="20" priority="23">
      <formula>AND(Q162&lt;&gt;"", RIGHT(Q162,1)&lt;&gt;"。")</formula>
    </cfRule>
  </conditionalFormatting>
  <conditionalFormatting sqref="Q163">
    <cfRule type="expression" dxfId="19" priority="22">
      <formula>AND(Q163&lt;&gt;"", RIGHT(Q163,1)&lt;&gt;"。")</formula>
    </cfRule>
  </conditionalFormatting>
  <conditionalFormatting sqref="Q164">
    <cfRule type="expression" dxfId="18" priority="21">
      <formula>AND(Q164&lt;&gt;"", RIGHT(Q164,1)&lt;&gt;"。")</formula>
    </cfRule>
  </conditionalFormatting>
  <conditionalFormatting sqref="Q165">
    <cfRule type="expression" dxfId="17" priority="20">
      <formula>AND(Q165&lt;&gt;"", RIGHT(Q165,1)&lt;&gt;"。")</formula>
    </cfRule>
  </conditionalFormatting>
  <conditionalFormatting sqref="Q168">
    <cfRule type="expression" dxfId="16" priority="18">
      <formula>AND(Q168&lt;&gt;"", RIGHT(Q168,1)&lt;&gt;"。")</formula>
    </cfRule>
  </conditionalFormatting>
  <conditionalFormatting sqref="Q169">
    <cfRule type="expression" dxfId="15" priority="17">
      <formula>AND(Q169&lt;&gt;"", RIGHT(Q169,1)&lt;&gt;"。")</formula>
    </cfRule>
  </conditionalFormatting>
  <conditionalFormatting sqref="Q115">
    <cfRule type="expression" dxfId="14" priority="16">
      <formula>AND(Q115&lt;&gt;"", RIGHT(Q115,1)&lt;&gt;"。")</formula>
    </cfRule>
  </conditionalFormatting>
  <conditionalFormatting sqref="Q183">
    <cfRule type="expression" dxfId="13" priority="15">
      <formula>AND(Q183&lt;&gt;"", RIGHT(Q183,1)&lt;&gt;"。")</formula>
    </cfRule>
  </conditionalFormatting>
  <conditionalFormatting sqref="Q184">
    <cfRule type="expression" dxfId="12" priority="14">
      <formula>AND(Q184&lt;&gt;"", RIGHT(Q184,1)&lt;&gt;"。")</formula>
    </cfRule>
  </conditionalFormatting>
  <conditionalFormatting sqref="Q152">
    <cfRule type="expression" dxfId="11" priority="13">
      <formula>AND(Q152&lt;&gt;"", RIGHT(Q152,1)&lt;&gt;"。")</formula>
    </cfRule>
  </conditionalFormatting>
  <conditionalFormatting sqref="Q154">
    <cfRule type="expression" dxfId="10" priority="12">
      <formula>AND(Q154&lt;&gt;"", RIGHT(Q154,1)&lt;&gt;"。")</formula>
    </cfRule>
  </conditionalFormatting>
  <conditionalFormatting sqref="Q155">
    <cfRule type="expression" dxfId="9" priority="11">
      <formula>AND(Q155&lt;&gt;"", RIGHT(Q155,1)&lt;&gt;"。")</formula>
    </cfRule>
  </conditionalFormatting>
  <conditionalFormatting sqref="Q156">
    <cfRule type="expression" dxfId="8" priority="9">
      <formula>AND(Q156&lt;&gt;"", RIGHT(Q156,1)&lt;&gt;"。")</formula>
    </cfRule>
  </conditionalFormatting>
  <conditionalFormatting sqref="Q157">
    <cfRule type="expression" dxfId="7" priority="8">
      <formula>AND(Q157&lt;&gt;"", RIGHT(Q157,1)&lt;&gt;"。")</formula>
    </cfRule>
  </conditionalFormatting>
  <conditionalFormatting sqref="Q171">
    <cfRule type="expression" dxfId="6" priority="7">
      <formula>AND(Q171&lt;&gt;"", RIGHT(Q171,1)&lt;&gt;"。")</formula>
    </cfRule>
  </conditionalFormatting>
  <conditionalFormatting sqref="Q114">
    <cfRule type="expression" dxfId="5" priority="5">
      <formula>AND(Q114&lt;&gt;"", RIGHT(Q114,1)&lt;&gt;"。")</formula>
    </cfRule>
  </conditionalFormatting>
  <conditionalFormatting sqref="Q181">
    <cfRule type="expression" dxfId="4" priority="4">
      <formula>AND(Q181&lt;&gt;"", RIGHT(Q181,1)&lt;&gt;"。")</formula>
    </cfRule>
  </conditionalFormatting>
  <conditionalFormatting sqref="Q182">
    <cfRule type="expression" dxfId="3" priority="3">
      <formula>AND(Q182&lt;&gt;"", RIGHT(Q182,1)&lt;&gt;"。")</formula>
    </cfRule>
  </conditionalFormatting>
  <conditionalFormatting sqref="Q153">
    <cfRule type="expression" dxfId="2" priority="2">
      <formula>AND(Q153&lt;&gt;"", RIGHT(Q153,1)&lt;&gt;"。")</formula>
    </cfRule>
  </conditionalFormatting>
  <conditionalFormatting sqref="Q179">
    <cfRule type="expression" dxfId="1" priority="1">
      <formula>AND(Q179&lt;&gt;"", RIGHT(Q179,1)&lt;&gt;"。")</formula>
    </cfRule>
  </conditionalFormatting>
  <pageMargins left="0.7" right="0.7" top="0.75" bottom="0.75" header="0.3" footer="0.3"/>
  <pageSetup paperSize="9" orientation="portrait" horizontalDpi="150" verticalDpi="150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5654C-83C2-4101-9F01-447AE7705A72}">
  <sheetPr codeName="Sheet28">
    <tabColor rgb="FFFFFF00"/>
  </sheetPr>
  <dimension ref="A1:AC34"/>
  <sheetViews>
    <sheetView topLeftCell="I1" workbookViewId="0">
      <selection activeCell="S9" sqref="S9"/>
    </sheetView>
  </sheetViews>
  <sheetFormatPr defaultRowHeight="14.25" x14ac:dyDescent="0.2"/>
  <cols>
    <col min="2" max="2" width="7.875" bestFit="1" customWidth="1"/>
    <col min="8" max="9" width="11" bestFit="1" customWidth="1"/>
    <col min="10" max="10" width="10" bestFit="1" customWidth="1"/>
    <col min="13" max="13" width="11.375" bestFit="1" customWidth="1"/>
    <col min="14" max="14" width="10.5" style="50" bestFit="1" customWidth="1"/>
    <col min="15" max="15" width="16.5" style="50" bestFit="1" customWidth="1"/>
    <col min="16" max="16" width="80.125" style="50" bestFit="1" customWidth="1"/>
    <col min="17" max="17" width="18.25" style="50" customWidth="1"/>
    <col min="18" max="21" width="22.75" style="50" customWidth="1"/>
    <col min="22" max="23" width="15.125" style="49" customWidth="1"/>
    <col min="24" max="24" width="25.5" style="49" customWidth="1"/>
    <col min="25" max="25" width="22.375" style="49" customWidth="1"/>
    <col min="26" max="29" width="11.625" style="50" customWidth="1"/>
  </cols>
  <sheetData>
    <row r="1" spans="1:26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K1" s="50"/>
      <c r="L1" s="50"/>
      <c r="M1" s="50" t="s">
        <v>250</v>
      </c>
      <c r="N1" s="50" t="s">
        <v>2349</v>
      </c>
      <c r="O1" s="50" t="s">
        <v>2350</v>
      </c>
      <c r="P1" s="50" t="s">
        <v>2988</v>
      </c>
      <c r="Q1" s="50" t="s">
        <v>3587</v>
      </c>
      <c r="R1" s="50" t="s">
        <v>7090</v>
      </c>
      <c r="S1" s="50" t="s">
        <v>7091</v>
      </c>
      <c r="T1" s="50" t="s">
        <v>7092</v>
      </c>
      <c r="U1" s="50" t="s">
        <v>7093</v>
      </c>
      <c r="V1" s="50" t="s">
        <v>7094</v>
      </c>
      <c r="W1" s="50" t="s">
        <v>3472</v>
      </c>
      <c r="X1" s="50" t="s">
        <v>7095</v>
      </c>
      <c r="Y1" s="50" t="s">
        <v>7096</v>
      </c>
      <c r="Z1" s="50" t="s">
        <v>3476</v>
      </c>
    </row>
    <row r="2" spans="1:26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K2" s="50"/>
      <c r="L2" s="50"/>
      <c r="M2" s="50"/>
      <c r="N2" s="50" t="s">
        <v>7097</v>
      </c>
      <c r="O2" s="50" t="s">
        <v>7098</v>
      </c>
      <c r="P2" s="50" t="s">
        <v>7099</v>
      </c>
      <c r="Q2" s="50" t="s">
        <v>7100</v>
      </c>
      <c r="R2" s="50" t="s">
        <v>7101</v>
      </c>
      <c r="S2" s="50" t="s">
        <v>7102</v>
      </c>
      <c r="T2" s="50" t="s">
        <v>7103</v>
      </c>
      <c r="U2" s="50" t="s">
        <v>7104</v>
      </c>
      <c r="V2" s="49" t="s">
        <v>7105</v>
      </c>
      <c r="W2" s="49" t="s">
        <v>7106</v>
      </c>
      <c r="X2" s="49" t="s">
        <v>7107</v>
      </c>
      <c r="Y2" s="49" t="s">
        <v>7108</v>
      </c>
      <c r="Z2" s="50" t="s">
        <v>7109</v>
      </c>
    </row>
    <row r="3" spans="1:26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K3" s="50"/>
      <c r="L3" s="50"/>
      <c r="M3" s="50"/>
      <c r="N3" s="50">
        <v>1</v>
      </c>
      <c r="O3" s="50" t="s">
        <v>7110</v>
      </c>
      <c r="P3" s="50" t="s">
        <v>6657</v>
      </c>
      <c r="Q3" s="50">
        <v>-1</v>
      </c>
      <c r="R3" s="50">
        <v>1</v>
      </c>
      <c r="S3" s="50">
        <v>1</v>
      </c>
      <c r="T3" s="50">
        <v>1</v>
      </c>
      <c r="U3" s="50">
        <v>0</v>
      </c>
      <c r="V3" s="49">
        <v>5000</v>
      </c>
      <c r="W3" s="49">
        <v>1</v>
      </c>
      <c r="X3" s="49">
        <v>0</v>
      </c>
      <c r="Y3" s="49">
        <v>10000</v>
      </c>
      <c r="Z3" s="50">
        <v>0</v>
      </c>
    </row>
    <row r="4" spans="1:26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K4" s="50"/>
      <c r="L4" s="50"/>
      <c r="M4" s="50"/>
      <c r="N4" s="50">
        <v>2</v>
      </c>
      <c r="O4" s="50" t="s">
        <v>6999</v>
      </c>
      <c r="P4" s="50" t="s">
        <v>7111</v>
      </c>
      <c r="Q4" s="50">
        <v>0</v>
      </c>
      <c r="R4" s="50">
        <v>1</v>
      </c>
      <c r="S4" s="50">
        <v>1</v>
      </c>
      <c r="T4" s="50">
        <v>1</v>
      </c>
      <c r="U4" s="50">
        <v>0</v>
      </c>
      <c r="V4" s="50">
        <v>5000</v>
      </c>
      <c r="W4" s="50">
        <v>1</v>
      </c>
      <c r="X4" s="49">
        <v>0</v>
      </c>
      <c r="Y4" s="49" t="s">
        <v>7112</v>
      </c>
      <c r="Z4" s="50">
        <v>0</v>
      </c>
    </row>
    <row r="5" spans="1:26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K5" s="50"/>
      <c r="L5" s="50"/>
      <c r="M5" s="50"/>
      <c r="N5" s="50">
        <v>3</v>
      </c>
      <c r="O5" s="50" t="s">
        <v>3541</v>
      </c>
      <c r="P5" s="50" t="s">
        <v>7113</v>
      </c>
      <c r="Q5" s="50">
        <v>0</v>
      </c>
      <c r="R5" s="50">
        <v>1</v>
      </c>
      <c r="S5" s="50">
        <v>1</v>
      </c>
      <c r="T5" s="50">
        <v>1</v>
      </c>
      <c r="U5" s="50">
        <v>0</v>
      </c>
      <c r="V5" s="50">
        <v>5000</v>
      </c>
      <c r="W5" s="50">
        <v>1</v>
      </c>
      <c r="X5" s="49">
        <v>0</v>
      </c>
      <c r="Y5" s="78">
        <v>10020</v>
      </c>
      <c r="Z5" s="50">
        <v>0</v>
      </c>
    </row>
    <row r="6" spans="1:26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K6" s="50"/>
      <c r="L6" s="50"/>
      <c r="M6" s="50"/>
      <c r="N6" s="50">
        <v>6</v>
      </c>
      <c r="O6" s="50" t="s">
        <v>3545</v>
      </c>
      <c r="P6" s="50" t="s">
        <v>7114</v>
      </c>
      <c r="Q6" s="50">
        <v>0</v>
      </c>
      <c r="R6" s="50">
        <v>0</v>
      </c>
      <c r="S6" s="50">
        <v>0</v>
      </c>
      <c r="T6" s="50">
        <v>0</v>
      </c>
      <c r="U6" s="50">
        <v>0</v>
      </c>
      <c r="V6" s="50">
        <v>3000</v>
      </c>
      <c r="W6" s="50">
        <v>0</v>
      </c>
      <c r="X6" s="49">
        <v>0</v>
      </c>
      <c r="Y6" s="50">
        <v>0</v>
      </c>
      <c r="Z6" s="50">
        <v>0</v>
      </c>
    </row>
    <row r="7" spans="1:26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N7" s="50">
        <v>7</v>
      </c>
      <c r="O7" s="50" t="s">
        <v>7115</v>
      </c>
      <c r="P7" s="50" t="s">
        <v>7114</v>
      </c>
      <c r="Q7" s="50">
        <v>1</v>
      </c>
      <c r="R7" s="50">
        <v>0</v>
      </c>
      <c r="S7" s="50">
        <v>0</v>
      </c>
      <c r="T7" s="50">
        <v>0</v>
      </c>
      <c r="U7" s="50">
        <v>0</v>
      </c>
      <c r="V7" s="50">
        <v>1000</v>
      </c>
      <c r="W7" s="50">
        <v>0</v>
      </c>
      <c r="X7" s="49">
        <v>0</v>
      </c>
      <c r="Y7" s="50">
        <v>0</v>
      </c>
      <c r="Z7" s="50">
        <v>0</v>
      </c>
    </row>
    <row r="8" spans="1:26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N8" s="50">
        <v>8</v>
      </c>
      <c r="O8" s="50" t="s">
        <v>7116</v>
      </c>
      <c r="P8" s="50" t="s">
        <v>7117</v>
      </c>
      <c r="Q8" s="50">
        <v>1</v>
      </c>
      <c r="R8" s="50">
        <v>1</v>
      </c>
      <c r="S8" s="50">
        <v>1</v>
      </c>
      <c r="T8" s="50">
        <v>1</v>
      </c>
      <c r="U8" s="50">
        <v>-300</v>
      </c>
      <c r="V8" s="50">
        <v>5000</v>
      </c>
      <c r="W8" s="50">
        <v>0</v>
      </c>
      <c r="X8" s="49">
        <v>0</v>
      </c>
      <c r="Y8" s="50">
        <v>0</v>
      </c>
      <c r="Z8" s="50">
        <v>0</v>
      </c>
    </row>
    <row r="9" spans="1:26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>
        <v>9</v>
      </c>
      <c r="O9" s="96" t="s">
        <v>7118</v>
      </c>
      <c r="P9" s="50" t="s">
        <v>7114</v>
      </c>
      <c r="Q9" s="50">
        <v>1</v>
      </c>
      <c r="R9" s="50">
        <v>0</v>
      </c>
      <c r="S9" s="50">
        <v>0</v>
      </c>
      <c r="T9" s="50">
        <v>0</v>
      </c>
      <c r="U9" s="50">
        <v>0</v>
      </c>
      <c r="V9" s="50">
        <v>3000</v>
      </c>
      <c r="W9" s="50">
        <v>0</v>
      </c>
      <c r="X9" s="49">
        <v>0</v>
      </c>
      <c r="Y9" s="50">
        <v>0</v>
      </c>
      <c r="Z9" s="50">
        <v>0</v>
      </c>
    </row>
    <row r="10" spans="1:26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N10" s="50">
        <v>10</v>
      </c>
      <c r="O10" s="70" t="s">
        <v>7119</v>
      </c>
      <c r="P10" s="50" t="s">
        <v>7120</v>
      </c>
      <c r="Q10" s="50">
        <v>1</v>
      </c>
      <c r="R10" s="50">
        <v>1</v>
      </c>
      <c r="S10" s="50">
        <v>1</v>
      </c>
      <c r="T10" s="50">
        <v>1</v>
      </c>
      <c r="U10" s="50">
        <v>0</v>
      </c>
      <c r="V10" s="50">
        <v>550</v>
      </c>
      <c r="W10" s="50">
        <v>1</v>
      </c>
      <c r="X10" s="49">
        <v>0</v>
      </c>
      <c r="Y10" s="50">
        <v>0</v>
      </c>
      <c r="Z10" s="50">
        <v>0</v>
      </c>
    </row>
    <row r="11" spans="1:26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N11" s="50">
        <v>11</v>
      </c>
      <c r="O11" s="50" t="s">
        <v>7121</v>
      </c>
      <c r="P11" s="50">
        <v>0</v>
      </c>
      <c r="Q11" s="50">
        <v>-1</v>
      </c>
      <c r="R11" s="50">
        <v>1</v>
      </c>
      <c r="S11" s="50">
        <v>1</v>
      </c>
      <c r="T11" s="50">
        <v>1</v>
      </c>
      <c r="U11" s="50">
        <v>0</v>
      </c>
      <c r="V11" s="50">
        <v>50000</v>
      </c>
      <c r="W11" s="50">
        <v>999999</v>
      </c>
      <c r="X11" s="49">
        <v>0</v>
      </c>
      <c r="Y11" s="50">
        <v>0</v>
      </c>
      <c r="Z11" s="50">
        <v>0</v>
      </c>
    </row>
    <row r="12" spans="1:26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N12" s="50">
        <v>12</v>
      </c>
      <c r="O12" s="50" t="s">
        <v>7122</v>
      </c>
      <c r="P12" s="50">
        <v>0</v>
      </c>
      <c r="Q12" s="50">
        <v>-1</v>
      </c>
      <c r="R12" s="50">
        <v>1</v>
      </c>
      <c r="S12" s="50">
        <v>1</v>
      </c>
      <c r="T12" s="50">
        <v>1</v>
      </c>
      <c r="U12" s="50">
        <v>0</v>
      </c>
      <c r="V12" s="50">
        <v>99999</v>
      </c>
      <c r="W12" s="50">
        <v>1</v>
      </c>
      <c r="X12" s="49">
        <v>0</v>
      </c>
      <c r="Y12" s="50">
        <v>0</v>
      </c>
      <c r="Z12" s="50">
        <v>0</v>
      </c>
    </row>
    <row r="13" spans="1:26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N13" s="50">
        <v>13</v>
      </c>
      <c r="O13" s="50" t="s">
        <v>7123</v>
      </c>
      <c r="P13" s="50" t="s">
        <v>7124</v>
      </c>
      <c r="Q13" s="50">
        <v>-1</v>
      </c>
      <c r="R13" s="50">
        <v>1</v>
      </c>
      <c r="S13" s="50">
        <v>1</v>
      </c>
      <c r="T13" s="50">
        <v>1</v>
      </c>
      <c r="U13" s="50">
        <v>0</v>
      </c>
      <c r="V13" s="50">
        <v>99999</v>
      </c>
      <c r="W13" s="50">
        <v>20</v>
      </c>
      <c r="X13" s="49">
        <v>0</v>
      </c>
      <c r="Y13" s="50">
        <v>10012</v>
      </c>
      <c r="Z13" s="50">
        <v>0</v>
      </c>
    </row>
    <row r="14" spans="1:26" x14ac:dyDescent="0.2">
      <c r="B14" s="52"/>
      <c r="C14" s="52"/>
      <c r="D14" s="52"/>
      <c r="E14" s="52"/>
      <c r="F14" s="52"/>
      <c r="G14" s="52"/>
      <c r="H14" s="52"/>
      <c r="I14" s="52"/>
      <c r="J14" s="52"/>
      <c r="P14" s="78"/>
      <c r="V14" s="50"/>
      <c r="W14" s="50"/>
      <c r="Y14" s="50"/>
    </row>
    <row r="15" spans="1:26" x14ac:dyDescent="0.2">
      <c r="B15" s="52"/>
      <c r="C15" s="52"/>
      <c r="D15" s="52"/>
      <c r="E15" s="52"/>
      <c r="F15" s="52"/>
      <c r="G15" s="52"/>
      <c r="H15" s="52"/>
      <c r="I15" s="52"/>
      <c r="J15" s="52"/>
      <c r="P15" s="78"/>
      <c r="V15" s="50"/>
      <c r="W15" s="50"/>
      <c r="Y15" s="50"/>
    </row>
    <row r="16" spans="1:26" x14ac:dyDescent="0.2">
      <c r="B16" s="52"/>
      <c r="C16" s="52"/>
      <c r="D16" s="52"/>
      <c r="E16" s="52"/>
      <c r="F16" s="52"/>
      <c r="G16" s="52"/>
      <c r="H16" s="52"/>
      <c r="I16" s="52"/>
      <c r="J16" s="52"/>
      <c r="V16" s="50"/>
      <c r="W16" s="50"/>
      <c r="X16" s="50"/>
      <c r="Y16" s="50"/>
    </row>
    <row r="17" spans="2:25" x14ac:dyDescent="0.2">
      <c r="B17" s="52"/>
      <c r="C17" s="52"/>
      <c r="D17" s="52"/>
      <c r="E17" s="52"/>
      <c r="F17" s="52"/>
      <c r="G17" s="52"/>
      <c r="H17" s="52"/>
      <c r="I17" s="52"/>
      <c r="J17" s="52"/>
      <c r="V17" s="50"/>
      <c r="W17" s="50"/>
      <c r="X17" s="50"/>
      <c r="Y17" s="50"/>
    </row>
    <row r="18" spans="2:25" x14ac:dyDescent="0.2">
      <c r="B18" s="52"/>
      <c r="C18" s="52"/>
      <c r="D18" s="52"/>
      <c r="E18" s="52"/>
      <c r="F18" s="52"/>
      <c r="G18" s="52"/>
      <c r="H18" s="52"/>
      <c r="I18" s="52"/>
      <c r="J18" s="52"/>
      <c r="V18" s="50"/>
      <c r="W18" s="50"/>
      <c r="X18" s="50"/>
      <c r="Y18" s="50"/>
    </row>
    <row r="19" spans="2:25" x14ac:dyDescent="0.2">
      <c r="B19" s="52"/>
      <c r="C19" s="52"/>
      <c r="D19" s="52"/>
      <c r="E19" s="52"/>
      <c r="F19" s="52"/>
      <c r="G19" s="52"/>
      <c r="H19" s="52"/>
      <c r="I19" s="52"/>
      <c r="J19" s="52"/>
      <c r="V19" s="50"/>
      <c r="W19" s="50"/>
      <c r="X19" s="50"/>
      <c r="Y19" s="50"/>
    </row>
    <row r="21" spans="2:25" x14ac:dyDescent="0.2">
      <c r="P21" s="78"/>
    </row>
    <row r="22" spans="2:25" x14ac:dyDescent="0.2">
      <c r="P22" s="78"/>
    </row>
    <row r="24" spans="2:25" x14ac:dyDescent="0.2">
      <c r="T24" s="90"/>
    </row>
    <row r="25" spans="2:25" x14ac:dyDescent="0.2">
      <c r="T25" s="64"/>
    </row>
    <row r="28" spans="2:25" x14ac:dyDescent="0.2">
      <c r="O28" s="57"/>
      <c r="P28" s="57"/>
      <c r="Q28" s="57"/>
    </row>
    <row r="29" spans="2:25" x14ac:dyDescent="0.2">
      <c r="O29" s="57"/>
      <c r="P29" s="57"/>
      <c r="Q29" s="57"/>
      <c r="S29" s="64"/>
    </row>
    <row r="30" spans="2:25" x14ac:dyDescent="0.2">
      <c r="Q30" s="57"/>
      <c r="S30" s="64"/>
    </row>
    <row r="31" spans="2:25" x14ac:dyDescent="0.2">
      <c r="Q31" s="57"/>
    </row>
    <row r="32" spans="2:25" x14ac:dyDescent="0.2">
      <c r="Q32" s="57"/>
    </row>
    <row r="33" spans="15:17" x14ac:dyDescent="0.2">
      <c r="O33" s="57"/>
      <c r="P33" s="57"/>
      <c r="Q33" s="57"/>
    </row>
    <row r="34" spans="15:17" x14ac:dyDescent="0.2">
      <c r="O34" s="57"/>
      <c r="P34" s="57"/>
    </row>
  </sheetData>
  <phoneticPr fontId="2" type="noConversion"/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1309C-A3DA-4676-81BE-0DFA997DBA01}">
  <sheetPr codeName="Sheet16">
    <tabColor rgb="FF7030A0"/>
  </sheetPr>
  <dimension ref="A1:P152"/>
  <sheetViews>
    <sheetView topLeftCell="A100" workbookViewId="0">
      <selection activeCell="O134" sqref="O134"/>
    </sheetView>
  </sheetViews>
  <sheetFormatPr defaultRowHeight="14.25" x14ac:dyDescent="0.2"/>
  <cols>
    <col min="15" max="16" width="14.625" bestFit="1" customWidth="1"/>
  </cols>
  <sheetData>
    <row r="1" spans="1:16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t="s">
        <v>250</v>
      </c>
      <c r="N1" t="s">
        <v>7125</v>
      </c>
      <c r="O1" t="s">
        <v>7126</v>
      </c>
      <c r="P1" t="s">
        <v>7127</v>
      </c>
    </row>
    <row r="2" spans="1:16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N2" t="s">
        <v>7128</v>
      </c>
      <c r="O2" t="s">
        <v>7129</v>
      </c>
      <c r="P2" t="s">
        <v>7130</v>
      </c>
    </row>
    <row r="3" spans="1:16" x14ac:dyDescent="0.2">
      <c r="A3" s="4">
        <v>1</v>
      </c>
      <c r="B3" s="5">
        <v>1</v>
      </c>
      <c r="C3" s="5">
        <v>1</v>
      </c>
      <c r="D3" s="5">
        <v>1</v>
      </c>
      <c r="E3" s="5"/>
      <c r="F3" s="5"/>
      <c r="G3" s="5"/>
      <c r="H3" s="5"/>
      <c r="I3" s="5"/>
      <c r="J3" s="5"/>
      <c r="N3">
        <v>1</v>
      </c>
      <c r="O3" s="55" t="s">
        <v>7131</v>
      </c>
      <c r="P3" s="55" t="s">
        <v>7132</v>
      </c>
    </row>
    <row r="4" spans="1:16" x14ac:dyDescent="0.2">
      <c r="A4" s="4">
        <v>1</v>
      </c>
      <c r="B4" s="5">
        <v>1</v>
      </c>
      <c r="C4" s="5">
        <v>1</v>
      </c>
      <c r="D4" s="5">
        <v>1</v>
      </c>
      <c r="E4" s="5"/>
      <c r="F4" s="5"/>
      <c r="G4" s="5"/>
      <c r="H4" s="5"/>
      <c r="I4" s="5"/>
      <c r="J4" s="5"/>
      <c r="N4">
        <v>2</v>
      </c>
      <c r="O4" s="55" t="s">
        <v>7133</v>
      </c>
      <c r="P4" s="55" t="s">
        <v>7134</v>
      </c>
    </row>
    <row r="5" spans="1:16" x14ac:dyDescent="0.2">
      <c r="A5" s="4">
        <v>1</v>
      </c>
      <c r="B5" s="5">
        <v>1</v>
      </c>
      <c r="C5" s="5">
        <v>1</v>
      </c>
      <c r="D5" s="5">
        <v>1</v>
      </c>
      <c r="E5" s="5"/>
      <c r="F5" s="5"/>
      <c r="G5" s="5"/>
      <c r="H5" s="5"/>
      <c r="I5" s="5"/>
      <c r="J5" s="5"/>
      <c r="N5">
        <v>3</v>
      </c>
      <c r="O5" s="55" t="s">
        <v>7135</v>
      </c>
      <c r="P5" s="55" t="s">
        <v>7136</v>
      </c>
    </row>
    <row r="6" spans="1:16" x14ac:dyDescent="0.2">
      <c r="A6" s="4">
        <v>1</v>
      </c>
      <c r="B6" s="5">
        <v>1</v>
      </c>
      <c r="C6" s="5">
        <v>1</v>
      </c>
      <c r="D6" s="5">
        <v>1</v>
      </c>
      <c r="E6" s="5"/>
      <c r="F6" s="5"/>
      <c r="G6" s="5"/>
      <c r="H6" s="5"/>
      <c r="I6" s="5"/>
      <c r="J6" s="5"/>
      <c r="N6">
        <v>4</v>
      </c>
      <c r="O6" s="55" t="s">
        <v>7137</v>
      </c>
      <c r="P6" s="55" t="s">
        <v>7138</v>
      </c>
    </row>
    <row r="7" spans="1:16" x14ac:dyDescent="0.2">
      <c r="A7" s="4">
        <v>1</v>
      </c>
      <c r="B7" s="5">
        <v>1</v>
      </c>
      <c r="C7" s="5">
        <v>1</v>
      </c>
      <c r="D7" s="5">
        <v>1</v>
      </c>
      <c r="E7" s="5"/>
      <c r="F7" s="5"/>
      <c r="G7" s="5"/>
      <c r="H7" s="5"/>
      <c r="I7" s="5"/>
      <c r="J7" s="5"/>
      <c r="N7">
        <v>5</v>
      </c>
      <c r="O7" s="55" t="s">
        <v>7139</v>
      </c>
      <c r="P7" s="55" t="s">
        <v>7140</v>
      </c>
    </row>
    <row r="8" spans="1:16" x14ac:dyDescent="0.2">
      <c r="A8" s="4">
        <v>1</v>
      </c>
      <c r="B8" s="5">
        <v>1</v>
      </c>
      <c r="C8" s="5">
        <v>1</v>
      </c>
      <c r="D8" s="5">
        <v>1</v>
      </c>
      <c r="E8" s="5"/>
      <c r="F8" s="5"/>
      <c r="G8" s="5"/>
      <c r="H8" s="5"/>
      <c r="I8" s="5"/>
      <c r="J8" s="5"/>
      <c r="N8">
        <v>6</v>
      </c>
      <c r="O8" s="55" t="s">
        <v>7141</v>
      </c>
      <c r="P8" s="55" t="s">
        <v>7142</v>
      </c>
    </row>
    <row r="9" spans="1:16" x14ac:dyDescent="0.2">
      <c r="A9" s="4">
        <v>1</v>
      </c>
      <c r="B9" s="5">
        <v>1</v>
      </c>
      <c r="C9" s="5">
        <v>1</v>
      </c>
      <c r="D9" s="5">
        <v>1</v>
      </c>
      <c r="E9" s="5"/>
      <c r="F9" s="5"/>
      <c r="G9" s="5"/>
      <c r="H9" s="5"/>
      <c r="I9" s="5"/>
      <c r="J9" s="5"/>
      <c r="N9">
        <v>7</v>
      </c>
      <c r="O9" s="55" t="s">
        <v>7143</v>
      </c>
      <c r="P9" s="55" t="s">
        <v>7144</v>
      </c>
    </row>
    <row r="10" spans="1:16" x14ac:dyDescent="0.2">
      <c r="A10" s="4">
        <v>1</v>
      </c>
      <c r="B10" s="5">
        <v>1</v>
      </c>
      <c r="C10" s="5">
        <v>1</v>
      </c>
      <c r="D10" s="5">
        <v>1</v>
      </c>
      <c r="E10" s="5"/>
      <c r="F10" s="5"/>
      <c r="G10" s="5"/>
      <c r="H10" s="5"/>
      <c r="I10" s="5"/>
      <c r="J10" s="5"/>
      <c r="N10">
        <v>8</v>
      </c>
      <c r="O10" s="55" t="s">
        <v>7145</v>
      </c>
      <c r="P10" s="55" t="s">
        <v>7146</v>
      </c>
    </row>
    <row r="11" spans="1:16" x14ac:dyDescent="0.2">
      <c r="A11" s="4">
        <v>1</v>
      </c>
      <c r="B11" s="5">
        <v>1</v>
      </c>
      <c r="C11" s="5">
        <v>1</v>
      </c>
      <c r="D11" s="5">
        <v>1</v>
      </c>
      <c r="E11" s="5"/>
      <c r="F11" s="5"/>
      <c r="G11" s="5"/>
      <c r="H11" s="5"/>
      <c r="I11" s="5"/>
      <c r="J11" s="5"/>
      <c r="N11">
        <v>9</v>
      </c>
      <c r="O11" s="55" t="s">
        <v>7147</v>
      </c>
      <c r="P11" s="55" t="s">
        <v>7148</v>
      </c>
    </row>
    <row r="12" spans="1:16" x14ac:dyDescent="0.2">
      <c r="A12" s="4">
        <v>1</v>
      </c>
      <c r="B12" s="5">
        <v>1</v>
      </c>
      <c r="C12" s="5">
        <v>1</v>
      </c>
      <c r="D12" s="5">
        <v>1</v>
      </c>
      <c r="E12" s="5"/>
      <c r="F12" s="5"/>
      <c r="G12" s="5"/>
      <c r="H12" s="5"/>
      <c r="I12" s="5"/>
      <c r="J12" s="5"/>
      <c r="N12">
        <v>10</v>
      </c>
      <c r="O12" s="55" t="s">
        <v>7149</v>
      </c>
      <c r="P12" s="55" t="s">
        <v>7150</v>
      </c>
    </row>
    <row r="13" spans="1:16" x14ac:dyDescent="0.2">
      <c r="A13" s="4">
        <v>1</v>
      </c>
      <c r="B13" s="5">
        <v>1</v>
      </c>
      <c r="C13" s="5">
        <v>1</v>
      </c>
      <c r="D13" s="5">
        <v>1</v>
      </c>
      <c r="E13" s="5"/>
      <c r="F13" s="5"/>
      <c r="G13" s="5"/>
      <c r="H13" s="5"/>
      <c r="I13" s="5"/>
      <c r="J13" s="5"/>
      <c r="N13">
        <v>11</v>
      </c>
      <c r="O13" s="55" t="s">
        <v>7151</v>
      </c>
      <c r="P13" s="55" t="s">
        <v>7152</v>
      </c>
    </row>
    <row r="14" spans="1:16" x14ac:dyDescent="0.2">
      <c r="A14" s="4">
        <v>1</v>
      </c>
      <c r="B14" s="5">
        <v>1</v>
      </c>
      <c r="C14" s="5">
        <v>1</v>
      </c>
      <c r="D14" s="5">
        <v>1</v>
      </c>
      <c r="E14" s="5"/>
      <c r="F14" s="5"/>
      <c r="G14" s="5"/>
      <c r="H14" s="5"/>
      <c r="I14" s="5"/>
      <c r="J14" s="5"/>
      <c r="N14">
        <v>12</v>
      </c>
      <c r="O14" s="55" t="s">
        <v>7153</v>
      </c>
      <c r="P14" s="55" t="s">
        <v>7154</v>
      </c>
    </row>
    <row r="15" spans="1:16" x14ac:dyDescent="0.2">
      <c r="A15" s="4">
        <v>1</v>
      </c>
      <c r="B15" s="5">
        <v>1</v>
      </c>
      <c r="C15" s="5">
        <v>1</v>
      </c>
      <c r="D15" s="5">
        <v>1</v>
      </c>
      <c r="E15" s="5"/>
      <c r="F15" s="5"/>
      <c r="G15" s="5"/>
      <c r="H15" s="5"/>
      <c r="I15" s="5"/>
      <c r="J15" s="5"/>
      <c r="N15">
        <v>13</v>
      </c>
      <c r="O15" s="55" t="s">
        <v>7155</v>
      </c>
      <c r="P15" s="55" t="s">
        <v>7156</v>
      </c>
    </row>
    <row r="16" spans="1:16" x14ac:dyDescent="0.2">
      <c r="A16" s="4">
        <v>1</v>
      </c>
      <c r="B16" s="5">
        <v>1</v>
      </c>
      <c r="C16" s="5">
        <v>1</v>
      </c>
      <c r="D16" s="5">
        <v>1</v>
      </c>
      <c r="E16" s="5"/>
      <c r="F16" s="5"/>
      <c r="G16" s="5"/>
      <c r="H16" s="5"/>
      <c r="I16" s="5"/>
      <c r="J16" s="5"/>
      <c r="N16">
        <v>14</v>
      </c>
      <c r="O16" s="55" t="s">
        <v>7157</v>
      </c>
      <c r="P16" s="55" t="s">
        <v>7158</v>
      </c>
    </row>
    <row r="17" spans="1:16" x14ac:dyDescent="0.2">
      <c r="A17" s="4">
        <v>1</v>
      </c>
      <c r="B17" s="5">
        <v>1</v>
      </c>
      <c r="C17" s="5">
        <v>1</v>
      </c>
      <c r="D17" s="5">
        <v>1</v>
      </c>
      <c r="E17" s="5"/>
      <c r="F17" s="5"/>
      <c r="G17" s="5"/>
      <c r="H17" s="5"/>
      <c r="I17" s="5"/>
      <c r="J17" s="5"/>
      <c r="N17">
        <v>15</v>
      </c>
      <c r="O17" s="55" t="s">
        <v>7159</v>
      </c>
      <c r="P17" s="55" t="s">
        <v>7160</v>
      </c>
    </row>
    <row r="18" spans="1:16" x14ac:dyDescent="0.2">
      <c r="A18" s="4">
        <v>1</v>
      </c>
      <c r="B18" s="5">
        <v>1</v>
      </c>
      <c r="C18" s="5">
        <v>1</v>
      </c>
      <c r="D18" s="5">
        <v>1</v>
      </c>
      <c r="E18" s="5"/>
      <c r="F18" s="5"/>
      <c r="G18" s="5"/>
      <c r="H18" s="5"/>
      <c r="I18" s="5"/>
      <c r="J18" s="5"/>
      <c r="N18">
        <v>16</v>
      </c>
      <c r="O18" s="55" t="s">
        <v>7161</v>
      </c>
      <c r="P18" s="55" t="s">
        <v>7162</v>
      </c>
    </row>
    <row r="19" spans="1:16" x14ac:dyDescent="0.2">
      <c r="A19" s="4">
        <v>1</v>
      </c>
      <c r="B19" s="5">
        <v>1</v>
      </c>
      <c r="C19" s="5">
        <v>1</v>
      </c>
      <c r="D19" s="5">
        <v>1</v>
      </c>
      <c r="E19" s="5"/>
      <c r="F19" s="5"/>
      <c r="G19" s="5"/>
      <c r="H19" s="5"/>
      <c r="I19" s="5"/>
      <c r="J19" s="5"/>
      <c r="N19">
        <v>17</v>
      </c>
      <c r="O19" s="55" t="s">
        <v>7163</v>
      </c>
      <c r="P19" s="55" t="s">
        <v>7164</v>
      </c>
    </row>
    <row r="20" spans="1:16" x14ac:dyDescent="0.2">
      <c r="A20" s="4">
        <v>1</v>
      </c>
      <c r="B20" s="5">
        <v>1</v>
      </c>
      <c r="C20" s="5">
        <v>1</v>
      </c>
      <c r="D20" s="5">
        <v>1</v>
      </c>
      <c r="E20" s="5"/>
      <c r="F20" s="5"/>
      <c r="G20" s="5"/>
      <c r="H20" s="5"/>
      <c r="I20" s="5"/>
      <c r="J20" s="5"/>
      <c r="N20">
        <v>18</v>
      </c>
      <c r="O20" s="55" t="s">
        <v>7165</v>
      </c>
      <c r="P20" s="55" t="s">
        <v>7166</v>
      </c>
    </row>
    <row r="21" spans="1:16" x14ac:dyDescent="0.2">
      <c r="A21" s="4">
        <v>1</v>
      </c>
      <c r="B21" s="5">
        <v>1</v>
      </c>
      <c r="C21" s="5">
        <v>1</v>
      </c>
      <c r="D21" s="5">
        <v>1</v>
      </c>
      <c r="E21" s="5"/>
      <c r="F21" s="5"/>
      <c r="G21" s="5"/>
      <c r="H21" s="5"/>
      <c r="I21" s="5"/>
      <c r="J21" s="5"/>
      <c r="N21">
        <v>19</v>
      </c>
      <c r="O21" s="55" t="s">
        <v>7167</v>
      </c>
      <c r="P21" s="55" t="s">
        <v>7168</v>
      </c>
    </row>
    <row r="22" spans="1:16" x14ac:dyDescent="0.2">
      <c r="A22" s="4">
        <v>1</v>
      </c>
      <c r="B22" s="5">
        <v>1</v>
      </c>
      <c r="C22" s="5">
        <v>1</v>
      </c>
      <c r="D22" s="5">
        <v>1</v>
      </c>
      <c r="E22" s="5"/>
      <c r="F22" s="5"/>
      <c r="G22" s="5"/>
      <c r="H22" s="5"/>
      <c r="I22" s="5"/>
      <c r="J22" s="5"/>
      <c r="N22">
        <v>20</v>
      </c>
      <c r="O22" s="55" t="s">
        <v>7169</v>
      </c>
      <c r="P22" s="55" t="s">
        <v>7170</v>
      </c>
    </row>
    <row r="23" spans="1:16" x14ac:dyDescent="0.2">
      <c r="A23" s="4">
        <v>1</v>
      </c>
      <c r="B23" s="5">
        <v>1</v>
      </c>
      <c r="C23" s="5">
        <v>1</v>
      </c>
      <c r="D23" s="5">
        <v>1</v>
      </c>
      <c r="E23" s="5"/>
      <c r="F23" s="5"/>
      <c r="G23" s="5"/>
      <c r="H23" s="5"/>
      <c r="I23" s="5"/>
      <c r="J23" s="5"/>
      <c r="N23">
        <v>21</v>
      </c>
      <c r="O23" s="55" t="s">
        <v>7171</v>
      </c>
      <c r="P23" s="55" t="s">
        <v>7172</v>
      </c>
    </row>
    <row r="24" spans="1:16" x14ac:dyDescent="0.2">
      <c r="A24" s="4">
        <v>1</v>
      </c>
      <c r="B24" s="5">
        <v>1</v>
      </c>
      <c r="C24" s="5">
        <v>1</v>
      </c>
      <c r="D24" s="5">
        <v>1</v>
      </c>
      <c r="E24" s="5"/>
      <c r="F24" s="5"/>
      <c r="G24" s="5"/>
      <c r="H24" s="5"/>
      <c r="I24" s="5"/>
      <c r="J24" s="5"/>
      <c r="N24">
        <v>22</v>
      </c>
      <c r="O24" s="55" t="s">
        <v>7173</v>
      </c>
      <c r="P24" s="55" t="s">
        <v>7174</v>
      </c>
    </row>
    <row r="25" spans="1:16" x14ac:dyDescent="0.2">
      <c r="A25" s="4">
        <v>1</v>
      </c>
      <c r="B25" s="5">
        <v>1</v>
      </c>
      <c r="C25" s="5">
        <v>1</v>
      </c>
      <c r="D25" s="5">
        <v>1</v>
      </c>
      <c r="E25" s="5"/>
      <c r="F25" s="5"/>
      <c r="G25" s="5"/>
      <c r="H25" s="5"/>
      <c r="I25" s="5"/>
      <c r="J25" s="5"/>
      <c r="N25">
        <v>23</v>
      </c>
      <c r="O25" s="55" t="s">
        <v>7175</v>
      </c>
      <c r="P25" s="55" t="s">
        <v>7176</v>
      </c>
    </row>
    <row r="26" spans="1:16" x14ac:dyDescent="0.2">
      <c r="A26" s="4">
        <v>1</v>
      </c>
      <c r="B26" s="5">
        <v>1</v>
      </c>
      <c r="C26" s="5">
        <v>1</v>
      </c>
      <c r="D26" s="5">
        <v>1</v>
      </c>
      <c r="E26" s="5"/>
      <c r="F26" s="5"/>
      <c r="G26" s="5"/>
      <c r="H26" s="5"/>
      <c r="I26" s="5"/>
      <c r="J26" s="5"/>
      <c r="N26">
        <v>24</v>
      </c>
      <c r="O26" s="55" t="s">
        <v>7177</v>
      </c>
      <c r="P26" s="55" t="s">
        <v>7178</v>
      </c>
    </row>
    <row r="27" spans="1:16" x14ac:dyDescent="0.2">
      <c r="A27" s="4">
        <v>1</v>
      </c>
      <c r="B27" s="5">
        <v>1</v>
      </c>
      <c r="C27" s="5">
        <v>1</v>
      </c>
      <c r="D27" s="5">
        <v>1</v>
      </c>
      <c r="E27" s="5"/>
      <c r="F27" s="5"/>
      <c r="G27" s="5"/>
      <c r="H27" s="5"/>
      <c r="I27" s="5"/>
      <c r="J27" s="5"/>
      <c r="N27">
        <v>25</v>
      </c>
      <c r="O27" s="55" t="s">
        <v>7179</v>
      </c>
      <c r="P27" s="55" t="s">
        <v>7180</v>
      </c>
    </row>
    <row r="28" spans="1:16" x14ac:dyDescent="0.2">
      <c r="A28" s="4">
        <v>1</v>
      </c>
      <c r="B28" s="5">
        <v>1</v>
      </c>
      <c r="C28" s="5">
        <v>1</v>
      </c>
      <c r="D28" s="5">
        <v>1</v>
      </c>
      <c r="E28" s="5"/>
      <c r="F28" s="5"/>
      <c r="G28" s="5"/>
      <c r="H28" s="5"/>
      <c r="I28" s="5"/>
      <c r="J28" s="5"/>
      <c r="N28">
        <v>26</v>
      </c>
      <c r="O28" s="55" t="s">
        <v>7181</v>
      </c>
      <c r="P28" s="55" t="s">
        <v>7182</v>
      </c>
    </row>
    <row r="29" spans="1:16" x14ac:dyDescent="0.2">
      <c r="A29" s="4">
        <v>1</v>
      </c>
      <c r="B29" s="5">
        <v>1</v>
      </c>
      <c r="C29" s="5">
        <v>1</v>
      </c>
      <c r="D29" s="5">
        <v>1</v>
      </c>
      <c r="E29" s="5"/>
      <c r="F29" s="5"/>
      <c r="G29" s="5"/>
      <c r="H29" s="5"/>
      <c r="I29" s="5"/>
      <c r="J29" s="5"/>
      <c r="N29">
        <v>27</v>
      </c>
      <c r="O29" s="55" t="s">
        <v>7183</v>
      </c>
      <c r="P29" s="55" t="s">
        <v>7184</v>
      </c>
    </row>
    <row r="30" spans="1:16" x14ac:dyDescent="0.2">
      <c r="A30" s="4">
        <v>1</v>
      </c>
      <c r="B30" s="5">
        <v>1</v>
      </c>
      <c r="C30" s="5">
        <v>1</v>
      </c>
      <c r="D30" s="5">
        <v>1</v>
      </c>
      <c r="E30" s="5"/>
      <c r="F30" s="5"/>
      <c r="G30" s="5"/>
      <c r="H30" s="5"/>
      <c r="I30" s="5"/>
      <c r="J30" s="5"/>
      <c r="N30">
        <v>28</v>
      </c>
      <c r="O30" s="55" t="s">
        <v>7185</v>
      </c>
      <c r="P30" s="55" t="s">
        <v>7186</v>
      </c>
    </row>
    <row r="31" spans="1:16" x14ac:dyDescent="0.2">
      <c r="A31" s="4">
        <v>1</v>
      </c>
      <c r="B31" s="5">
        <v>1</v>
      </c>
      <c r="C31" s="5">
        <v>1</v>
      </c>
      <c r="D31" s="5">
        <v>1</v>
      </c>
      <c r="E31" s="5"/>
      <c r="F31" s="5"/>
      <c r="G31" s="5"/>
      <c r="H31" s="5"/>
      <c r="I31" s="5"/>
      <c r="J31" s="5"/>
      <c r="N31">
        <v>29</v>
      </c>
      <c r="O31" s="55" t="s">
        <v>7187</v>
      </c>
      <c r="P31" s="55" t="s">
        <v>7188</v>
      </c>
    </row>
    <row r="32" spans="1:16" x14ac:dyDescent="0.2">
      <c r="A32" s="4">
        <v>1</v>
      </c>
      <c r="B32" s="5">
        <v>1</v>
      </c>
      <c r="C32" s="5">
        <v>1</v>
      </c>
      <c r="D32" s="5">
        <v>1</v>
      </c>
      <c r="E32" s="5"/>
      <c r="F32" s="5"/>
      <c r="G32" s="5"/>
      <c r="H32" s="5"/>
      <c r="I32" s="5"/>
      <c r="J32" s="5"/>
      <c r="N32">
        <v>30</v>
      </c>
      <c r="O32" s="55" t="s">
        <v>7189</v>
      </c>
      <c r="P32" s="55" t="s">
        <v>7190</v>
      </c>
    </row>
    <row r="33" spans="1:16" x14ac:dyDescent="0.2">
      <c r="A33" s="4">
        <v>1</v>
      </c>
      <c r="B33" s="5">
        <v>1</v>
      </c>
      <c r="C33" s="5">
        <v>1</v>
      </c>
      <c r="D33" s="5">
        <v>1</v>
      </c>
      <c r="E33" s="5"/>
      <c r="F33" s="5"/>
      <c r="G33" s="5"/>
      <c r="H33" s="5"/>
      <c r="I33" s="5"/>
      <c r="J33" s="5"/>
      <c r="N33">
        <v>31</v>
      </c>
      <c r="O33" s="55" t="s">
        <v>7191</v>
      </c>
      <c r="P33" s="55" t="s">
        <v>7192</v>
      </c>
    </row>
    <row r="34" spans="1:16" x14ac:dyDescent="0.2">
      <c r="A34" s="4">
        <v>1</v>
      </c>
      <c r="B34" s="5">
        <v>1</v>
      </c>
      <c r="C34" s="5">
        <v>1</v>
      </c>
      <c r="D34" s="5">
        <v>1</v>
      </c>
      <c r="E34" s="5"/>
      <c r="F34" s="5"/>
      <c r="G34" s="5"/>
      <c r="H34" s="5"/>
      <c r="I34" s="5"/>
      <c r="J34" s="5"/>
      <c r="N34">
        <v>32</v>
      </c>
      <c r="O34" s="55" t="s">
        <v>7193</v>
      </c>
      <c r="P34" s="55" t="s">
        <v>7194</v>
      </c>
    </row>
    <row r="35" spans="1:16" x14ac:dyDescent="0.2">
      <c r="A35" s="4">
        <v>1</v>
      </c>
      <c r="B35" s="5">
        <v>1</v>
      </c>
      <c r="C35" s="5">
        <v>1</v>
      </c>
      <c r="D35" s="5">
        <v>1</v>
      </c>
      <c r="E35" s="5"/>
      <c r="F35" s="5"/>
      <c r="G35" s="5"/>
      <c r="H35" s="5"/>
      <c r="I35" s="5"/>
      <c r="J35" s="5"/>
      <c r="N35">
        <v>33</v>
      </c>
      <c r="O35" s="55" t="s">
        <v>7195</v>
      </c>
      <c r="P35" s="55" t="s">
        <v>7196</v>
      </c>
    </row>
    <row r="36" spans="1:16" x14ac:dyDescent="0.2">
      <c r="A36" s="4">
        <v>1</v>
      </c>
      <c r="B36" s="5">
        <v>1</v>
      </c>
      <c r="C36" s="5">
        <v>1</v>
      </c>
      <c r="D36" s="5">
        <v>1</v>
      </c>
      <c r="E36" s="5"/>
      <c r="F36" s="5"/>
      <c r="G36" s="5"/>
      <c r="H36" s="5"/>
      <c r="I36" s="5"/>
      <c r="J36" s="5"/>
      <c r="N36">
        <v>34</v>
      </c>
      <c r="O36" s="55" t="s">
        <v>7197</v>
      </c>
      <c r="P36" s="55" t="s">
        <v>7198</v>
      </c>
    </row>
    <row r="37" spans="1:16" x14ac:dyDescent="0.2">
      <c r="A37" s="4">
        <v>1</v>
      </c>
      <c r="B37" s="5">
        <v>1</v>
      </c>
      <c r="C37" s="5">
        <v>1</v>
      </c>
      <c r="D37" s="5">
        <v>1</v>
      </c>
      <c r="E37" s="5"/>
      <c r="F37" s="5"/>
      <c r="G37" s="5"/>
      <c r="H37" s="5"/>
      <c r="I37" s="5"/>
      <c r="J37" s="5"/>
      <c r="N37">
        <v>35</v>
      </c>
      <c r="O37" s="55" t="s">
        <v>7199</v>
      </c>
      <c r="P37" s="55" t="s">
        <v>7200</v>
      </c>
    </row>
    <row r="38" spans="1:16" x14ac:dyDescent="0.2">
      <c r="A38" s="4">
        <v>1</v>
      </c>
      <c r="B38" s="5">
        <v>1</v>
      </c>
      <c r="C38" s="5">
        <v>1</v>
      </c>
      <c r="D38" s="5">
        <v>1</v>
      </c>
      <c r="E38" s="5"/>
      <c r="F38" s="5"/>
      <c r="G38" s="5"/>
      <c r="H38" s="5"/>
      <c r="I38" s="5"/>
      <c r="J38" s="5"/>
      <c r="N38">
        <v>36</v>
      </c>
      <c r="O38" s="55" t="s">
        <v>7201</v>
      </c>
      <c r="P38" s="55" t="s">
        <v>7202</v>
      </c>
    </row>
    <row r="39" spans="1:16" x14ac:dyDescent="0.2">
      <c r="A39" s="4">
        <v>1</v>
      </c>
      <c r="B39" s="5">
        <v>1</v>
      </c>
      <c r="C39" s="5">
        <v>1</v>
      </c>
      <c r="D39" s="5">
        <v>1</v>
      </c>
      <c r="E39" s="5"/>
      <c r="F39" s="5"/>
      <c r="G39" s="5"/>
      <c r="H39" s="5"/>
      <c r="I39" s="5"/>
      <c r="J39" s="5"/>
      <c r="N39">
        <v>37</v>
      </c>
      <c r="O39" s="55" t="s">
        <v>7203</v>
      </c>
      <c r="P39" s="55" t="s">
        <v>7204</v>
      </c>
    </row>
    <row r="40" spans="1:16" x14ac:dyDescent="0.2">
      <c r="A40" s="4">
        <v>1</v>
      </c>
      <c r="B40" s="5">
        <v>1</v>
      </c>
      <c r="C40" s="5">
        <v>1</v>
      </c>
      <c r="D40" s="5">
        <v>1</v>
      </c>
      <c r="E40" s="5"/>
      <c r="F40" s="5"/>
      <c r="G40" s="5"/>
      <c r="H40" s="5"/>
      <c r="I40" s="5"/>
      <c r="J40" s="5"/>
      <c r="N40">
        <v>38</v>
      </c>
      <c r="O40" s="55" t="s">
        <v>7205</v>
      </c>
      <c r="P40" s="55" t="s">
        <v>7206</v>
      </c>
    </row>
    <row r="41" spans="1:16" x14ac:dyDescent="0.2">
      <c r="A41" s="4">
        <v>1</v>
      </c>
      <c r="B41" s="5">
        <v>1</v>
      </c>
      <c r="C41" s="5">
        <v>1</v>
      </c>
      <c r="D41" s="5">
        <v>1</v>
      </c>
      <c r="E41" s="5"/>
      <c r="F41" s="5"/>
      <c r="G41" s="5"/>
      <c r="H41" s="5"/>
      <c r="I41" s="5"/>
      <c r="J41" s="5"/>
      <c r="N41">
        <v>39</v>
      </c>
      <c r="O41" s="55" t="s">
        <v>7207</v>
      </c>
      <c r="P41" s="55" t="s">
        <v>7208</v>
      </c>
    </row>
    <row r="42" spans="1:16" x14ac:dyDescent="0.2">
      <c r="A42" s="4">
        <v>1</v>
      </c>
      <c r="B42" s="5">
        <v>1</v>
      </c>
      <c r="C42" s="5">
        <v>1</v>
      </c>
      <c r="D42" s="5">
        <v>1</v>
      </c>
      <c r="E42" s="5"/>
      <c r="F42" s="5"/>
      <c r="G42" s="5"/>
      <c r="H42" s="5"/>
      <c r="I42" s="5"/>
      <c r="J42" s="5"/>
      <c r="N42">
        <v>40</v>
      </c>
      <c r="O42" s="55" t="s">
        <v>7209</v>
      </c>
      <c r="P42" s="55" t="s">
        <v>7210</v>
      </c>
    </row>
    <row r="43" spans="1:16" x14ac:dyDescent="0.2">
      <c r="A43" s="4">
        <v>1</v>
      </c>
      <c r="B43" s="5">
        <v>1</v>
      </c>
      <c r="C43" s="5">
        <v>1</v>
      </c>
      <c r="D43" s="5">
        <v>1</v>
      </c>
      <c r="E43" s="5"/>
      <c r="F43" s="5"/>
      <c r="G43" s="5"/>
      <c r="H43" s="5"/>
      <c r="I43" s="5"/>
      <c r="J43" s="5"/>
      <c r="N43">
        <v>41</v>
      </c>
      <c r="O43" s="55" t="s">
        <v>7211</v>
      </c>
      <c r="P43" s="55" t="s">
        <v>7212</v>
      </c>
    </row>
    <row r="44" spans="1:16" x14ac:dyDescent="0.2">
      <c r="A44" s="4">
        <v>1</v>
      </c>
      <c r="B44" s="5">
        <v>1</v>
      </c>
      <c r="C44" s="5">
        <v>1</v>
      </c>
      <c r="D44" s="5">
        <v>1</v>
      </c>
      <c r="E44" s="5"/>
      <c r="F44" s="5"/>
      <c r="G44" s="5"/>
      <c r="H44" s="5"/>
      <c r="I44" s="5"/>
      <c r="J44" s="5"/>
      <c r="N44">
        <v>42</v>
      </c>
      <c r="O44" s="55" t="s">
        <v>7213</v>
      </c>
      <c r="P44" s="55" t="s">
        <v>7214</v>
      </c>
    </row>
    <row r="45" spans="1:16" x14ac:dyDescent="0.2">
      <c r="A45" s="4">
        <v>1</v>
      </c>
      <c r="B45" s="5">
        <v>1</v>
      </c>
      <c r="C45" s="5">
        <v>1</v>
      </c>
      <c r="D45" s="5">
        <v>1</v>
      </c>
      <c r="E45" s="5"/>
      <c r="F45" s="5"/>
      <c r="G45" s="5"/>
      <c r="H45" s="5"/>
      <c r="I45" s="5"/>
      <c r="J45" s="5"/>
      <c r="N45">
        <v>43</v>
      </c>
      <c r="O45" s="55" t="s">
        <v>7215</v>
      </c>
      <c r="P45" s="55" t="s">
        <v>7216</v>
      </c>
    </row>
    <row r="46" spans="1:16" x14ac:dyDescent="0.2">
      <c r="A46" s="4">
        <v>1</v>
      </c>
      <c r="B46" s="5">
        <v>1</v>
      </c>
      <c r="C46" s="5">
        <v>1</v>
      </c>
      <c r="D46" s="5">
        <v>1</v>
      </c>
      <c r="E46" s="5"/>
      <c r="F46" s="5"/>
      <c r="G46" s="5"/>
      <c r="H46" s="5"/>
      <c r="I46" s="5"/>
      <c r="J46" s="5"/>
      <c r="N46">
        <v>44</v>
      </c>
      <c r="O46" s="55" t="s">
        <v>7217</v>
      </c>
      <c r="P46" s="55" t="s">
        <v>7218</v>
      </c>
    </row>
    <row r="47" spans="1:16" x14ac:dyDescent="0.2">
      <c r="A47" s="4">
        <v>1</v>
      </c>
      <c r="B47" s="5">
        <v>1</v>
      </c>
      <c r="C47" s="5">
        <v>1</v>
      </c>
      <c r="D47" s="5">
        <v>1</v>
      </c>
      <c r="E47" s="5"/>
      <c r="F47" s="5"/>
      <c r="G47" s="5"/>
      <c r="H47" s="5"/>
      <c r="I47" s="5"/>
      <c r="J47" s="5"/>
      <c r="N47">
        <v>45</v>
      </c>
      <c r="O47" s="55" t="s">
        <v>7219</v>
      </c>
      <c r="P47" s="55" t="s">
        <v>7220</v>
      </c>
    </row>
    <row r="48" spans="1:16" x14ac:dyDescent="0.2">
      <c r="A48" s="4">
        <v>1</v>
      </c>
      <c r="B48" s="5">
        <v>1</v>
      </c>
      <c r="C48" s="5">
        <v>1</v>
      </c>
      <c r="D48" s="5">
        <v>1</v>
      </c>
      <c r="E48" s="5"/>
      <c r="F48" s="5"/>
      <c r="G48" s="5"/>
      <c r="H48" s="5"/>
      <c r="I48" s="5"/>
      <c r="J48" s="5"/>
      <c r="N48">
        <v>46</v>
      </c>
      <c r="O48" s="55" t="s">
        <v>7221</v>
      </c>
      <c r="P48" s="55" t="s">
        <v>7222</v>
      </c>
    </row>
    <row r="49" spans="1:16" x14ac:dyDescent="0.2">
      <c r="A49" s="4">
        <v>1</v>
      </c>
      <c r="B49" s="5">
        <v>1</v>
      </c>
      <c r="C49" s="5">
        <v>1</v>
      </c>
      <c r="D49" s="5">
        <v>1</v>
      </c>
      <c r="E49" s="5"/>
      <c r="F49" s="5"/>
      <c r="G49" s="5"/>
      <c r="H49" s="5"/>
      <c r="I49" s="5"/>
      <c r="J49" s="5"/>
      <c r="N49">
        <v>47</v>
      </c>
      <c r="O49" s="55" t="s">
        <v>7223</v>
      </c>
      <c r="P49" s="55" t="s">
        <v>7224</v>
      </c>
    </row>
    <row r="50" spans="1:16" x14ac:dyDescent="0.2">
      <c r="A50" s="4">
        <v>1</v>
      </c>
      <c r="B50" s="5">
        <v>1</v>
      </c>
      <c r="C50" s="5">
        <v>1</v>
      </c>
      <c r="D50" s="5">
        <v>1</v>
      </c>
      <c r="E50" s="5"/>
      <c r="F50" s="5"/>
      <c r="G50" s="5"/>
      <c r="H50" s="5"/>
      <c r="I50" s="5"/>
      <c r="J50" s="5"/>
      <c r="N50">
        <v>48</v>
      </c>
      <c r="O50" s="55" t="s">
        <v>7225</v>
      </c>
      <c r="P50" s="55" t="s">
        <v>7226</v>
      </c>
    </row>
    <row r="51" spans="1:16" x14ac:dyDescent="0.2">
      <c r="A51" s="4">
        <v>1</v>
      </c>
      <c r="B51" s="5">
        <v>1</v>
      </c>
      <c r="C51" s="5">
        <v>1</v>
      </c>
      <c r="D51" s="5">
        <v>1</v>
      </c>
      <c r="E51" s="5"/>
      <c r="F51" s="5"/>
      <c r="G51" s="5"/>
      <c r="H51" s="5"/>
      <c r="I51" s="5"/>
      <c r="J51" s="5"/>
      <c r="N51">
        <v>49</v>
      </c>
      <c r="O51" s="55" t="s">
        <v>7227</v>
      </c>
      <c r="P51" s="55" t="s">
        <v>7228</v>
      </c>
    </row>
    <row r="52" spans="1:16" x14ac:dyDescent="0.2">
      <c r="A52" s="4">
        <v>1</v>
      </c>
      <c r="B52" s="5">
        <v>1</v>
      </c>
      <c r="C52" s="5">
        <v>1</v>
      </c>
      <c r="D52" s="5">
        <v>1</v>
      </c>
      <c r="E52" s="5"/>
      <c r="F52" s="5"/>
      <c r="G52" s="5"/>
      <c r="H52" s="5"/>
      <c r="I52" s="5"/>
      <c r="J52" s="5"/>
      <c r="N52">
        <v>50</v>
      </c>
      <c r="O52" s="55" t="s">
        <v>7229</v>
      </c>
      <c r="P52" s="55" t="s">
        <v>7230</v>
      </c>
    </row>
    <row r="53" spans="1:16" x14ac:dyDescent="0.2">
      <c r="A53" s="4">
        <v>1</v>
      </c>
      <c r="B53" s="5">
        <v>1</v>
      </c>
      <c r="C53" s="5">
        <v>1</v>
      </c>
      <c r="D53" s="5">
        <v>1</v>
      </c>
      <c r="E53" s="5"/>
      <c r="F53" s="5"/>
      <c r="G53" s="5"/>
      <c r="H53" s="5"/>
      <c r="I53" s="5"/>
      <c r="J53" s="5"/>
      <c r="N53">
        <v>51</v>
      </c>
      <c r="O53" s="55" t="s">
        <v>7231</v>
      </c>
      <c r="P53" s="55" t="s">
        <v>7232</v>
      </c>
    </row>
    <row r="54" spans="1:16" x14ac:dyDescent="0.2">
      <c r="A54" s="4">
        <v>1</v>
      </c>
      <c r="B54" s="5">
        <v>1</v>
      </c>
      <c r="C54" s="5">
        <v>1</v>
      </c>
      <c r="D54" s="5">
        <v>1</v>
      </c>
      <c r="E54" s="5"/>
      <c r="F54" s="5"/>
      <c r="G54" s="5"/>
      <c r="H54" s="5"/>
      <c r="I54" s="5"/>
      <c r="J54" s="5"/>
      <c r="N54">
        <v>52</v>
      </c>
      <c r="O54" s="55" t="s">
        <v>7233</v>
      </c>
      <c r="P54" s="55" t="s">
        <v>7234</v>
      </c>
    </row>
    <row r="55" spans="1:16" x14ac:dyDescent="0.2">
      <c r="A55" s="4">
        <v>1</v>
      </c>
      <c r="B55" s="5">
        <v>1</v>
      </c>
      <c r="C55" s="5">
        <v>1</v>
      </c>
      <c r="D55" s="5">
        <v>1</v>
      </c>
      <c r="E55" s="5"/>
      <c r="F55" s="5"/>
      <c r="G55" s="5"/>
      <c r="H55" s="5"/>
      <c r="I55" s="5"/>
      <c r="J55" s="5"/>
      <c r="N55">
        <v>53</v>
      </c>
      <c r="O55" s="55" t="s">
        <v>7235</v>
      </c>
      <c r="P55" s="55" t="s">
        <v>7236</v>
      </c>
    </row>
    <row r="56" spans="1:16" x14ac:dyDescent="0.2">
      <c r="A56" s="4">
        <v>1</v>
      </c>
      <c r="B56" s="5">
        <v>1</v>
      </c>
      <c r="C56" s="5">
        <v>1</v>
      </c>
      <c r="D56" s="5">
        <v>1</v>
      </c>
      <c r="E56" s="5"/>
      <c r="F56" s="5"/>
      <c r="G56" s="5"/>
      <c r="H56" s="5"/>
      <c r="I56" s="5"/>
      <c r="J56" s="5"/>
      <c r="N56">
        <v>54</v>
      </c>
      <c r="O56" s="55" t="s">
        <v>7237</v>
      </c>
      <c r="P56" s="55" t="s">
        <v>7238</v>
      </c>
    </row>
    <row r="57" spans="1:16" x14ac:dyDescent="0.2">
      <c r="A57" s="4">
        <v>1</v>
      </c>
      <c r="B57" s="5">
        <v>1</v>
      </c>
      <c r="C57" s="5">
        <v>1</v>
      </c>
      <c r="D57" s="5">
        <v>1</v>
      </c>
      <c r="E57" s="5"/>
      <c r="F57" s="5"/>
      <c r="G57" s="5"/>
      <c r="H57" s="5"/>
      <c r="I57" s="5"/>
      <c r="J57" s="5"/>
      <c r="N57">
        <v>55</v>
      </c>
      <c r="O57" s="55" t="s">
        <v>7239</v>
      </c>
      <c r="P57" s="55" t="s">
        <v>7240</v>
      </c>
    </row>
    <row r="58" spans="1:16" x14ac:dyDescent="0.2">
      <c r="A58" s="4">
        <v>1</v>
      </c>
      <c r="B58" s="5">
        <v>1</v>
      </c>
      <c r="C58" s="5">
        <v>1</v>
      </c>
      <c r="D58" s="5">
        <v>1</v>
      </c>
      <c r="E58" s="5"/>
      <c r="F58" s="5"/>
      <c r="G58" s="5"/>
      <c r="H58" s="5"/>
      <c r="I58" s="5"/>
      <c r="J58" s="5"/>
      <c r="N58">
        <v>56</v>
      </c>
      <c r="O58" s="55" t="s">
        <v>7241</v>
      </c>
      <c r="P58" s="55" t="s">
        <v>7242</v>
      </c>
    </row>
    <row r="59" spans="1:16" x14ac:dyDescent="0.2">
      <c r="A59" s="4">
        <v>1</v>
      </c>
      <c r="B59" s="5">
        <v>1</v>
      </c>
      <c r="C59" s="5">
        <v>1</v>
      </c>
      <c r="D59" s="5">
        <v>1</v>
      </c>
      <c r="E59" s="5"/>
      <c r="F59" s="5"/>
      <c r="G59" s="5"/>
      <c r="H59" s="5"/>
      <c r="I59" s="5"/>
      <c r="J59" s="5"/>
      <c r="N59">
        <v>57</v>
      </c>
      <c r="O59" s="55" t="s">
        <v>7243</v>
      </c>
      <c r="P59" s="55" t="s">
        <v>7244</v>
      </c>
    </row>
    <row r="60" spans="1:16" x14ac:dyDescent="0.2">
      <c r="A60" s="4">
        <v>1</v>
      </c>
      <c r="B60" s="5">
        <v>1</v>
      </c>
      <c r="C60" s="5">
        <v>1</v>
      </c>
      <c r="D60" s="5">
        <v>1</v>
      </c>
      <c r="E60" s="5"/>
      <c r="F60" s="5"/>
      <c r="G60" s="5"/>
      <c r="H60" s="5"/>
      <c r="I60" s="5"/>
      <c r="J60" s="5"/>
      <c r="N60">
        <v>58</v>
      </c>
      <c r="O60" s="55" t="s">
        <v>7245</v>
      </c>
      <c r="P60" s="55" t="s">
        <v>7246</v>
      </c>
    </row>
    <row r="61" spans="1:16" x14ac:dyDescent="0.2">
      <c r="A61" s="4">
        <v>1</v>
      </c>
      <c r="B61" s="5">
        <v>1</v>
      </c>
      <c r="C61" s="5">
        <v>1</v>
      </c>
      <c r="D61" s="5">
        <v>1</v>
      </c>
      <c r="E61" s="5"/>
      <c r="F61" s="5"/>
      <c r="G61" s="5"/>
      <c r="H61" s="5"/>
      <c r="I61" s="5"/>
      <c r="J61" s="5"/>
      <c r="N61">
        <v>59</v>
      </c>
      <c r="O61" s="55" t="s">
        <v>7247</v>
      </c>
      <c r="P61" s="55" t="s">
        <v>7248</v>
      </c>
    </row>
    <row r="62" spans="1:16" x14ac:dyDescent="0.2">
      <c r="A62" s="4">
        <v>1</v>
      </c>
      <c r="B62" s="5">
        <v>1</v>
      </c>
      <c r="C62" s="5">
        <v>1</v>
      </c>
      <c r="D62" s="5">
        <v>1</v>
      </c>
      <c r="E62" s="5"/>
      <c r="F62" s="5"/>
      <c r="G62" s="5"/>
      <c r="H62" s="5"/>
      <c r="I62" s="5"/>
      <c r="J62" s="5"/>
      <c r="N62">
        <v>60</v>
      </c>
      <c r="O62" s="55" t="s">
        <v>7249</v>
      </c>
      <c r="P62" s="55" t="s">
        <v>7250</v>
      </c>
    </row>
    <row r="63" spans="1:16" x14ac:dyDescent="0.2">
      <c r="A63" s="4">
        <v>1</v>
      </c>
      <c r="B63" s="5">
        <v>1</v>
      </c>
      <c r="C63" s="5">
        <v>1</v>
      </c>
      <c r="D63" s="5">
        <v>1</v>
      </c>
      <c r="E63" s="5"/>
      <c r="F63" s="5"/>
      <c r="G63" s="5"/>
      <c r="H63" s="5"/>
      <c r="I63" s="5"/>
      <c r="J63" s="5"/>
      <c r="N63">
        <v>61</v>
      </c>
      <c r="O63" s="55" t="s">
        <v>7251</v>
      </c>
      <c r="P63" s="55" t="s">
        <v>7252</v>
      </c>
    </row>
    <row r="64" spans="1:16" x14ac:dyDescent="0.2">
      <c r="A64" s="4">
        <v>1</v>
      </c>
      <c r="B64" s="5">
        <v>1</v>
      </c>
      <c r="C64" s="5">
        <v>1</v>
      </c>
      <c r="D64" s="5">
        <v>1</v>
      </c>
      <c r="E64" s="5"/>
      <c r="F64" s="5"/>
      <c r="G64" s="5"/>
      <c r="H64" s="5"/>
      <c r="I64" s="5"/>
      <c r="J64" s="5"/>
      <c r="N64">
        <v>62</v>
      </c>
      <c r="O64" s="55" t="s">
        <v>7253</v>
      </c>
      <c r="P64" s="55" t="s">
        <v>7254</v>
      </c>
    </row>
    <row r="65" spans="1:16" x14ac:dyDescent="0.2">
      <c r="A65" s="4">
        <v>1</v>
      </c>
      <c r="B65" s="5">
        <v>1</v>
      </c>
      <c r="C65" s="5">
        <v>1</v>
      </c>
      <c r="D65" s="5">
        <v>1</v>
      </c>
      <c r="E65" s="5"/>
      <c r="F65" s="5"/>
      <c r="G65" s="5"/>
      <c r="H65" s="5"/>
      <c r="I65" s="5"/>
      <c r="J65" s="5"/>
      <c r="N65">
        <v>63</v>
      </c>
      <c r="O65" s="55" t="s">
        <v>7255</v>
      </c>
      <c r="P65" s="55" t="s">
        <v>7256</v>
      </c>
    </row>
    <row r="66" spans="1:16" x14ac:dyDescent="0.2">
      <c r="A66" s="4">
        <v>1</v>
      </c>
      <c r="B66" s="5">
        <v>1</v>
      </c>
      <c r="C66" s="5">
        <v>1</v>
      </c>
      <c r="D66" s="5">
        <v>1</v>
      </c>
      <c r="E66" s="5"/>
      <c r="F66" s="5"/>
      <c r="G66" s="5"/>
      <c r="H66" s="5"/>
      <c r="I66" s="5"/>
      <c r="J66" s="5"/>
      <c r="N66">
        <v>64</v>
      </c>
      <c r="O66" s="55" t="s">
        <v>7257</v>
      </c>
      <c r="P66" s="55" t="s">
        <v>7258</v>
      </c>
    </row>
    <row r="67" spans="1:16" x14ac:dyDescent="0.2">
      <c r="A67" s="4">
        <v>1</v>
      </c>
      <c r="B67" s="5">
        <v>1</v>
      </c>
      <c r="C67" s="5">
        <v>1</v>
      </c>
      <c r="D67" s="5">
        <v>1</v>
      </c>
      <c r="E67" s="5"/>
      <c r="F67" s="5"/>
      <c r="G67" s="5"/>
      <c r="H67" s="5"/>
      <c r="I67" s="5"/>
      <c r="J67" s="5"/>
      <c r="N67">
        <v>65</v>
      </c>
      <c r="O67" s="55" t="s">
        <v>7259</v>
      </c>
      <c r="P67" s="55" t="s">
        <v>7260</v>
      </c>
    </row>
    <row r="68" spans="1:16" x14ac:dyDescent="0.2">
      <c r="A68" s="4">
        <v>1</v>
      </c>
      <c r="B68" s="5">
        <v>1</v>
      </c>
      <c r="C68" s="5">
        <v>1</v>
      </c>
      <c r="D68" s="5">
        <v>1</v>
      </c>
      <c r="E68" s="5"/>
      <c r="F68" s="5"/>
      <c r="G68" s="5"/>
      <c r="H68" s="5"/>
      <c r="I68" s="5"/>
      <c r="J68" s="5"/>
      <c r="N68">
        <v>66</v>
      </c>
      <c r="O68" s="55" t="s">
        <v>7261</v>
      </c>
      <c r="P68" s="55" t="s">
        <v>7262</v>
      </c>
    </row>
    <row r="69" spans="1:16" x14ac:dyDescent="0.2">
      <c r="A69" s="4">
        <v>1</v>
      </c>
      <c r="B69" s="5">
        <v>1</v>
      </c>
      <c r="C69" s="5">
        <v>1</v>
      </c>
      <c r="D69" s="5">
        <v>1</v>
      </c>
      <c r="E69" s="5"/>
      <c r="F69" s="5"/>
      <c r="G69" s="5"/>
      <c r="H69" s="5"/>
      <c r="I69" s="5"/>
      <c r="J69" s="5"/>
      <c r="N69">
        <v>67</v>
      </c>
      <c r="O69" s="55" t="s">
        <v>7263</v>
      </c>
      <c r="P69" s="55" t="s">
        <v>7264</v>
      </c>
    </row>
    <row r="70" spans="1:16" x14ac:dyDescent="0.2">
      <c r="A70" s="4">
        <v>1</v>
      </c>
      <c r="B70" s="5">
        <v>1</v>
      </c>
      <c r="C70" s="5">
        <v>1</v>
      </c>
      <c r="D70" s="5">
        <v>1</v>
      </c>
      <c r="E70" s="5"/>
      <c r="F70" s="5"/>
      <c r="G70" s="5"/>
      <c r="H70" s="5"/>
      <c r="I70" s="5"/>
      <c r="J70" s="5"/>
      <c r="N70">
        <v>68</v>
      </c>
      <c r="O70" s="55" t="s">
        <v>7265</v>
      </c>
      <c r="P70" s="55" t="s">
        <v>7266</v>
      </c>
    </row>
    <row r="71" spans="1:16" x14ac:dyDescent="0.2">
      <c r="A71" s="4">
        <v>1</v>
      </c>
      <c r="B71" s="5">
        <v>1</v>
      </c>
      <c r="C71" s="5">
        <v>1</v>
      </c>
      <c r="D71" s="5">
        <v>1</v>
      </c>
      <c r="E71" s="5"/>
      <c r="F71" s="5"/>
      <c r="G71" s="5"/>
      <c r="H71" s="5"/>
      <c r="I71" s="5"/>
      <c r="J71" s="5"/>
      <c r="N71">
        <v>69</v>
      </c>
      <c r="O71" s="55" t="s">
        <v>7267</v>
      </c>
      <c r="P71" s="55" t="s">
        <v>7268</v>
      </c>
    </row>
    <row r="72" spans="1:16" x14ac:dyDescent="0.2">
      <c r="A72" s="4">
        <v>1</v>
      </c>
      <c r="B72" s="5">
        <v>1</v>
      </c>
      <c r="C72" s="5">
        <v>1</v>
      </c>
      <c r="D72" s="5">
        <v>1</v>
      </c>
      <c r="E72" s="5"/>
      <c r="F72" s="5"/>
      <c r="G72" s="5"/>
      <c r="H72" s="5"/>
      <c r="I72" s="5"/>
      <c r="J72" s="5"/>
      <c r="N72">
        <v>70</v>
      </c>
      <c r="O72" s="55" t="s">
        <v>7269</v>
      </c>
      <c r="P72" s="55" t="s">
        <v>7270</v>
      </c>
    </row>
    <row r="73" spans="1:16" x14ac:dyDescent="0.2">
      <c r="A73" s="4">
        <v>1</v>
      </c>
      <c r="B73" s="5">
        <v>1</v>
      </c>
      <c r="C73" s="5">
        <v>1</v>
      </c>
      <c r="D73" s="5">
        <v>1</v>
      </c>
      <c r="E73" s="5"/>
      <c r="F73" s="5"/>
      <c r="G73" s="5"/>
      <c r="H73" s="5"/>
      <c r="I73" s="5"/>
      <c r="J73" s="5"/>
      <c r="N73">
        <v>71</v>
      </c>
      <c r="O73" s="55" t="s">
        <v>7271</v>
      </c>
      <c r="P73" s="55" t="s">
        <v>7272</v>
      </c>
    </row>
    <row r="74" spans="1:16" x14ac:dyDescent="0.2">
      <c r="A74" s="4">
        <v>1</v>
      </c>
      <c r="B74" s="5">
        <v>1</v>
      </c>
      <c r="C74" s="5">
        <v>1</v>
      </c>
      <c r="D74" s="5">
        <v>1</v>
      </c>
      <c r="E74" s="5"/>
      <c r="F74" s="5"/>
      <c r="G74" s="5"/>
      <c r="H74" s="5"/>
      <c r="I74" s="5"/>
      <c r="J74" s="5"/>
      <c r="N74">
        <v>72</v>
      </c>
      <c r="O74" s="55" t="s">
        <v>7273</v>
      </c>
      <c r="P74" s="55" t="s">
        <v>7274</v>
      </c>
    </row>
    <row r="75" spans="1:16" x14ac:dyDescent="0.2">
      <c r="A75" s="4">
        <v>1</v>
      </c>
      <c r="B75" s="5">
        <v>1</v>
      </c>
      <c r="C75" s="5">
        <v>1</v>
      </c>
      <c r="D75" s="5">
        <v>1</v>
      </c>
      <c r="E75" s="5"/>
      <c r="F75" s="5"/>
      <c r="G75" s="5"/>
      <c r="H75" s="5"/>
      <c r="I75" s="5"/>
      <c r="J75" s="5"/>
      <c r="N75">
        <v>73</v>
      </c>
      <c r="O75" s="55" t="s">
        <v>7275</v>
      </c>
      <c r="P75" s="55" t="s">
        <v>7276</v>
      </c>
    </row>
    <row r="76" spans="1:16" x14ac:dyDescent="0.2">
      <c r="A76" s="4">
        <v>1</v>
      </c>
      <c r="B76" s="5">
        <v>1</v>
      </c>
      <c r="C76" s="5">
        <v>1</v>
      </c>
      <c r="D76" s="5">
        <v>1</v>
      </c>
      <c r="E76" s="5"/>
      <c r="F76" s="5"/>
      <c r="G76" s="5"/>
      <c r="H76" s="5"/>
      <c r="I76" s="5"/>
      <c r="J76" s="5"/>
      <c r="N76">
        <v>74</v>
      </c>
      <c r="O76" s="55" t="s">
        <v>7277</v>
      </c>
      <c r="P76" s="55" t="s">
        <v>7278</v>
      </c>
    </row>
    <row r="77" spans="1:16" x14ac:dyDescent="0.2">
      <c r="A77" s="4">
        <v>1</v>
      </c>
      <c r="B77" s="5">
        <v>1</v>
      </c>
      <c r="C77" s="5">
        <v>1</v>
      </c>
      <c r="D77" s="5">
        <v>1</v>
      </c>
      <c r="E77" s="5"/>
      <c r="F77" s="5"/>
      <c r="G77" s="5"/>
      <c r="H77" s="5"/>
      <c r="I77" s="5"/>
      <c r="J77" s="5"/>
      <c r="N77">
        <v>75</v>
      </c>
      <c r="O77" s="55" t="s">
        <v>7279</v>
      </c>
      <c r="P77" s="55" t="s">
        <v>7280</v>
      </c>
    </row>
    <row r="78" spans="1:16" x14ac:dyDescent="0.2">
      <c r="A78" s="4">
        <v>1</v>
      </c>
      <c r="B78" s="5">
        <v>1</v>
      </c>
      <c r="C78" s="5">
        <v>1</v>
      </c>
      <c r="D78" s="5">
        <v>1</v>
      </c>
      <c r="E78" s="5"/>
      <c r="F78" s="5"/>
      <c r="G78" s="5"/>
      <c r="H78" s="5"/>
      <c r="I78" s="5"/>
      <c r="J78" s="5"/>
      <c r="N78">
        <v>76</v>
      </c>
      <c r="O78" s="55" t="s">
        <v>7281</v>
      </c>
      <c r="P78" s="55" t="s">
        <v>7282</v>
      </c>
    </row>
    <row r="79" spans="1:16" x14ac:dyDescent="0.2">
      <c r="A79" s="4">
        <v>1</v>
      </c>
      <c r="B79" s="5">
        <v>1</v>
      </c>
      <c r="C79" s="5">
        <v>1</v>
      </c>
      <c r="D79" s="5">
        <v>1</v>
      </c>
      <c r="E79" s="5"/>
      <c r="F79" s="5"/>
      <c r="G79" s="5"/>
      <c r="H79" s="5"/>
      <c r="I79" s="5"/>
      <c r="J79" s="5"/>
      <c r="N79">
        <v>77</v>
      </c>
      <c r="O79" s="55" t="s">
        <v>7283</v>
      </c>
      <c r="P79" s="55" t="s">
        <v>7284</v>
      </c>
    </row>
    <row r="80" spans="1:16" x14ac:dyDescent="0.2">
      <c r="A80" s="4">
        <v>1</v>
      </c>
      <c r="B80" s="5">
        <v>1</v>
      </c>
      <c r="C80" s="5">
        <v>1</v>
      </c>
      <c r="D80" s="5">
        <v>1</v>
      </c>
      <c r="E80" s="5"/>
      <c r="F80" s="5"/>
      <c r="G80" s="5"/>
      <c r="H80" s="5"/>
      <c r="I80" s="5"/>
      <c r="J80" s="5"/>
      <c r="N80">
        <v>78</v>
      </c>
      <c r="O80" s="55" t="s">
        <v>7285</v>
      </c>
      <c r="P80" s="55" t="s">
        <v>7286</v>
      </c>
    </row>
    <row r="81" spans="1:16" x14ac:dyDescent="0.2">
      <c r="A81" s="4">
        <v>1</v>
      </c>
      <c r="B81" s="5">
        <v>1</v>
      </c>
      <c r="C81" s="5">
        <v>1</v>
      </c>
      <c r="D81" s="5">
        <v>1</v>
      </c>
      <c r="E81" s="5"/>
      <c r="F81" s="5"/>
      <c r="G81" s="5"/>
      <c r="H81" s="5"/>
      <c r="I81" s="5"/>
      <c r="J81" s="5"/>
      <c r="N81">
        <v>79</v>
      </c>
      <c r="O81" s="55" t="s">
        <v>7287</v>
      </c>
      <c r="P81" s="55" t="s">
        <v>7288</v>
      </c>
    </row>
    <row r="82" spans="1:16" x14ac:dyDescent="0.2">
      <c r="A82" s="4">
        <v>1</v>
      </c>
      <c r="B82" s="5">
        <v>1</v>
      </c>
      <c r="C82" s="5">
        <v>1</v>
      </c>
      <c r="D82" s="5">
        <v>1</v>
      </c>
      <c r="E82" s="5"/>
      <c r="F82" s="5"/>
      <c r="G82" s="5"/>
      <c r="H82" s="5"/>
      <c r="I82" s="5"/>
      <c r="J82" s="5"/>
      <c r="N82">
        <v>80</v>
      </c>
      <c r="O82" s="55" t="s">
        <v>7289</v>
      </c>
      <c r="P82" s="55" t="s">
        <v>7290</v>
      </c>
    </row>
    <row r="83" spans="1:16" x14ac:dyDescent="0.2">
      <c r="A83" s="4">
        <v>1</v>
      </c>
      <c r="B83" s="5">
        <v>1</v>
      </c>
      <c r="C83" s="5">
        <v>1</v>
      </c>
      <c r="D83" s="5">
        <v>1</v>
      </c>
      <c r="E83" s="5"/>
      <c r="F83" s="5"/>
      <c r="G83" s="5"/>
      <c r="H83" s="5"/>
      <c r="I83" s="5"/>
      <c r="J83" s="5"/>
      <c r="N83">
        <v>81</v>
      </c>
      <c r="O83" s="55" t="s">
        <v>7291</v>
      </c>
      <c r="P83" s="55" t="s">
        <v>7292</v>
      </c>
    </row>
    <row r="84" spans="1:16" x14ac:dyDescent="0.2">
      <c r="A84" s="4">
        <v>1</v>
      </c>
      <c r="B84" s="5">
        <v>1</v>
      </c>
      <c r="C84" s="5">
        <v>1</v>
      </c>
      <c r="D84" s="5">
        <v>1</v>
      </c>
      <c r="E84" s="5"/>
      <c r="F84" s="5"/>
      <c r="G84" s="5"/>
      <c r="H84" s="5"/>
      <c r="I84" s="5"/>
      <c r="J84" s="5"/>
      <c r="N84">
        <v>82</v>
      </c>
      <c r="O84" s="55" t="s">
        <v>7293</v>
      </c>
      <c r="P84" s="55" t="s">
        <v>7294</v>
      </c>
    </row>
    <row r="85" spans="1:16" x14ac:dyDescent="0.2">
      <c r="A85" s="4">
        <v>1</v>
      </c>
      <c r="B85" s="5">
        <v>1</v>
      </c>
      <c r="C85" s="5">
        <v>1</v>
      </c>
      <c r="D85" s="5">
        <v>1</v>
      </c>
      <c r="E85" s="5"/>
      <c r="F85" s="5"/>
      <c r="G85" s="5"/>
      <c r="H85" s="5"/>
      <c r="I85" s="5"/>
      <c r="J85" s="5"/>
      <c r="N85">
        <v>83</v>
      </c>
      <c r="O85" s="55" t="s">
        <v>7295</v>
      </c>
      <c r="P85" s="55" t="s">
        <v>7296</v>
      </c>
    </row>
    <row r="86" spans="1:16" x14ac:dyDescent="0.2">
      <c r="A86" s="4">
        <v>1</v>
      </c>
      <c r="B86" s="5">
        <v>1</v>
      </c>
      <c r="C86" s="5">
        <v>1</v>
      </c>
      <c r="D86" s="5">
        <v>1</v>
      </c>
      <c r="E86" s="5"/>
      <c r="F86" s="5"/>
      <c r="G86" s="5"/>
      <c r="H86" s="5"/>
      <c r="I86" s="5"/>
      <c r="J86" s="5"/>
      <c r="N86">
        <v>84</v>
      </c>
      <c r="O86" s="55" t="s">
        <v>7297</v>
      </c>
      <c r="P86" s="55" t="s">
        <v>7298</v>
      </c>
    </row>
    <row r="87" spans="1:16" x14ac:dyDescent="0.2">
      <c r="A87" s="4">
        <v>1</v>
      </c>
      <c r="B87" s="5">
        <v>1</v>
      </c>
      <c r="C87" s="5">
        <v>1</v>
      </c>
      <c r="D87" s="5">
        <v>1</v>
      </c>
      <c r="E87" s="5"/>
      <c r="F87" s="5"/>
      <c r="G87" s="5"/>
      <c r="H87" s="5"/>
      <c r="I87" s="5"/>
      <c r="J87" s="5"/>
      <c r="N87">
        <v>85</v>
      </c>
      <c r="O87" s="55" t="s">
        <v>7299</v>
      </c>
      <c r="P87" s="55" t="s">
        <v>7300</v>
      </c>
    </row>
    <row r="88" spans="1:16" x14ac:dyDescent="0.2">
      <c r="A88" s="4">
        <v>1</v>
      </c>
      <c r="B88" s="5">
        <v>1</v>
      </c>
      <c r="C88" s="5">
        <v>1</v>
      </c>
      <c r="D88" s="5">
        <v>1</v>
      </c>
      <c r="E88" s="5"/>
      <c r="F88" s="5"/>
      <c r="G88" s="5"/>
      <c r="H88" s="5"/>
      <c r="I88" s="5"/>
      <c r="J88" s="5"/>
      <c r="N88">
        <v>86</v>
      </c>
      <c r="O88" s="55" t="s">
        <v>7301</v>
      </c>
      <c r="P88" s="55" t="s">
        <v>7302</v>
      </c>
    </row>
    <row r="89" spans="1:16" x14ac:dyDescent="0.2">
      <c r="A89" s="4">
        <v>1</v>
      </c>
      <c r="B89" s="5">
        <v>1</v>
      </c>
      <c r="C89" s="5">
        <v>1</v>
      </c>
      <c r="D89" s="5">
        <v>1</v>
      </c>
      <c r="E89" s="5"/>
      <c r="F89" s="5"/>
      <c r="G89" s="5"/>
      <c r="H89" s="5"/>
      <c r="I89" s="5"/>
      <c r="J89" s="5"/>
      <c r="N89">
        <v>87</v>
      </c>
      <c r="O89" s="55" t="s">
        <v>7303</v>
      </c>
      <c r="P89" s="55" t="s">
        <v>7304</v>
      </c>
    </row>
    <row r="90" spans="1:16" x14ac:dyDescent="0.2">
      <c r="A90" s="4">
        <v>1</v>
      </c>
      <c r="B90" s="5">
        <v>1</v>
      </c>
      <c r="C90" s="5">
        <v>1</v>
      </c>
      <c r="D90" s="5">
        <v>1</v>
      </c>
      <c r="E90" s="5"/>
      <c r="F90" s="5"/>
      <c r="G90" s="5"/>
      <c r="H90" s="5"/>
      <c r="I90" s="5"/>
      <c r="J90" s="5"/>
      <c r="N90">
        <v>88</v>
      </c>
      <c r="O90" s="55" t="s">
        <v>7305</v>
      </c>
      <c r="P90" s="55" t="s">
        <v>7306</v>
      </c>
    </row>
    <row r="91" spans="1:16" x14ac:dyDescent="0.2">
      <c r="A91" s="4">
        <v>1</v>
      </c>
      <c r="B91" s="5">
        <v>1</v>
      </c>
      <c r="C91" s="5">
        <v>1</v>
      </c>
      <c r="D91" s="5">
        <v>1</v>
      </c>
      <c r="E91" s="5"/>
      <c r="F91" s="5"/>
      <c r="G91" s="5"/>
      <c r="H91" s="5"/>
      <c r="I91" s="5"/>
      <c r="J91" s="5"/>
      <c r="N91">
        <v>89</v>
      </c>
      <c r="O91" s="55" t="s">
        <v>7307</v>
      </c>
      <c r="P91" s="55" t="s">
        <v>7308</v>
      </c>
    </row>
    <row r="92" spans="1:16" x14ac:dyDescent="0.2">
      <c r="A92" s="4">
        <v>1</v>
      </c>
      <c r="B92" s="5">
        <v>1</v>
      </c>
      <c r="C92" s="5">
        <v>1</v>
      </c>
      <c r="D92" s="5">
        <v>1</v>
      </c>
      <c r="E92" s="5"/>
      <c r="F92" s="5"/>
      <c r="G92" s="5"/>
      <c r="H92" s="5"/>
      <c r="I92" s="5"/>
      <c r="J92" s="5"/>
      <c r="N92">
        <v>90</v>
      </c>
      <c r="O92" s="55" t="s">
        <v>7309</v>
      </c>
      <c r="P92" s="55" t="s">
        <v>7310</v>
      </c>
    </row>
    <row r="93" spans="1:16" x14ac:dyDescent="0.2">
      <c r="A93" s="4">
        <v>1</v>
      </c>
      <c r="B93" s="5">
        <v>1</v>
      </c>
      <c r="C93" s="5">
        <v>1</v>
      </c>
      <c r="D93" s="5">
        <v>1</v>
      </c>
      <c r="E93" s="5"/>
      <c r="F93" s="5"/>
      <c r="G93" s="5"/>
      <c r="H93" s="5"/>
      <c r="I93" s="5"/>
      <c r="J93" s="5"/>
      <c r="N93">
        <v>91</v>
      </c>
      <c r="O93" s="55" t="s">
        <v>7311</v>
      </c>
      <c r="P93" s="55" t="s">
        <v>7312</v>
      </c>
    </row>
    <row r="94" spans="1:16" x14ac:dyDescent="0.2">
      <c r="A94" s="4">
        <v>1</v>
      </c>
      <c r="B94" s="5">
        <v>1</v>
      </c>
      <c r="C94" s="5">
        <v>1</v>
      </c>
      <c r="D94" s="5">
        <v>1</v>
      </c>
      <c r="E94" s="5"/>
      <c r="F94" s="5"/>
      <c r="G94" s="5"/>
      <c r="H94" s="5"/>
      <c r="I94" s="5"/>
      <c r="J94" s="5"/>
      <c r="N94">
        <v>92</v>
      </c>
      <c r="O94" s="55" t="s">
        <v>7313</v>
      </c>
      <c r="P94" s="55" t="s">
        <v>7314</v>
      </c>
    </row>
    <row r="95" spans="1:16" x14ac:dyDescent="0.2">
      <c r="A95" s="4">
        <v>1</v>
      </c>
      <c r="B95" s="5">
        <v>1</v>
      </c>
      <c r="C95" s="5">
        <v>1</v>
      </c>
      <c r="D95" s="5">
        <v>1</v>
      </c>
      <c r="E95" s="5"/>
      <c r="F95" s="5"/>
      <c r="G95" s="5"/>
      <c r="H95" s="5"/>
      <c r="I95" s="5"/>
      <c r="J95" s="5"/>
      <c r="N95">
        <v>93</v>
      </c>
      <c r="O95" s="55" t="s">
        <v>7315</v>
      </c>
      <c r="P95" s="55" t="s">
        <v>7316</v>
      </c>
    </row>
    <row r="96" spans="1:16" x14ac:dyDescent="0.2">
      <c r="A96" s="4">
        <v>1</v>
      </c>
      <c r="B96" s="5">
        <v>1</v>
      </c>
      <c r="C96" s="5">
        <v>1</v>
      </c>
      <c r="D96" s="5">
        <v>1</v>
      </c>
      <c r="E96" s="5"/>
      <c r="F96" s="5"/>
      <c r="G96" s="5"/>
      <c r="H96" s="5"/>
      <c r="I96" s="5"/>
      <c r="J96" s="5"/>
      <c r="N96">
        <v>94</v>
      </c>
      <c r="O96" s="55" t="s">
        <v>7317</v>
      </c>
      <c r="P96" s="55" t="s">
        <v>7318</v>
      </c>
    </row>
    <row r="97" spans="1:16" x14ac:dyDescent="0.2">
      <c r="A97" s="4">
        <v>1</v>
      </c>
      <c r="B97" s="5">
        <v>1</v>
      </c>
      <c r="C97" s="5">
        <v>1</v>
      </c>
      <c r="D97" s="5">
        <v>1</v>
      </c>
      <c r="E97" s="5"/>
      <c r="F97" s="5"/>
      <c r="G97" s="5"/>
      <c r="H97" s="5"/>
      <c r="I97" s="5"/>
      <c r="J97" s="5"/>
      <c r="N97">
        <v>95</v>
      </c>
      <c r="O97" s="55" t="s">
        <v>7319</v>
      </c>
      <c r="P97" s="55" t="s">
        <v>7320</v>
      </c>
    </row>
    <row r="98" spans="1:16" x14ac:dyDescent="0.2">
      <c r="A98" s="4">
        <v>1</v>
      </c>
      <c r="B98" s="5">
        <v>1</v>
      </c>
      <c r="C98" s="5">
        <v>1</v>
      </c>
      <c r="D98" s="5">
        <v>1</v>
      </c>
      <c r="E98" s="5"/>
      <c r="F98" s="5"/>
      <c r="G98" s="5"/>
      <c r="H98" s="5"/>
      <c r="I98" s="5"/>
      <c r="J98" s="5"/>
      <c r="N98">
        <v>96</v>
      </c>
      <c r="O98" s="55" t="s">
        <v>7321</v>
      </c>
      <c r="P98" s="55" t="s">
        <v>7322</v>
      </c>
    </row>
    <row r="99" spans="1:16" x14ac:dyDescent="0.2">
      <c r="A99" s="4">
        <v>1</v>
      </c>
      <c r="B99" s="5">
        <v>1</v>
      </c>
      <c r="C99" s="5">
        <v>1</v>
      </c>
      <c r="D99" s="5">
        <v>1</v>
      </c>
      <c r="E99" s="5"/>
      <c r="F99" s="5"/>
      <c r="G99" s="5"/>
      <c r="H99" s="5"/>
      <c r="I99" s="5"/>
      <c r="J99" s="5"/>
      <c r="N99">
        <v>97</v>
      </c>
      <c r="O99" s="55" t="s">
        <v>7323</v>
      </c>
      <c r="P99" s="55" t="s">
        <v>7324</v>
      </c>
    </row>
    <row r="100" spans="1:16" x14ac:dyDescent="0.2">
      <c r="A100" s="4">
        <v>1</v>
      </c>
      <c r="B100" s="5">
        <v>1</v>
      </c>
      <c r="C100" s="5">
        <v>1</v>
      </c>
      <c r="D100" s="5">
        <v>1</v>
      </c>
      <c r="E100" s="5"/>
      <c r="F100" s="5"/>
      <c r="G100" s="5"/>
      <c r="H100" s="5"/>
      <c r="I100" s="5"/>
      <c r="J100" s="5"/>
      <c r="N100">
        <v>98</v>
      </c>
      <c r="O100" s="55" t="s">
        <v>7325</v>
      </c>
      <c r="P100" s="55" t="s">
        <v>7326</v>
      </c>
    </row>
    <row r="101" spans="1:16" x14ac:dyDescent="0.2">
      <c r="A101" s="4">
        <v>1</v>
      </c>
      <c r="B101" s="5">
        <v>1</v>
      </c>
      <c r="C101" s="5">
        <v>1</v>
      </c>
      <c r="D101" s="5">
        <v>1</v>
      </c>
      <c r="E101" s="5"/>
      <c r="F101" s="5"/>
      <c r="G101" s="5"/>
      <c r="H101" s="5"/>
      <c r="I101" s="5"/>
      <c r="J101" s="5"/>
      <c r="N101">
        <v>99</v>
      </c>
      <c r="O101" s="55" t="s">
        <v>7327</v>
      </c>
      <c r="P101" s="55" t="s">
        <v>7328</v>
      </c>
    </row>
    <row r="102" spans="1:16" x14ac:dyDescent="0.2">
      <c r="A102" s="4">
        <v>1</v>
      </c>
      <c r="B102" s="5">
        <v>1</v>
      </c>
      <c r="C102" s="5">
        <v>1</v>
      </c>
      <c r="D102" s="5">
        <v>1</v>
      </c>
      <c r="E102" s="5"/>
      <c r="F102" s="5"/>
      <c r="G102" s="5"/>
      <c r="H102" s="5"/>
      <c r="I102" s="5"/>
      <c r="J102" s="5"/>
      <c r="N102">
        <v>100</v>
      </c>
      <c r="O102" s="55" t="s">
        <v>7329</v>
      </c>
      <c r="P102" s="55" t="s">
        <v>7330</v>
      </c>
    </row>
    <row r="103" spans="1:16" x14ac:dyDescent="0.2">
      <c r="A103" s="4">
        <v>1</v>
      </c>
      <c r="B103" s="5">
        <v>1</v>
      </c>
      <c r="C103" s="5">
        <v>1</v>
      </c>
      <c r="D103" s="5">
        <v>1</v>
      </c>
      <c r="E103" s="5"/>
      <c r="F103" s="5"/>
      <c r="G103" s="5"/>
      <c r="H103" s="5"/>
      <c r="I103" s="5"/>
      <c r="J103" s="5"/>
      <c r="N103">
        <v>101</v>
      </c>
      <c r="O103" s="55" t="s">
        <v>7331</v>
      </c>
      <c r="P103" s="55" t="s">
        <v>7332</v>
      </c>
    </row>
    <row r="104" spans="1:16" x14ac:dyDescent="0.2">
      <c r="A104" s="4">
        <v>1</v>
      </c>
      <c r="B104" s="5">
        <v>1</v>
      </c>
      <c r="C104" s="5">
        <v>1</v>
      </c>
      <c r="D104" s="5">
        <v>1</v>
      </c>
      <c r="E104" s="5"/>
      <c r="F104" s="5"/>
      <c r="G104" s="5"/>
      <c r="H104" s="5"/>
      <c r="I104" s="5"/>
      <c r="J104" s="5"/>
      <c r="N104">
        <v>102</v>
      </c>
      <c r="O104" s="55" t="s">
        <v>7333</v>
      </c>
      <c r="P104" s="55" t="s">
        <v>7334</v>
      </c>
    </row>
    <row r="105" spans="1:16" x14ac:dyDescent="0.2">
      <c r="A105" s="4">
        <v>1</v>
      </c>
      <c r="B105" s="5">
        <v>1</v>
      </c>
      <c r="C105" s="5">
        <v>1</v>
      </c>
      <c r="D105" s="5">
        <v>1</v>
      </c>
      <c r="E105" s="5"/>
      <c r="F105" s="5"/>
      <c r="G105" s="5"/>
      <c r="H105" s="5"/>
      <c r="I105" s="5"/>
      <c r="J105" s="5"/>
      <c r="N105">
        <v>103</v>
      </c>
      <c r="O105" s="55" t="s">
        <v>7335</v>
      </c>
      <c r="P105" s="55" t="s">
        <v>7336</v>
      </c>
    </row>
    <row r="106" spans="1:16" x14ac:dyDescent="0.2">
      <c r="A106" s="4">
        <v>1</v>
      </c>
      <c r="B106" s="5">
        <v>1</v>
      </c>
      <c r="C106" s="5">
        <v>1</v>
      </c>
      <c r="D106" s="5">
        <v>1</v>
      </c>
      <c r="E106" s="5"/>
      <c r="F106" s="5"/>
      <c r="G106" s="5"/>
      <c r="H106" s="5"/>
      <c r="I106" s="5"/>
      <c r="J106" s="5"/>
      <c r="N106">
        <v>104</v>
      </c>
      <c r="O106" s="55" t="s">
        <v>7337</v>
      </c>
      <c r="P106" s="55" t="s">
        <v>7338</v>
      </c>
    </row>
    <row r="107" spans="1:16" x14ac:dyDescent="0.2">
      <c r="A107" s="4">
        <v>1</v>
      </c>
      <c r="B107" s="5">
        <v>1</v>
      </c>
      <c r="C107" s="5">
        <v>1</v>
      </c>
      <c r="D107" s="5">
        <v>1</v>
      </c>
      <c r="E107" s="5"/>
      <c r="F107" s="5"/>
      <c r="G107" s="5"/>
      <c r="H107" s="5"/>
      <c r="I107" s="5"/>
      <c r="J107" s="5"/>
      <c r="N107">
        <v>105</v>
      </c>
      <c r="O107" s="55" t="s">
        <v>7339</v>
      </c>
      <c r="P107" s="55" t="s">
        <v>7340</v>
      </c>
    </row>
    <row r="108" spans="1:16" x14ac:dyDescent="0.2">
      <c r="A108" s="4">
        <v>1</v>
      </c>
      <c r="B108" s="5">
        <v>1</v>
      </c>
      <c r="C108" s="5">
        <v>1</v>
      </c>
      <c r="D108" s="5">
        <v>1</v>
      </c>
      <c r="E108" s="5"/>
      <c r="F108" s="5"/>
      <c r="G108" s="5"/>
      <c r="H108" s="5"/>
      <c r="I108" s="5"/>
      <c r="J108" s="5"/>
      <c r="N108">
        <v>106</v>
      </c>
      <c r="O108" s="55" t="s">
        <v>7341</v>
      </c>
      <c r="P108" s="55" t="s">
        <v>7342</v>
      </c>
    </row>
    <row r="109" spans="1:16" x14ac:dyDescent="0.2">
      <c r="A109" s="4">
        <v>1</v>
      </c>
      <c r="B109" s="5">
        <v>1</v>
      </c>
      <c r="C109" s="5">
        <v>1</v>
      </c>
      <c r="D109" s="5">
        <v>1</v>
      </c>
      <c r="E109" s="5"/>
      <c r="F109" s="5"/>
      <c r="G109" s="5"/>
      <c r="H109" s="5"/>
      <c r="I109" s="5"/>
      <c r="J109" s="5"/>
      <c r="N109">
        <v>107</v>
      </c>
      <c r="O109" s="55" t="s">
        <v>7343</v>
      </c>
      <c r="P109" s="55" t="s">
        <v>7344</v>
      </c>
    </row>
    <row r="110" spans="1:16" x14ac:dyDescent="0.2">
      <c r="A110" s="4">
        <v>1</v>
      </c>
      <c r="B110" s="5">
        <v>1</v>
      </c>
      <c r="C110" s="5">
        <v>1</v>
      </c>
      <c r="D110" s="5">
        <v>1</v>
      </c>
      <c r="E110" s="5"/>
      <c r="F110" s="5"/>
      <c r="G110" s="5"/>
      <c r="H110" s="5"/>
      <c r="I110" s="5"/>
      <c r="J110" s="5"/>
      <c r="N110">
        <v>108</v>
      </c>
      <c r="O110" s="55" t="s">
        <v>7345</v>
      </c>
      <c r="P110" s="55" t="s">
        <v>7346</v>
      </c>
    </row>
    <row r="111" spans="1:16" x14ac:dyDescent="0.2">
      <c r="A111" s="4">
        <v>1</v>
      </c>
      <c r="B111" s="5">
        <v>1</v>
      </c>
      <c r="C111" s="5">
        <v>1</v>
      </c>
      <c r="D111" s="5">
        <v>1</v>
      </c>
      <c r="E111" s="5"/>
      <c r="F111" s="5"/>
      <c r="G111" s="5"/>
      <c r="H111" s="5"/>
      <c r="I111" s="5"/>
      <c r="J111" s="5"/>
      <c r="N111">
        <v>109</v>
      </c>
      <c r="O111" s="55" t="s">
        <v>7347</v>
      </c>
      <c r="P111" s="55" t="s">
        <v>7348</v>
      </c>
    </row>
    <row r="112" spans="1:16" x14ac:dyDescent="0.2">
      <c r="A112" s="4">
        <v>1</v>
      </c>
      <c r="B112" s="5">
        <v>1</v>
      </c>
      <c r="C112" s="5">
        <v>1</v>
      </c>
      <c r="D112" s="5">
        <v>1</v>
      </c>
      <c r="E112" s="5"/>
      <c r="F112" s="5"/>
      <c r="G112" s="5"/>
      <c r="H112" s="5"/>
      <c r="I112" s="5"/>
      <c r="J112" s="5"/>
      <c r="N112">
        <v>110</v>
      </c>
      <c r="O112" s="55" t="s">
        <v>7349</v>
      </c>
      <c r="P112" s="55" t="s">
        <v>7350</v>
      </c>
    </row>
    <row r="113" spans="1:16" x14ac:dyDescent="0.2">
      <c r="A113" s="4">
        <v>1</v>
      </c>
      <c r="B113" s="5">
        <v>1</v>
      </c>
      <c r="C113" s="5">
        <v>1</v>
      </c>
      <c r="D113" s="5">
        <v>1</v>
      </c>
      <c r="E113" s="5"/>
      <c r="F113" s="5"/>
      <c r="G113" s="5"/>
      <c r="H113" s="5"/>
      <c r="I113" s="5"/>
      <c r="J113" s="5"/>
      <c r="N113">
        <v>111</v>
      </c>
      <c r="O113" s="55" t="s">
        <v>7351</v>
      </c>
      <c r="P113" s="55" t="s">
        <v>7352</v>
      </c>
    </row>
    <row r="114" spans="1:16" x14ac:dyDescent="0.2">
      <c r="A114" s="4">
        <v>1</v>
      </c>
      <c r="B114" s="5">
        <v>1</v>
      </c>
      <c r="C114" s="5">
        <v>1</v>
      </c>
      <c r="D114" s="5">
        <v>1</v>
      </c>
      <c r="E114" s="5"/>
      <c r="F114" s="5"/>
      <c r="G114" s="5"/>
      <c r="H114" s="5"/>
      <c r="I114" s="5"/>
      <c r="J114" s="5"/>
      <c r="N114">
        <v>112</v>
      </c>
      <c r="O114" s="55" t="s">
        <v>7353</v>
      </c>
      <c r="P114" s="55" t="s">
        <v>7354</v>
      </c>
    </row>
    <row r="115" spans="1:16" x14ac:dyDescent="0.2">
      <c r="A115" s="4">
        <v>1</v>
      </c>
      <c r="B115" s="5">
        <v>1</v>
      </c>
      <c r="C115" s="5">
        <v>1</v>
      </c>
      <c r="D115" s="5">
        <v>1</v>
      </c>
      <c r="E115" s="5"/>
      <c r="F115" s="5"/>
      <c r="G115" s="5"/>
      <c r="H115" s="5"/>
      <c r="I115" s="5"/>
      <c r="J115" s="5"/>
      <c r="N115">
        <v>113</v>
      </c>
      <c r="O115" s="55" t="s">
        <v>7355</v>
      </c>
      <c r="P115" s="55" t="s">
        <v>7356</v>
      </c>
    </row>
    <row r="116" spans="1:16" x14ac:dyDescent="0.2">
      <c r="A116" s="4">
        <v>1</v>
      </c>
      <c r="B116" s="5">
        <v>1</v>
      </c>
      <c r="C116" s="5">
        <v>1</v>
      </c>
      <c r="D116" s="5">
        <v>1</v>
      </c>
      <c r="E116" s="5"/>
      <c r="F116" s="5"/>
      <c r="G116" s="5"/>
      <c r="H116" s="5"/>
      <c r="I116" s="5"/>
      <c r="J116" s="5"/>
      <c r="N116">
        <v>114</v>
      </c>
      <c r="O116" s="55" t="s">
        <v>7357</v>
      </c>
      <c r="P116" s="55" t="s">
        <v>7358</v>
      </c>
    </row>
    <row r="117" spans="1:16" x14ac:dyDescent="0.2">
      <c r="A117" s="4">
        <v>1</v>
      </c>
      <c r="B117" s="5">
        <v>1</v>
      </c>
      <c r="C117" s="5">
        <v>1</v>
      </c>
      <c r="D117" s="5">
        <v>1</v>
      </c>
      <c r="E117" s="5"/>
      <c r="F117" s="5"/>
      <c r="G117" s="5"/>
      <c r="H117" s="5"/>
      <c r="I117" s="5"/>
      <c r="J117" s="5"/>
      <c r="N117">
        <v>115</v>
      </c>
      <c r="O117" s="55" t="s">
        <v>7359</v>
      </c>
      <c r="P117" s="55" t="s">
        <v>7360</v>
      </c>
    </row>
    <row r="118" spans="1:16" x14ac:dyDescent="0.2">
      <c r="A118" s="4">
        <v>1</v>
      </c>
      <c r="B118" s="5">
        <v>1</v>
      </c>
      <c r="C118" s="5">
        <v>1</v>
      </c>
      <c r="D118" s="5">
        <v>1</v>
      </c>
      <c r="E118" s="5"/>
      <c r="F118" s="5"/>
      <c r="G118" s="5"/>
      <c r="H118" s="5"/>
      <c r="I118" s="5"/>
      <c r="J118" s="5"/>
      <c r="N118">
        <v>116</v>
      </c>
      <c r="O118" s="55" t="s">
        <v>7361</v>
      </c>
      <c r="P118" s="55" t="s">
        <v>7362</v>
      </c>
    </row>
    <row r="119" spans="1:16" x14ac:dyDescent="0.2">
      <c r="A119" s="4">
        <v>1</v>
      </c>
      <c r="B119" s="5">
        <v>1</v>
      </c>
      <c r="C119" s="5">
        <v>1</v>
      </c>
      <c r="D119" s="5">
        <v>1</v>
      </c>
      <c r="E119" s="5"/>
      <c r="F119" s="5"/>
      <c r="G119" s="5"/>
      <c r="H119" s="5"/>
      <c r="I119" s="5"/>
      <c r="J119" s="5"/>
      <c r="N119">
        <v>117</v>
      </c>
      <c r="O119" s="55" t="s">
        <v>7363</v>
      </c>
      <c r="P119" s="55" t="s">
        <v>7364</v>
      </c>
    </row>
    <row r="120" spans="1:16" x14ac:dyDescent="0.2">
      <c r="A120" s="4">
        <v>1</v>
      </c>
      <c r="B120" s="5">
        <v>1</v>
      </c>
      <c r="C120" s="5">
        <v>1</v>
      </c>
      <c r="D120" s="5">
        <v>1</v>
      </c>
      <c r="E120" s="5"/>
      <c r="F120" s="5"/>
      <c r="G120" s="5"/>
      <c r="H120" s="5"/>
      <c r="I120" s="5"/>
      <c r="J120" s="5"/>
      <c r="N120">
        <v>118</v>
      </c>
      <c r="O120" s="55" t="s">
        <v>7365</v>
      </c>
      <c r="P120" s="55" t="s">
        <v>7366</v>
      </c>
    </row>
    <row r="121" spans="1:16" x14ac:dyDescent="0.2">
      <c r="A121" s="4">
        <v>1</v>
      </c>
      <c r="B121" s="5">
        <v>1</v>
      </c>
      <c r="C121" s="5">
        <v>1</v>
      </c>
      <c r="D121" s="5">
        <v>1</v>
      </c>
      <c r="E121" s="5"/>
      <c r="F121" s="5"/>
      <c r="G121" s="5"/>
      <c r="H121" s="5"/>
      <c r="I121" s="5"/>
      <c r="J121" s="5"/>
      <c r="N121">
        <v>119</v>
      </c>
      <c r="O121" s="55" t="s">
        <v>7367</v>
      </c>
      <c r="P121" s="55" t="s">
        <v>7368</v>
      </c>
    </row>
    <row r="122" spans="1:16" x14ac:dyDescent="0.2">
      <c r="A122" s="4">
        <v>1</v>
      </c>
      <c r="B122" s="5">
        <v>1</v>
      </c>
      <c r="C122" s="5">
        <v>1</v>
      </c>
      <c r="D122" s="5">
        <v>1</v>
      </c>
      <c r="E122" s="5"/>
      <c r="F122" s="5"/>
      <c r="G122" s="5"/>
      <c r="H122" s="5"/>
      <c r="I122" s="5"/>
      <c r="J122" s="5"/>
      <c r="N122">
        <v>120</v>
      </c>
      <c r="O122" s="55" t="s">
        <v>7369</v>
      </c>
      <c r="P122" s="55" t="s">
        <v>7370</v>
      </c>
    </row>
    <row r="123" spans="1:16" x14ac:dyDescent="0.2">
      <c r="A123" s="4">
        <v>1</v>
      </c>
      <c r="B123" s="5">
        <v>1</v>
      </c>
      <c r="C123" s="5">
        <v>1</v>
      </c>
      <c r="D123" s="5">
        <v>1</v>
      </c>
      <c r="E123" s="5"/>
      <c r="F123" s="5"/>
      <c r="G123" s="5"/>
      <c r="H123" s="5"/>
      <c r="I123" s="5"/>
      <c r="J123" s="5"/>
      <c r="N123">
        <v>121</v>
      </c>
      <c r="O123" s="55" t="s">
        <v>7371</v>
      </c>
      <c r="P123" s="55" t="s">
        <v>7372</v>
      </c>
    </row>
    <row r="124" spans="1:16" x14ac:dyDescent="0.2">
      <c r="A124" s="4">
        <v>1</v>
      </c>
      <c r="B124" s="5">
        <v>1</v>
      </c>
      <c r="C124" s="5">
        <v>1</v>
      </c>
      <c r="D124" s="5">
        <v>1</v>
      </c>
      <c r="E124" s="5"/>
      <c r="F124" s="5"/>
      <c r="G124" s="5"/>
      <c r="H124" s="5"/>
      <c r="I124" s="5"/>
      <c r="J124" s="5"/>
      <c r="N124">
        <v>122</v>
      </c>
      <c r="O124" s="55" t="s">
        <v>7373</v>
      </c>
      <c r="P124" s="55" t="s">
        <v>7374</v>
      </c>
    </row>
    <row r="125" spans="1:16" x14ac:dyDescent="0.2">
      <c r="A125" s="4">
        <v>1</v>
      </c>
      <c r="B125" s="5">
        <v>1</v>
      </c>
      <c r="C125" s="5">
        <v>1</v>
      </c>
      <c r="D125" s="5">
        <v>1</v>
      </c>
      <c r="E125" s="5"/>
      <c r="F125" s="5"/>
      <c r="G125" s="5"/>
      <c r="H125" s="5"/>
      <c r="I125" s="5"/>
      <c r="J125" s="5"/>
      <c r="N125">
        <v>123</v>
      </c>
      <c r="O125" s="55" t="s">
        <v>7375</v>
      </c>
      <c r="P125" s="55" t="s">
        <v>7376</v>
      </c>
    </row>
    <row r="126" spans="1:16" x14ac:dyDescent="0.2">
      <c r="A126" s="4">
        <v>1</v>
      </c>
      <c r="B126" s="5">
        <v>1</v>
      </c>
      <c r="C126" s="5">
        <v>1</v>
      </c>
      <c r="D126" s="5">
        <v>1</v>
      </c>
      <c r="E126" s="5"/>
      <c r="F126" s="5"/>
      <c r="G126" s="5"/>
      <c r="H126" s="5"/>
      <c r="I126" s="5"/>
      <c r="J126" s="5"/>
      <c r="N126">
        <v>124</v>
      </c>
      <c r="O126" s="55" t="s">
        <v>7377</v>
      </c>
      <c r="P126" s="55" t="s">
        <v>7378</v>
      </c>
    </row>
    <row r="127" spans="1:16" x14ac:dyDescent="0.2">
      <c r="A127" s="4">
        <v>1</v>
      </c>
      <c r="B127" s="5">
        <v>1</v>
      </c>
      <c r="C127" s="5">
        <v>1</v>
      </c>
      <c r="D127" s="5">
        <v>1</v>
      </c>
      <c r="E127" s="5"/>
      <c r="F127" s="5"/>
      <c r="G127" s="5"/>
      <c r="H127" s="5"/>
      <c r="I127" s="5"/>
      <c r="J127" s="5"/>
      <c r="N127">
        <v>125</v>
      </c>
      <c r="O127" s="55" t="s">
        <v>7379</v>
      </c>
      <c r="P127" s="55" t="s">
        <v>7380</v>
      </c>
    </row>
    <row r="128" spans="1:16" x14ac:dyDescent="0.2">
      <c r="A128" s="4">
        <v>1</v>
      </c>
      <c r="B128" s="5">
        <v>1</v>
      </c>
      <c r="C128" s="5">
        <v>1</v>
      </c>
      <c r="D128" s="5">
        <v>1</v>
      </c>
      <c r="E128" s="5"/>
      <c r="F128" s="5"/>
      <c r="G128" s="5"/>
      <c r="H128" s="5"/>
      <c r="I128" s="5"/>
      <c r="J128" s="5"/>
      <c r="N128">
        <v>126</v>
      </c>
      <c r="O128" s="55" t="s">
        <v>7381</v>
      </c>
      <c r="P128" s="55" t="s">
        <v>7382</v>
      </c>
    </row>
    <row r="129" spans="1:16" x14ac:dyDescent="0.2">
      <c r="A129" s="4">
        <v>1</v>
      </c>
      <c r="B129" s="5">
        <v>1</v>
      </c>
      <c r="C129" s="5">
        <v>1</v>
      </c>
      <c r="D129" s="5">
        <v>1</v>
      </c>
      <c r="E129" s="5"/>
      <c r="F129" s="5"/>
      <c r="G129" s="5"/>
      <c r="H129" s="5"/>
      <c r="I129" s="5"/>
      <c r="J129" s="5"/>
      <c r="N129">
        <v>127</v>
      </c>
      <c r="O129" s="55" t="s">
        <v>7383</v>
      </c>
      <c r="P129" s="55" t="s">
        <v>7384</v>
      </c>
    </row>
    <row r="130" spans="1:16" x14ac:dyDescent="0.2">
      <c r="A130" s="4">
        <v>1</v>
      </c>
      <c r="B130" s="5">
        <v>1</v>
      </c>
      <c r="C130" s="5">
        <v>1</v>
      </c>
      <c r="D130" s="5">
        <v>1</v>
      </c>
      <c r="E130" s="5"/>
      <c r="F130" s="5"/>
      <c r="G130" s="5"/>
      <c r="H130" s="5"/>
      <c r="I130" s="5"/>
      <c r="J130" s="5"/>
      <c r="N130">
        <v>128</v>
      </c>
      <c r="O130" s="55" t="s">
        <v>7385</v>
      </c>
      <c r="P130" s="55" t="s">
        <v>7386</v>
      </c>
    </row>
    <row r="131" spans="1:16" x14ac:dyDescent="0.2">
      <c r="A131" s="4">
        <v>1</v>
      </c>
      <c r="B131" s="5">
        <v>1</v>
      </c>
      <c r="C131" s="5">
        <v>1</v>
      </c>
      <c r="D131" s="5">
        <v>1</v>
      </c>
      <c r="E131" s="5"/>
      <c r="F131" s="5"/>
      <c r="G131" s="5"/>
      <c r="H131" s="5"/>
      <c r="I131" s="5"/>
      <c r="J131" s="5"/>
      <c r="N131">
        <v>129</v>
      </c>
      <c r="O131" s="55" t="s">
        <v>7387</v>
      </c>
      <c r="P131" s="55" t="s">
        <v>7388</v>
      </c>
    </row>
    <row r="132" spans="1:16" x14ac:dyDescent="0.2">
      <c r="A132" s="4">
        <v>1</v>
      </c>
      <c r="B132" s="5">
        <v>1</v>
      </c>
      <c r="C132" s="5">
        <v>1</v>
      </c>
      <c r="D132" s="5">
        <v>1</v>
      </c>
      <c r="E132" s="5"/>
      <c r="F132" s="5"/>
      <c r="G132" s="5"/>
      <c r="H132" s="5"/>
      <c r="I132" s="5"/>
      <c r="J132" s="5"/>
      <c r="N132">
        <v>130</v>
      </c>
      <c r="O132" s="55" t="s">
        <v>7389</v>
      </c>
      <c r="P132" s="55" t="s">
        <v>7390</v>
      </c>
    </row>
    <row r="133" spans="1:16" x14ac:dyDescent="0.2">
      <c r="A133" s="4">
        <v>1</v>
      </c>
      <c r="B133" s="5">
        <v>1</v>
      </c>
      <c r="C133" s="5">
        <v>1</v>
      </c>
      <c r="D133" s="5">
        <v>1</v>
      </c>
      <c r="E133" s="5"/>
      <c r="F133" s="5"/>
      <c r="G133" s="5"/>
      <c r="H133" s="5"/>
      <c r="I133" s="5"/>
      <c r="J133" s="5"/>
      <c r="N133">
        <v>131</v>
      </c>
      <c r="O133" s="55" t="s">
        <v>7391</v>
      </c>
      <c r="P133" s="55" t="s">
        <v>7392</v>
      </c>
    </row>
    <row r="134" spans="1:16" x14ac:dyDescent="0.2">
      <c r="A134" s="4">
        <v>1</v>
      </c>
      <c r="B134" s="5">
        <v>1</v>
      </c>
      <c r="C134" s="5">
        <v>1</v>
      </c>
      <c r="D134" s="5">
        <v>1</v>
      </c>
      <c r="E134" s="5"/>
      <c r="F134" s="5"/>
      <c r="G134" s="5"/>
      <c r="H134" s="5"/>
      <c r="I134" s="5"/>
      <c r="J134" s="5"/>
      <c r="N134">
        <v>132</v>
      </c>
      <c r="O134" s="55" t="s">
        <v>7393</v>
      </c>
      <c r="P134" s="55" t="s">
        <v>7394</v>
      </c>
    </row>
    <row r="135" spans="1:16" x14ac:dyDescent="0.2">
      <c r="A135" s="4">
        <v>1</v>
      </c>
      <c r="B135" s="5">
        <v>1</v>
      </c>
      <c r="C135" s="5">
        <v>1</v>
      </c>
      <c r="D135" s="5">
        <v>1</v>
      </c>
      <c r="E135" s="5"/>
      <c r="F135" s="5"/>
      <c r="G135" s="5"/>
      <c r="H135" s="5"/>
      <c r="I135" s="5"/>
      <c r="J135" s="5"/>
      <c r="N135">
        <v>133</v>
      </c>
      <c r="O135" s="55" t="s">
        <v>7395</v>
      </c>
      <c r="P135" s="55" t="s">
        <v>7396</v>
      </c>
    </row>
    <row r="136" spans="1:16" x14ac:dyDescent="0.2">
      <c r="A136" s="4">
        <v>1</v>
      </c>
      <c r="B136" s="5">
        <v>1</v>
      </c>
      <c r="C136" s="5">
        <v>1</v>
      </c>
      <c r="D136" s="5">
        <v>1</v>
      </c>
      <c r="E136" s="5"/>
      <c r="F136" s="5"/>
      <c r="G136" s="5"/>
      <c r="H136" s="5"/>
      <c r="I136" s="5"/>
      <c r="J136" s="5"/>
      <c r="N136">
        <v>134</v>
      </c>
      <c r="O136" s="55" t="s">
        <v>7397</v>
      </c>
      <c r="P136" s="55" t="s">
        <v>7398</v>
      </c>
    </row>
    <row r="137" spans="1:16" x14ac:dyDescent="0.2">
      <c r="A137" s="4">
        <v>1</v>
      </c>
      <c r="B137" s="5">
        <v>1</v>
      </c>
      <c r="C137" s="5">
        <v>1</v>
      </c>
      <c r="D137" s="5">
        <v>1</v>
      </c>
      <c r="E137" s="5"/>
      <c r="F137" s="5"/>
      <c r="G137" s="5"/>
      <c r="H137" s="5"/>
      <c r="I137" s="5"/>
      <c r="J137" s="5"/>
      <c r="N137">
        <v>135</v>
      </c>
      <c r="O137" s="55" t="s">
        <v>7399</v>
      </c>
      <c r="P137" s="55" t="s">
        <v>7400</v>
      </c>
    </row>
    <row r="138" spans="1:16" x14ac:dyDescent="0.2">
      <c r="A138" s="4">
        <v>1</v>
      </c>
      <c r="B138" s="5">
        <v>1</v>
      </c>
      <c r="C138" s="5">
        <v>1</v>
      </c>
      <c r="D138" s="5">
        <v>1</v>
      </c>
      <c r="E138" s="5"/>
      <c r="F138" s="5"/>
      <c r="G138" s="5"/>
      <c r="H138" s="5"/>
      <c r="I138" s="5"/>
      <c r="J138" s="5"/>
      <c r="N138">
        <v>136</v>
      </c>
      <c r="O138" s="55" t="s">
        <v>7401</v>
      </c>
      <c r="P138" s="55" t="s">
        <v>7402</v>
      </c>
    </row>
    <row r="139" spans="1:16" x14ac:dyDescent="0.2">
      <c r="A139" s="4">
        <v>1</v>
      </c>
      <c r="B139" s="5">
        <v>1</v>
      </c>
      <c r="C139" s="5">
        <v>1</v>
      </c>
      <c r="D139" s="5">
        <v>1</v>
      </c>
      <c r="E139" s="5"/>
      <c r="F139" s="5"/>
      <c r="G139" s="5"/>
      <c r="H139" s="5"/>
      <c r="I139" s="5"/>
      <c r="J139" s="5"/>
      <c r="N139">
        <v>137</v>
      </c>
      <c r="O139" s="55" t="s">
        <v>7403</v>
      </c>
      <c r="P139" s="55" t="s">
        <v>7404</v>
      </c>
    </row>
    <row r="140" spans="1:16" x14ac:dyDescent="0.2">
      <c r="A140" s="4">
        <v>1</v>
      </c>
      <c r="B140" s="5">
        <v>1</v>
      </c>
      <c r="C140" s="5">
        <v>1</v>
      </c>
      <c r="D140" s="5">
        <v>1</v>
      </c>
      <c r="E140" s="5"/>
      <c r="F140" s="5"/>
      <c r="G140" s="5"/>
      <c r="H140" s="5"/>
      <c r="I140" s="5"/>
      <c r="J140" s="5"/>
      <c r="N140">
        <v>138</v>
      </c>
      <c r="O140" s="55" t="s">
        <v>7405</v>
      </c>
      <c r="P140" s="55" t="s">
        <v>7406</v>
      </c>
    </row>
    <row r="141" spans="1:16" x14ac:dyDescent="0.2">
      <c r="A141" s="4">
        <v>1</v>
      </c>
      <c r="B141" s="5">
        <v>1</v>
      </c>
      <c r="C141" s="5">
        <v>1</v>
      </c>
      <c r="D141" s="5">
        <v>1</v>
      </c>
      <c r="E141" s="5"/>
      <c r="F141" s="5"/>
      <c r="G141" s="5"/>
      <c r="H141" s="5"/>
      <c r="I141" s="5"/>
      <c r="J141" s="5"/>
      <c r="N141">
        <v>139</v>
      </c>
      <c r="O141" s="55" t="s">
        <v>7407</v>
      </c>
      <c r="P141" s="55" t="s">
        <v>7408</v>
      </c>
    </row>
    <row r="142" spans="1:16" x14ac:dyDescent="0.2">
      <c r="A142" s="4">
        <v>1</v>
      </c>
      <c r="B142" s="5">
        <v>1</v>
      </c>
      <c r="C142" s="5">
        <v>1</v>
      </c>
      <c r="D142" s="5">
        <v>1</v>
      </c>
      <c r="E142" s="5"/>
      <c r="F142" s="5"/>
      <c r="G142" s="5"/>
      <c r="H142" s="5"/>
      <c r="I142" s="5"/>
      <c r="J142" s="5"/>
      <c r="N142">
        <v>140</v>
      </c>
      <c r="O142" s="55" t="s">
        <v>7409</v>
      </c>
      <c r="P142" s="55" t="s">
        <v>7410</v>
      </c>
    </row>
    <row r="143" spans="1:16" x14ac:dyDescent="0.2">
      <c r="A143" s="4">
        <v>1</v>
      </c>
      <c r="B143" s="5">
        <v>1</v>
      </c>
      <c r="C143" s="5">
        <v>1</v>
      </c>
      <c r="D143" s="5">
        <v>1</v>
      </c>
      <c r="E143" s="5"/>
      <c r="F143" s="5"/>
      <c r="G143" s="5"/>
      <c r="H143" s="5"/>
      <c r="I143" s="5"/>
      <c r="J143" s="5"/>
      <c r="N143">
        <v>141</v>
      </c>
      <c r="O143" s="55" t="s">
        <v>7411</v>
      </c>
      <c r="P143" s="55" t="s">
        <v>7412</v>
      </c>
    </row>
    <row r="144" spans="1:16" x14ac:dyDescent="0.2">
      <c r="A144" s="4">
        <v>1</v>
      </c>
      <c r="B144" s="5">
        <v>1</v>
      </c>
      <c r="C144" s="5">
        <v>1</v>
      </c>
      <c r="D144" s="5">
        <v>1</v>
      </c>
      <c r="E144" s="5"/>
      <c r="F144" s="5"/>
      <c r="G144" s="5"/>
      <c r="H144" s="5"/>
      <c r="I144" s="5"/>
      <c r="J144" s="5"/>
      <c r="N144">
        <v>142</v>
      </c>
      <c r="O144" s="55" t="s">
        <v>7413</v>
      </c>
      <c r="P144" s="55" t="s">
        <v>7414</v>
      </c>
    </row>
    <row r="145" spans="1:16" x14ac:dyDescent="0.2">
      <c r="A145" s="4">
        <v>1</v>
      </c>
      <c r="B145" s="5">
        <v>1</v>
      </c>
      <c r="C145" s="5">
        <v>1</v>
      </c>
      <c r="D145" s="5">
        <v>1</v>
      </c>
      <c r="E145" s="5"/>
      <c r="F145" s="5"/>
      <c r="G145" s="5"/>
      <c r="H145" s="5"/>
      <c r="I145" s="5"/>
      <c r="J145" s="5"/>
      <c r="N145">
        <v>143</v>
      </c>
      <c r="O145" s="55" t="s">
        <v>7415</v>
      </c>
      <c r="P145" s="55" t="s">
        <v>7416</v>
      </c>
    </row>
    <row r="146" spans="1:16" x14ac:dyDescent="0.2">
      <c r="A146" s="4">
        <v>1</v>
      </c>
      <c r="B146" s="5">
        <v>1</v>
      </c>
      <c r="C146" s="5">
        <v>1</v>
      </c>
      <c r="D146" s="5">
        <v>1</v>
      </c>
      <c r="E146" s="5"/>
      <c r="F146" s="5"/>
      <c r="G146" s="5"/>
      <c r="H146" s="5"/>
      <c r="I146" s="5"/>
      <c r="J146" s="5"/>
      <c r="N146">
        <v>144</v>
      </c>
      <c r="O146" s="55" t="s">
        <v>7417</v>
      </c>
      <c r="P146" s="55" t="s">
        <v>7418</v>
      </c>
    </row>
    <row r="147" spans="1:16" x14ac:dyDescent="0.2">
      <c r="A147" s="4">
        <v>1</v>
      </c>
      <c r="B147" s="5">
        <v>1</v>
      </c>
      <c r="C147" s="5">
        <v>1</v>
      </c>
      <c r="D147" s="5">
        <v>1</v>
      </c>
      <c r="E147" s="5"/>
      <c r="F147" s="5"/>
      <c r="G147" s="5"/>
      <c r="H147" s="5"/>
      <c r="I147" s="5"/>
      <c r="J147" s="5"/>
      <c r="N147">
        <v>145</v>
      </c>
      <c r="O147" s="55" t="s">
        <v>7419</v>
      </c>
      <c r="P147" s="55" t="s">
        <v>7420</v>
      </c>
    </row>
    <row r="148" spans="1:16" x14ac:dyDescent="0.2">
      <c r="A148" s="4">
        <v>1</v>
      </c>
      <c r="B148" s="5">
        <v>1</v>
      </c>
      <c r="C148" s="5">
        <v>1</v>
      </c>
      <c r="D148" s="5">
        <v>1</v>
      </c>
      <c r="E148" s="5"/>
      <c r="F148" s="5"/>
      <c r="G148" s="5"/>
      <c r="H148" s="5"/>
      <c r="I148" s="5"/>
      <c r="J148" s="5"/>
      <c r="N148">
        <v>146</v>
      </c>
      <c r="O148" s="55" t="s">
        <v>7421</v>
      </c>
      <c r="P148" s="55" t="s">
        <v>7422</v>
      </c>
    </row>
    <row r="149" spans="1:16" x14ac:dyDescent="0.2">
      <c r="A149" s="4">
        <v>1</v>
      </c>
      <c r="B149" s="5">
        <v>1</v>
      </c>
      <c r="C149" s="5">
        <v>1</v>
      </c>
      <c r="D149" s="5">
        <v>1</v>
      </c>
      <c r="E149" s="5"/>
      <c r="F149" s="5"/>
      <c r="G149" s="5"/>
      <c r="H149" s="5"/>
      <c r="I149" s="5"/>
      <c r="J149" s="5"/>
      <c r="N149">
        <v>147</v>
      </c>
      <c r="O149" s="55" t="s">
        <v>7423</v>
      </c>
      <c r="P149" s="55" t="s">
        <v>7424</v>
      </c>
    </row>
    <row r="150" spans="1:16" x14ac:dyDescent="0.2">
      <c r="A150" s="4">
        <v>1</v>
      </c>
      <c r="B150" s="5">
        <v>1</v>
      </c>
      <c r="C150" s="5">
        <v>1</v>
      </c>
      <c r="D150" s="5">
        <v>1</v>
      </c>
      <c r="E150" s="5"/>
      <c r="F150" s="5"/>
      <c r="G150" s="5"/>
      <c r="H150" s="5"/>
      <c r="I150" s="5"/>
      <c r="J150" s="5"/>
      <c r="N150">
        <v>148</v>
      </c>
      <c r="O150" s="55" t="s">
        <v>7425</v>
      </c>
      <c r="P150" s="55" t="s">
        <v>7426</v>
      </c>
    </row>
    <row r="151" spans="1:16" x14ac:dyDescent="0.2">
      <c r="A151" s="4">
        <v>1</v>
      </c>
      <c r="B151" s="5">
        <v>1</v>
      </c>
      <c r="C151" s="5">
        <v>1</v>
      </c>
      <c r="D151" s="5">
        <v>1</v>
      </c>
      <c r="E151" s="5"/>
      <c r="F151" s="5"/>
      <c r="G151" s="5"/>
      <c r="H151" s="5"/>
      <c r="I151" s="5"/>
      <c r="J151" s="5"/>
      <c r="N151">
        <v>149</v>
      </c>
      <c r="O151" s="55" t="s">
        <v>7427</v>
      </c>
      <c r="P151" s="55" t="s">
        <v>7428</v>
      </c>
    </row>
    <row r="152" spans="1:16" x14ac:dyDescent="0.2">
      <c r="A152" s="4">
        <v>1</v>
      </c>
      <c r="B152" s="5">
        <v>1</v>
      </c>
      <c r="C152" s="5">
        <v>1</v>
      </c>
      <c r="D152" s="5">
        <v>1</v>
      </c>
      <c r="E152" s="5"/>
      <c r="F152" s="5"/>
      <c r="G152" s="5"/>
      <c r="H152" s="5"/>
      <c r="I152" s="5"/>
      <c r="J152" s="5"/>
      <c r="N152">
        <v>150</v>
      </c>
      <c r="O152" s="55" t="s">
        <v>7429</v>
      </c>
      <c r="P152" s="55" t="s">
        <v>7430</v>
      </c>
    </row>
  </sheetData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8B92-6FA4-4492-96D0-A970C31AA0AE}">
  <sheetPr codeName="Sheet9">
    <tabColor rgb="FF7030A0"/>
  </sheetPr>
  <dimension ref="A1:U13"/>
  <sheetViews>
    <sheetView topLeftCell="D1" workbookViewId="0">
      <selection activeCell="U17" sqref="U17:U18"/>
    </sheetView>
  </sheetViews>
  <sheetFormatPr defaultRowHeight="14.25" x14ac:dyDescent="0.2"/>
  <cols>
    <col min="15" max="15" width="10.5" bestFit="1" customWidth="1"/>
    <col min="16" max="16" width="14.375" customWidth="1"/>
    <col min="18" max="18" width="17.125" bestFit="1" customWidth="1"/>
    <col min="19" max="19" width="16.375" customWidth="1"/>
    <col min="21" max="21" width="18.25" customWidth="1"/>
  </cols>
  <sheetData>
    <row r="1" spans="1:21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N1" s="50" t="s">
        <v>250</v>
      </c>
      <c r="O1" s="50" t="s">
        <v>2349</v>
      </c>
      <c r="P1" s="50" t="s">
        <v>251</v>
      </c>
      <c r="Q1" s="50" t="s">
        <v>7431</v>
      </c>
      <c r="R1" s="50" t="s">
        <v>7432</v>
      </c>
      <c r="S1" s="50" t="s">
        <v>7433</v>
      </c>
      <c r="T1" s="50" t="s">
        <v>7434</v>
      </c>
      <c r="U1" s="50" t="s">
        <v>7435</v>
      </c>
    </row>
    <row r="2" spans="1:21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N2" s="50"/>
      <c r="O2" s="50" t="s">
        <v>7436</v>
      </c>
      <c r="P2" s="61" t="s">
        <v>7437</v>
      </c>
      <c r="Q2" s="50" t="s">
        <v>4307</v>
      </c>
      <c r="R2" s="50" t="s">
        <v>7438</v>
      </c>
      <c r="S2" s="50" t="s">
        <v>7439</v>
      </c>
      <c r="T2" s="50" t="s">
        <v>7440</v>
      </c>
      <c r="U2" s="50" t="s">
        <v>7441</v>
      </c>
    </row>
    <row r="3" spans="1:21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 s="50"/>
      <c r="O3" s="50">
        <v>100000600</v>
      </c>
      <c r="P3" s="50" t="str">
        <f>Q3/100&amp;"元"</f>
        <v>6元</v>
      </c>
      <c r="Q3" s="50">
        <v>600</v>
      </c>
      <c r="R3" s="50" t="s">
        <v>7442</v>
      </c>
      <c r="S3" s="50" t="s">
        <v>7443</v>
      </c>
      <c r="T3" s="50">
        <v>6</v>
      </c>
      <c r="U3" s="50">
        <v>6</v>
      </c>
    </row>
    <row r="4" spans="1:21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 s="50"/>
      <c r="O4" s="50">
        <v>100001200</v>
      </c>
      <c r="P4" s="50" t="str">
        <f t="shared" ref="P4:P13" si="0">Q4/100&amp;"元"</f>
        <v>12元</v>
      </c>
      <c r="Q4" s="50">
        <v>1200</v>
      </c>
      <c r="R4" s="50" t="s">
        <v>7444</v>
      </c>
      <c r="S4" s="50" t="s">
        <v>7445</v>
      </c>
      <c r="T4" s="50">
        <v>12</v>
      </c>
      <c r="U4" s="50">
        <v>12</v>
      </c>
    </row>
    <row r="5" spans="1:21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 s="50"/>
      <c r="O5" s="50">
        <v>100001800</v>
      </c>
      <c r="P5" s="50" t="str">
        <f t="shared" si="0"/>
        <v>18元</v>
      </c>
      <c r="Q5" s="50">
        <v>1800</v>
      </c>
      <c r="R5" s="50" t="s">
        <v>7446</v>
      </c>
      <c r="S5" s="50" t="s">
        <v>7447</v>
      </c>
      <c r="T5" s="50">
        <v>18</v>
      </c>
      <c r="U5" s="50">
        <v>18</v>
      </c>
    </row>
    <row r="6" spans="1:21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 s="50"/>
      <c r="O6" s="50">
        <v>100003000</v>
      </c>
      <c r="P6" s="50" t="str">
        <f t="shared" si="0"/>
        <v>30元</v>
      </c>
      <c r="Q6" s="50">
        <v>3000</v>
      </c>
      <c r="R6" s="50" t="s">
        <v>7448</v>
      </c>
      <c r="S6" s="50" t="s">
        <v>7449</v>
      </c>
      <c r="T6" s="50">
        <v>30</v>
      </c>
      <c r="U6" s="50">
        <v>30</v>
      </c>
    </row>
    <row r="7" spans="1:21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 s="50"/>
      <c r="O7" s="50">
        <v>100006800</v>
      </c>
      <c r="P7" s="50" t="str">
        <f t="shared" si="0"/>
        <v>68元</v>
      </c>
      <c r="Q7" s="50">
        <v>6800</v>
      </c>
      <c r="R7" s="50" t="s">
        <v>7450</v>
      </c>
      <c r="S7" s="50" t="s">
        <v>7451</v>
      </c>
      <c r="T7" s="50">
        <v>68</v>
      </c>
      <c r="U7" s="50">
        <v>68</v>
      </c>
    </row>
    <row r="8" spans="1:21" x14ac:dyDescent="0.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 s="50"/>
      <c r="O8" s="50">
        <v>100008800</v>
      </c>
      <c r="P8" s="50" t="str">
        <f t="shared" si="0"/>
        <v>88元</v>
      </c>
      <c r="Q8" s="50">
        <v>8800</v>
      </c>
      <c r="R8" s="50" t="s">
        <v>7452</v>
      </c>
      <c r="S8" s="50" t="s">
        <v>7453</v>
      </c>
      <c r="T8" s="50">
        <v>88</v>
      </c>
      <c r="U8" s="50">
        <v>88</v>
      </c>
    </row>
    <row r="9" spans="1:21" x14ac:dyDescent="0.2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 s="50"/>
      <c r="O9" s="50">
        <v>100009800</v>
      </c>
      <c r="P9" s="50" t="str">
        <f t="shared" si="0"/>
        <v>98元</v>
      </c>
      <c r="Q9" s="50">
        <v>9800</v>
      </c>
      <c r="R9" s="50" t="s">
        <v>7454</v>
      </c>
      <c r="S9" s="50" t="s">
        <v>7455</v>
      </c>
      <c r="T9" s="50">
        <v>98</v>
      </c>
      <c r="U9" s="50">
        <v>98</v>
      </c>
    </row>
    <row r="10" spans="1:21" x14ac:dyDescent="0.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 s="50"/>
      <c r="O10" s="50">
        <v>100012800</v>
      </c>
      <c r="P10" s="50" t="str">
        <f t="shared" si="0"/>
        <v>128元</v>
      </c>
      <c r="Q10" s="50">
        <v>12800</v>
      </c>
      <c r="R10" s="50" t="s">
        <v>7456</v>
      </c>
      <c r="S10" s="50" t="s">
        <v>7457</v>
      </c>
      <c r="T10" s="50">
        <v>128</v>
      </c>
      <c r="U10" s="50">
        <v>128</v>
      </c>
    </row>
    <row r="11" spans="1:21" x14ac:dyDescent="0.2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 s="50"/>
      <c r="O11" s="50">
        <v>100019800</v>
      </c>
      <c r="P11" s="50" t="str">
        <f t="shared" si="0"/>
        <v>198元</v>
      </c>
      <c r="Q11" s="50">
        <v>19800</v>
      </c>
      <c r="R11" s="50" t="s">
        <v>7458</v>
      </c>
      <c r="S11" s="50" t="s">
        <v>7459</v>
      </c>
      <c r="T11" s="50">
        <v>198</v>
      </c>
      <c r="U11" s="50">
        <v>198</v>
      </c>
    </row>
    <row r="12" spans="1:21" x14ac:dyDescent="0.2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 s="50"/>
      <c r="O12" s="50">
        <v>100032800</v>
      </c>
      <c r="P12" s="50" t="str">
        <f t="shared" si="0"/>
        <v>328元</v>
      </c>
      <c r="Q12" s="50">
        <v>32800</v>
      </c>
      <c r="R12" s="50" t="s">
        <v>7460</v>
      </c>
      <c r="S12" s="50" t="s">
        <v>7461</v>
      </c>
      <c r="T12" s="50">
        <v>328</v>
      </c>
      <c r="U12" s="50">
        <v>328</v>
      </c>
    </row>
    <row r="13" spans="1:21" x14ac:dyDescent="0.2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 s="50"/>
      <c r="O13" s="50">
        <v>100064800</v>
      </c>
      <c r="P13" s="50" t="str">
        <f t="shared" si="0"/>
        <v>648元</v>
      </c>
      <c r="Q13" s="50">
        <v>64800</v>
      </c>
      <c r="R13" s="50" t="s">
        <v>7462</v>
      </c>
      <c r="S13" s="50" t="s">
        <v>7463</v>
      </c>
      <c r="T13" s="50">
        <v>648</v>
      </c>
      <c r="U13" s="50">
        <v>648</v>
      </c>
    </row>
  </sheetData>
  <phoneticPr fontId="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50B70-065B-4291-B9FC-78DCCDD2B3F8}">
  <sheetPr codeName="Sheet26">
    <tabColor rgb="FF7030A0"/>
  </sheetPr>
  <dimension ref="A1:P7"/>
  <sheetViews>
    <sheetView workbookViewId="0">
      <selection activeCell="H22" sqref="H22"/>
    </sheetView>
  </sheetViews>
  <sheetFormatPr defaultRowHeight="14.25" x14ac:dyDescent="0.2"/>
  <cols>
    <col min="15" max="15" width="21.875" style="50" customWidth="1"/>
    <col min="16" max="16" width="93.5" style="50" bestFit="1" customWidth="1"/>
  </cols>
  <sheetData>
    <row r="1" spans="1:16" x14ac:dyDescent="0.2">
      <c r="A1" s="4" t="s">
        <v>243</v>
      </c>
      <c r="B1" s="5" t="s">
        <v>244</v>
      </c>
      <c r="C1" s="5" t="s">
        <v>245</v>
      </c>
      <c r="D1" s="5" t="s">
        <v>145</v>
      </c>
      <c r="E1" s="5" t="s">
        <v>148</v>
      </c>
      <c r="F1" s="5" t="s">
        <v>151</v>
      </c>
      <c r="G1" s="5" t="s">
        <v>246</v>
      </c>
      <c r="H1" s="5" t="s">
        <v>247</v>
      </c>
      <c r="I1" s="5" t="s">
        <v>248</v>
      </c>
      <c r="J1" s="5" t="s">
        <v>249</v>
      </c>
      <c r="M1" s="7" t="s">
        <v>250</v>
      </c>
      <c r="N1" s="7" t="s">
        <v>2349</v>
      </c>
      <c r="O1" s="50" t="s">
        <v>2350</v>
      </c>
      <c r="P1" s="50" t="s">
        <v>2351</v>
      </c>
    </row>
    <row r="2" spans="1:16" x14ac:dyDescent="0.2">
      <c r="A2" s="4" t="s">
        <v>253</v>
      </c>
      <c r="B2" s="5" t="s">
        <v>141</v>
      </c>
      <c r="C2" s="5" t="s">
        <v>144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259</v>
      </c>
      <c r="J2" s="5" t="s">
        <v>260</v>
      </c>
      <c r="N2" s="7" t="s">
        <v>7464</v>
      </c>
      <c r="O2" s="50" t="s">
        <v>7465</v>
      </c>
      <c r="P2" s="50" t="s">
        <v>7466</v>
      </c>
    </row>
    <row r="3" spans="1:16" x14ac:dyDescent="0.2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v>1</v>
      </c>
      <c r="O3" s="50" t="s">
        <v>7467</v>
      </c>
      <c r="P3" s="50" t="s">
        <v>7468</v>
      </c>
    </row>
    <row r="4" spans="1:16" x14ac:dyDescent="0.2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v>2</v>
      </c>
      <c r="O4" s="50" t="s">
        <v>7469</v>
      </c>
      <c r="P4" s="50" t="s">
        <v>7470</v>
      </c>
    </row>
    <row r="5" spans="1:16" x14ac:dyDescent="0.2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v>3</v>
      </c>
      <c r="O5" s="50" t="s">
        <v>7471</v>
      </c>
      <c r="P5" s="50" t="s">
        <v>7472</v>
      </c>
    </row>
    <row r="6" spans="1:16" x14ac:dyDescent="0.2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 s="170">
        <v>4</v>
      </c>
      <c r="O6" s="92" t="s">
        <v>7473</v>
      </c>
      <c r="P6" s="92" t="s">
        <v>7474</v>
      </c>
    </row>
    <row r="7" spans="1:16" x14ac:dyDescent="0.2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v>5</v>
      </c>
      <c r="O7" s="50" t="s">
        <v>7475</v>
      </c>
      <c r="P7" s="50" t="s">
        <v>7476</v>
      </c>
    </row>
  </sheetData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34DE0-6030-4DE5-9B5E-D1D272BEA4FB}">
  <sheetPr codeName="Sheet6">
    <tabColor theme="2" tint="-0.749992370372631"/>
  </sheetPr>
  <dimension ref="A1:AA133"/>
  <sheetViews>
    <sheetView topLeftCell="D1" workbookViewId="0">
      <selection activeCell="P29" sqref="P29"/>
    </sheetView>
  </sheetViews>
  <sheetFormatPr defaultRowHeight="14.25" x14ac:dyDescent="0.2"/>
  <cols>
    <col min="14" max="14" width="11.625" customWidth="1"/>
    <col min="16" max="16" width="16.5" style="49" bestFit="1" customWidth="1"/>
    <col min="18" max="18" width="12.125" bestFit="1" customWidth="1"/>
    <col min="19" max="19" width="16.25" style="50" bestFit="1" customWidth="1"/>
    <col min="21" max="21" width="17.125" style="49" bestFit="1" customWidth="1"/>
    <col min="22" max="22" width="18" style="50" bestFit="1" customWidth="1"/>
  </cols>
  <sheetData>
    <row r="1" spans="1:27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K1" s="50"/>
      <c r="L1" s="50"/>
      <c r="M1" s="50"/>
      <c r="N1" s="52" t="s">
        <v>250</v>
      </c>
      <c r="O1" s="52" t="s">
        <v>2349</v>
      </c>
      <c r="P1" s="49" t="s">
        <v>251</v>
      </c>
      <c r="Q1" s="52" t="s">
        <v>7477</v>
      </c>
      <c r="R1" s="56" t="s">
        <v>7478</v>
      </c>
      <c r="S1" s="50" t="s">
        <v>7479</v>
      </c>
      <c r="T1" s="50" t="s">
        <v>4681</v>
      </c>
      <c r="U1" s="49" t="s">
        <v>7480</v>
      </c>
      <c r="V1" s="50" t="s">
        <v>7481</v>
      </c>
    </row>
    <row r="2" spans="1:27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K2" s="50"/>
      <c r="L2" s="50"/>
      <c r="M2" s="50"/>
      <c r="N2" s="53"/>
      <c r="O2" s="52" t="s">
        <v>7482</v>
      </c>
      <c r="P2" s="49" t="s">
        <v>7483</v>
      </c>
      <c r="Q2" s="49" t="s">
        <v>7484</v>
      </c>
      <c r="R2" s="49" t="s">
        <v>7485</v>
      </c>
      <c r="S2" s="50" t="s">
        <v>7486</v>
      </c>
      <c r="T2" s="50" t="s">
        <v>4689</v>
      </c>
      <c r="U2" s="49" t="s">
        <v>7487</v>
      </c>
      <c r="V2" s="50" t="s">
        <v>3489</v>
      </c>
    </row>
    <row r="3" spans="1:27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K3" s="50"/>
      <c r="L3" s="50"/>
      <c r="M3" s="50"/>
      <c r="N3" s="50"/>
      <c r="O3" s="50">
        <v>50000</v>
      </c>
      <c r="P3" s="52" t="s">
        <v>7488</v>
      </c>
      <c r="Q3" s="50">
        <v>50000</v>
      </c>
      <c r="R3" s="49">
        <v>0</v>
      </c>
      <c r="S3" s="50" t="s">
        <v>7489</v>
      </c>
      <c r="T3" s="49">
        <v>1000</v>
      </c>
      <c r="U3" s="49" t="s">
        <v>3505</v>
      </c>
      <c r="V3" s="50">
        <v>0</v>
      </c>
      <c r="AA3" s="50"/>
    </row>
    <row r="4" spans="1:27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K4" s="50"/>
      <c r="L4" s="50"/>
      <c r="M4" s="50"/>
      <c r="N4" s="50"/>
      <c r="O4" s="50">
        <v>50001</v>
      </c>
      <c r="P4" s="52" t="s">
        <v>7490</v>
      </c>
      <c r="Q4" s="50">
        <v>50001</v>
      </c>
      <c r="R4" s="49">
        <v>0</v>
      </c>
      <c r="S4" s="50" t="s">
        <v>7489</v>
      </c>
      <c r="T4" s="49">
        <v>1000</v>
      </c>
      <c r="U4" s="49" t="s">
        <v>3505</v>
      </c>
      <c r="V4" s="50">
        <v>0</v>
      </c>
      <c r="AA4" s="50"/>
    </row>
    <row r="5" spans="1:27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K5" s="50"/>
      <c r="N5" s="50"/>
      <c r="O5" s="50">
        <v>50002</v>
      </c>
      <c r="P5" s="52" t="s">
        <v>7491</v>
      </c>
      <c r="Q5" s="50">
        <v>50002</v>
      </c>
      <c r="R5" s="49">
        <v>0</v>
      </c>
      <c r="S5" s="50" t="s">
        <v>7489</v>
      </c>
      <c r="T5" s="49">
        <v>1000</v>
      </c>
      <c r="U5" s="49" t="s">
        <v>3505</v>
      </c>
      <c r="V5" s="50">
        <v>0</v>
      </c>
      <c r="AA5" s="50"/>
    </row>
    <row r="6" spans="1:27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K6" s="50"/>
      <c r="N6" s="50"/>
      <c r="O6" s="50">
        <v>50003</v>
      </c>
      <c r="P6" s="52" t="s">
        <v>7492</v>
      </c>
      <c r="Q6" s="50">
        <v>50003</v>
      </c>
      <c r="R6" s="49">
        <v>0</v>
      </c>
      <c r="S6" s="50" t="s">
        <v>7489</v>
      </c>
      <c r="T6" s="49">
        <v>1000</v>
      </c>
      <c r="U6" s="49" t="s">
        <v>3505</v>
      </c>
      <c r="V6" s="50">
        <v>0</v>
      </c>
      <c r="AA6" s="50"/>
    </row>
    <row r="7" spans="1:27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K7" s="50"/>
      <c r="N7" s="50"/>
      <c r="O7" s="50">
        <v>50004</v>
      </c>
      <c r="P7" s="52" t="s">
        <v>7493</v>
      </c>
      <c r="Q7" s="50">
        <v>50004</v>
      </c>
      <c r="R7" s="49">
        <v>0</v>
      </c>
      <c r="S7" s="50" t="s">
        <v>7494</v>
      </c>
      <c r="T7" s="49">
        <v>1000</v>
      </c>
      <c r="U7" s="49" t="s">
        <v>3505</v>
      </c>
      <c r="V7" s="50">
        <v>0</v>
      </c>
    </row>
    <row r="8" spans="1:27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0"/>
      <c r="N8" s="50"/>
      <c r="O8" s="50">
        <v>50005</v>
      </c>
      <c r="P8" s="52" t="s">
        <v>7495</v>
      </c>
      <c r="Q8" s="50">
        <v>50005</v>
      </c>
      <c r="R8" s="49">
        <v>0</v>
      </c>
      <c r="S8" s="50" t="s">
        <v>7494</v>
      </c>
      <c r="T8" s="49">
        <v>1000</v>
      </c>
      <c r="U8" s="49" t="s">
        <v>3505</v>
      </c>
      <c r="V8" s="50">
        <v>0</v>
      </c>
    </row>
    <row r="9" spans="1:27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K9" s="50"/>
      <c r="N9" s="50"/>
      <c r="O9" s="50">
        <v>50006</v>
      </c>
      <c r="P9" s="52" t="s">
        <v>7496</v>
      </c>
      <c r="Q9" s="50">
        <v>50006</v>
      </c>
      <c r="R9" s="49">
        <v>0</v>
      </c>
      <c r="S9" s="50" t="s">
        <v>7494</v>
      </c>
      <c r="T9" s="49">
        <v>1000</v>
      </c>
      <c r="U9" s="49" t="s">
        <v>3505</v>
      </c>
      <c r="V9" s="50">
        <v>0</v>
      </c>
    </row>
    <row r="10" spans="1:27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K10" s="50"/>
      <c r="N10" s="50"/>
      <c r="O10" s="50">
        <v>50007</v>
      </c>
      <c r="P10" s="52" t="s">
        <v>7497</v>
      </c>
      <c r="Q10" s="50">
        <v>50007</v>
      </c>
      <c r="R10" s="49">
        <v>0</v>
      </c>
      <c r="S10" s="50" t="s">
        <v>7494</v>
      </c>
      <c r="T10" s="49">
        <v>1000</v>
      </c>
      <c r="U10" s="49" t="s">
        <v>3505</v>
      </c>
      <c r="V10" s="50">
        <v>0</v>
      </c>
    </row>
    <row r="11" spans="1:27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K11" s="50"/>
      <c r="N11" s="50"/>
      <c r="O11" s="50">
        <v>50008</v>
      </c>
      <c r="P11" s="52" t="s">
        <v>7498</v>
      </c>
      <c r="Q11" s="50">
        <v>50008</v>
      </c>
      <c r="R11" s="49">
        <v>0</v>
      </c>
      <c r="S11" s="50" t="s">
        <v>7499</v>
      </c>
      <c r="T11" s="49">
        <v>1000</v>
      </c>
      <c r="U11" s="49" t="s">
        <v>3505</v>
      </c>
      <c r="V11" s="50">
        <v>0</v>
      </c>
    </row>
    <row r="12" spans="1:27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K12" s="50"/>
      <c r="N12" s="50"/>
      <c r="O12" s="50">
        <v>50009</v>
      </c>
      <c r="P12" s="52" t="s">
        <v>7500</v>
      </c>
      <c r="Q12" s="50">
        <v>50009</v>
      </c>
      <c r="R12" s="49">
        <v>0</v>
      </c>
      <c r="S12" s="50" t="s">
        <v>7499</v>
      </c>
      <c r="T12" s="49">
        <v>1000</v>
      </c>
      <c r="U12" s="49" t="s">
        <v>3505</v>
      </c>
      <c r="V12" s="50">
        <v>0</v>
      </c>
    </row>
    <row r="13" spans="1:27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K13" s="50"/>
      <c r="N13" s="50"/>
      <c r="O13" s="50">
        <v>50010</v>
      </c>
      <c r="P13" s="52" t="s">
        <v>7501</v>
      </c>
      <c r="Q13" s="50">
        <v>50010</v>
      </c>
      <c r="R13" s="49">
        <v>0</v>
      </c>
      <c r="S13" s="50" t="s">
        <v>7499</v>
      </c>
      <c r="T13" s="49">
        <v>1000</v>
      </c>
      <c r="U13" s="49" t="s">
        <v>3505</v>
      </c>
      <c r="V13" s="50">
        <v>0</v>
      </c>
    </row>
    <row r="14" spans="1:27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K14" s="50"/>
      <c r="N14" s="50"/>
      <c r="O14" s="50">
        <v>50011</v>
      </c>
      <c r="P14" s="52" t="s">
        <v>7502</v>
      </c>
      <c r="Q14" s="50">
        <v>50011</v>
      </c>
      <c r="R14" s="49">
        <v>0</v>
      </c>
      <c r="S14" s="50" t="s">
        <v>7499</v>
      </c>
      <c r="T14" s="49">
        <v>1000</v>
      </c>
      <c r="U14" s="49" t="s">
        <v>3505</v>
      </c>
      <c r="V14" s="50">
        <v>0</v>
      </c>
    </row>
    <row r="15" spans="1:27" x14ac:dyDescent="0.2">
      <c r="A15" s="51">
        <v>1</v>
      </c>
      <c r="B15" s="52"/>
      <c r="C15" s="52"/>
      <c r="D15" s="52"/>
      <c r="E15" s="52"/>
      <c r="F15" s="52"/>
      <c r="G15" s="52"/>
      <c r="H15" s="52"/>
      <c r="I15" s="52"/>
      <c r="J15" s="52"/>
      <c r="K15" s="50"/>
      <c r="N15" s="50"/>
      <c r="O15" s="50">
        <v>50012</v>
      </c>
      <c r="P15" s="52" t="s">
        <v>7503</v>
      </c>
      <c r="Q15" s="50">
        <v>50012</v>
      </c>
      <c r="R15" s="49">
        <v>0</v>
      </c>
      <c r="S15" s="50" t="s">
        <v>7499</v>
      </c>
      <c r="T15" s="49">
        <v>1000</v>
      </c>
      <c r="U15" s="49" t="s">
        <v>3505</v>
      </c>
      <c r="V15" s="50">
        <v>0</v>
      </c>
    </row>
    <row r="16" spans="1:27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K16" s="50"/>
      <c r="L16" s="50"/>
      <c r="M16" s="50"/>
      <c r="N16" s="50"/>
      <c r="O16" s="50">
        <v>50013</v>
      </c>
      <c r="P16" s="52" t="s">
        <v>7504</v>
      </c>
      <c r="Q16" s="50">
        <v>50013</v>
      </c>
      <c r="R16" s="49">
        <v>0</v>
      </c>
      <c r="S16" s="50" t="s">
        <v>7505</v>
      </c>
      <c r="T16" s="49">
        <v>1000</v>
      </c>
      <c r="U16" s="49" t="s">
        <v>3505</v>
      </c>
      <c r="V16" s="50">
        <v>0</v>
      </c>
    </row>
    <row r="17" spans="1:22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K17" s="50"/>
      <c r="L17" s="50"/>
      <c r="M17" s="50"/>
      <c r="N17" s="50"/>
      <c r="O17" s="50">
        <v>50014</v>
      </c>
      <c r="P17" s="52" t="s">
        <v>7506</v>
      </c>
      <c r="Q17" s="50">
        <v>50014</v>
      </c>
      <c r="R17" s="49">
        <v>0</v>
      </c>
      <c r="S17" s="50" t="s">
        <v>7505</v>
      </c>
      <c r="T17" s="49">
        <v>1000</v>
      </c>
      <c r="U17" s="49" t="s">
        <v>3505</v>
      </c>
      <c r="V17" s="50">
        <v>0</v>
      </c>
    </row>
    <row r="18" spans="1:22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K18" s="50"/>
      <c r="L18" s="50"/>
      <c r="M18" s="50"/>
      <c r="N18" s="50"/>
      <c r="O18" s="50">
        <v>50015</v>
      </c>
      <c r="P18" s="52" t="s">
        <v>7507</v>
      </c>
      <c r="Q18" s="50">
        <v>50015</v>
      </c>
      <c r="R18" s="49">
        <v>0</v>
      </c>
      <c r="S18" s="50" t="s">
        <v>7505</v>
      </c>
      <c r="T18" s="49">
        <v>1000</v>
      </c>
      <c r="U18" s="49" t="s">
        <v>3505</v>
      </c>
      <c r="V18" s="50">
        <v>0</v>
      </c>
    </row>
    <row r="19" spans="1:22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K19" s="50"/>
      <c r="L19" s="50"/>
      <c r="M19" s="50"/>
      <c r="N19" s="50"/>
      <c r="O19" s="50">
        <v>50016</v>
      </c>
      <c r="P19" s="52" t="s">
        <v>7508</v>
      </c>
      <c r="Q19" s="50">
        <v>50016</v>
      </c>
      <c r="R19" s="49">
        <v>0</v>
      </c>
      <c r="S19" s="50" t="s">
        <v>7505</v>
      </c>
      <c r="T19" s="49">
        <v>1000</v>
      </c>
      <c r="U19" s="49" t="s">
        <v>3505</v>
      </c>
      <c r="V19" s="50">
        <v>0</v>
      </c>
    </row>
    <row r="20" spans="1:22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K20" s="50"/>
      <c r="L20" s="50"/>
      <c r="M20" s="50"/>
      <c r="N20" s="50"/>
      <c r="O20" s="50">
        <v>50017</v>
      </c>
      <c r="P20" s="52" t="s">
        <v>7509</v>
      </c>
      <c r="Q20" s="50">
        <v>50017</v>
      </c>
      <c r="R20" s="49">
        <v>0</v>
      </c>
      <c r="S20" s="50" t="s">
        <v>7505</v>
      </c>
      <c r="T20" s="49">
        <v>1000</v>
      </c>
      <c r="U20" s="49" t="s">
        <v>3505</v>
      </c>
      <c r="V20" s="50">
        <v>0</v>
      </c>
    </row>
    <row r="21" spans="1:22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K21" s="50"/>
      <c r="L21" s="50"/>
      <c r="M21" s="50"/>
      <c r="N21" s="50"/>
      <c r="O21" s="50">
        <v>50018</v>
      </c>
      <c r="P21" s="52" t="s">
        <v>7510</v>
      </c>
      <c r="Q21" s="50">
        <v>50018</v>
      </c>
      <c r="R21" s="49">
        <v>0</v>
      </c>
      <c r="S21" s="50" t="s">
        <v>7505</v>
      </c>
      <c r="T21" s="49">
        <v>1000</v>
      </c>
      <c r="U21" s="49" t="s">
        <v>3505</v>
      </c>
      <c r="V21" s="50">
        <v>2001</v>
      </c>
    </row>
    <row r="22" spans="1:22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K22" s="50"/>
      <c r="L22" s="50"/>
      <c r="M22" s="50"/>
      <c r="N22" s="50"/>
      <c r="O22" s="50">
        <v>50019</v>
      </c>
      <c r="P22" s="52" t="s">
        <v>7511</v>
      </c>
      <c r="Q22" s="50">
        <v>50019</v>
      </c>
      <c r="R22" s="49">
        <v>0</v>
      </c>
      <c r="S22" s="50" t="s">
        <v>7505</v>
      </c>
      <c r="T22" s="49">
        <v>1000</v>
      </c>
      <c r="U22" s="49" t="s">
        <v>3505</v>
      </c>
      <c r="V22" s="50">
        <v>2001</v>
      </c>
    </row>
    <row r="23" spans="1:22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K23" s="50"/>
      <c r="L23" s="50"/>
      <c r="M23" s="50"/>
      <c r="N23" s="50"/>
      <c r="O23" s="50">
        <v>50020</v>
      </c>
      <c r="P23" s="52" t="s">
        <v>7512</v>
      </c>
      <c r="Q23" s="50">
        <v>50020</v>
      </c>
      <c r="R23" s="49">
        <v>0</v>
      </c>
      <c r="S23" s="50" t="s">
        <v>7489</v>
      </c>
      <c r="T23" s="49">
        <v>1000</v>
      </c>
      <c r="U23" s="49" t="s">
        <v>3505</v>
      </c>
      <c r="V23" s="50">
        <v>0</v>
      </c>
    </row>
    <row r="24" spans="1:22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K24" s="50"/>
      <c r="L24" s="50"/>
      <c r="M24" s="50"/>
      <c r="N24" s="50"/>
      <c r="O24" s="50">
        <v>50021</v>
      </c>
      <c r="P24" s="52" t="s">
        <v>5507</v>
      </c>
      <c r="Q24" s="50">
        <v>50021</v>
      </c>
      <c r="R24" s="49">
        <v>0</v>
      </c>
      <c r="S24" s="50" t="s">
        <v>7489</v>
      </c>
      <c r="T24" s="49">
        <v>1000</v>
      </c>
      <c r="U24" s="49" t="s">
        <v>3505</v>
      </c>
      <c r="V24" s="50">
        <v>0</v>
      </c>
    </row>
    <row r="25" spans="1:22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K25" s="50"/>
      <c r="L25" s="50"/>
      <c r="M25" s="50"/>
      <c r="N25" s="50"/>
      <c r="O25" s="50">
        <v>50022</v>
      </c>
      <c r="P25" s="52" t="s">
        <v>7513</v>
      </c>
      <c r="Q25" s="50">
        <v>50022</v>
      </c>
      <c r="R25" s="49">
        <v>0</v>
      </c>
      <c r="S25" s="50" t="s">
        <v>7489</v>
      </c>
      <c r="T25" s="49">
        <v>1000</v>
      </c>
      <c r="U25" s="49" t="s">
        <v>3505</v>
      </c>
      <c r="V25" s="50">
        <v>0</v>
      </c>
    </row>
    <row r="26" spans="1:22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K26" s="50"/>
      <c r="L26" s="50"/>
      <c r="M26" s="50"/>
      <c r="N26" s="50"/>
      <c r="O26" s="50">
        <v>50023</v>
      </c>
      <c r="P26" s="52" t="s">
        <v>7514</v>
      </c>
      <c r="Q26" s="50">
        <v>50023</v>
      </c>
      <c r="R26" s="49">
        <v>0</v>
      </c>
      <c r="S26" s="50" t="s">
        <v>7499</v>
      </c>
      <c r="T26" s="49">
        <v>1000</v>
      </c>
      <c r="U26" s="49" t="s">
        <v>3505</v>
      </c>
      <c r="V26" s="50">
        <v>0</v>
      </c>
    </row>
    <row r="27" spans="1:22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K27" s="50"/>
      <c r="L27" s="50"/>
      <c r="M27" s="50"/>
      <c r="N27" s="50"/>
      <c r="O27" s="50">
        <v>50024</v>
      </c>
      <c r="P27" s="52" t="s">
        <v>7515</v>
      </c>
      <c r="Q27" s="50">
        <v>50024</v>
      </c>
      <c r="R27" s="49">
        <v>0</v>
      </c>
      <c r="S27" s="50" t="s">
        <v>7499</v>
      </c>
      <c r="T27" s="49">
        <v>1000</v>
      </c>
      <c r="U27" s="49" t="s">
        <v>3505</v>
      </c>
      <c r="V27" s="50">
        <v>0</v>
      </c>
    </row>
    <row r="28" spans="1:22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K28" s="50"/>
      <c r="L28" s="50"/>
      <c r="M28" s="50"/>
      <c r="N28" s="50"/>
      <c r="O28" s="50">
        <v>50025</v>
      </c>
      <c r="P28" s="52" t="s">
        <v>7516</v>
      </c>
      <c r="Q28" s="50">
        <v>50025</v>
      </c>
      <c r="R28" s="49">
        <v>0</v>
      </c>
      <c r="S28" s="50" t="s">
        <v>7499</v>
      </c>
      <c r="T28" s="49">
        <v>1000</v>
      </c>
      <c r="U28" s="49" t="s">
        <v>3505</v>
      </c>
      <c r="V28" s="50">
        <v>0</v>
      </c>
    </row>
    <row r="29" spans="1:22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K29" s="50"/>
      <c r="L29" s="50"/>
      <c r="M29" s="50"/>
      <c r="N29" s="50"/>
      <c r="O29" s="50">
        <v>50026</v>
      </c>
      <c r="P29" s="52" t="s">
        <v>7517</v>
      </c>
      <c r="Q29" s="50">
        <v>50026</v>
      </c>
      <c r="R29" s="49">
        <v>0</v>
      </c>
      <c r="S29" s="50" t="s">
        <v>7499</v>
      </c>
      <c r="T29" s="49">
        <v>1000</v>
      </c>
      <c r="U29" s="49" t="s">
        <v>3505</v>
      </c>
      <c r="V29" s="50">
        <v>0</v>
      </c>
    </row>
    <row r="30" spans="1:22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K30" s="50"/>
      <c r="L30" s="50"/>
      <c r="M30" s="50"/>
      <c r="N30" s="50"/>
      <c r="O30" s="50">
        <v>50027</v>
      </c>
      <c r="P30" s="52" t="s">
        <v>7518</v>
      </c>
      <c r="Q30" s="50">
        <v>50027</v>
      </c>
      <c r="R30" s="49">
        <v>0</v>
      </c>
      <c r="S30" s="50" t="s">
        <v>7494</v>
      </c>
      <c r="T30" s="49">
        <v>1000</v>
      </c>
      <c r="U30" s="49" t="s">
        <v>3505</v>
      </c>
      <c r="V30" s="50">
        <v>0</v>
      </c>
    </row>
    <row r="31" spans="1:22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K31" s="50"/>
      <c r="L31" s="50"/>
      <c r="M31" s="50"/>
      <c r="N31" s="50"/>
      <c r="O31" s="50">
        <v>50028</v>
      </c>
      <c r="P31" s="52" t="s">
        <v>7519</v>
      </c>
      <c r="Q31" s="50">
        <v>50028</v>
      </c>
      <c r="R31" s="49">
        <v>0</v>
      </c>
      <c r="S31" s="50" t="s">
        <v>7494</v>
      </c>
      <c r="T31" s="49">
        <v>1000</v>
      </c>
      <c r="U31" s="49" t="s">
        <v>3505</v>
      </c>
      <c r="V31" s="50">
        <v>0</v>
      </c>
    </row>
    <row r="32" spans="1:22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K32" s="50"/>
      <c r="L32" s="50"/>
      <c r="M32" s="50"/>
      <c r="N32" s="50"/>
      <c r="O32" s="50">
        <v>50029</v>
      </c>
      <c r="P32" s="52" t="s">
        <v>7520</v>
      </c>
      <c r="Q32" s="50">
        <v>50029</v>
      </c>
      <c r="R32" s="49">
        <v>0</v>
      </c>
      <c r="S32" s="50" t="s">
        <v>7494</v>
      </c>
      <c r="T32" s="49">
        <v>1000</v>
      </c>
      <c r="U32" s="49" t="s">
        <v>3505</v>
      </c>
      <c r="V32" s="50">
        <v>0</v>
      </c>
    </row>
    <row r="33" spans="1:22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K33" s="50"/>
      <c r="L33" s="50"/>
      <c r="M33" s="50"/>
      <c r="N33" s="50"/>
      <c r="O33" s="50">
        <v>50030</v>
      </c>
      <c r="P33" s="52" t="s">
        <v>7521</v>
      </c>
      <c r="Q33" s="50">
        <v>50030</v>
      </c>
      <c r="R33" s="49">
        <v>0</v>
      </c>
      <c r="S33" s="50" t="s">
        <v>7494</v>
      </c>
      <c r="T33" s="49">
        <v>1000</v>
      </c>
      <c r="U33" s="49" t="s">
        <v>3505</v>
      </c>
      <c r="V33" s="50">
        <v>0</v>
      </c>
    </row>
    <row r="34" spans="1:22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K34" s="50"/>
      <c r="L34" s="50"/>
      <c r="M34" s="50"/>
      <c r="N34" s="50"/>
      <c r="O34" s="50">
        <v>50031</v>
      </c>
      <c r="P34" s="52" t="s">
        <v>7522</v>
      </c>
      <c r="Q34" s="50">
        <v>50031</v>
      </c>
      <c r="R34" s="49">
        <v>0</v>
      </c>
      <c r="S34" s="50" t="s">
        <v>7489</v>
      </c>
      <c r="T34" s="49">
        <v>1000</v>
      </c>
      <c r="U34" s="49" t="s">
        <v>3505</v>
      </c>
      <c r="V34" s="50">
        <v>0</v>
      </c>
    </row>
    <row r="35" spans="1:22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K35" s="50"/>
      <c r="L35" s="50"/>
      <c r="M35" s="50"/>
      <c r="N35" s="50"/>
      <c r="O35" s="50">
        <v>50032</v>
      </c>
      <c r="P35" s="52" t="s">
        <v>7523</v>
      </c>
      <c r="Q35" s="50">
        <v>50032</v>
      </c>
      <c r="R35" s="49">
        <v>0</v>
      </c>
      <c r="S35" s="50" t="s">
        <v>7489</v>
      </c>
      <c r="T35" s="49">
        <v>1000</v>
      </c>
      <c r="U35" s="49" t="s">
        <v>3505</v>
      </c>
      <c r="V35" s="50">
        <v>0</v>
      </c>
    </row>
    <row r="36" spans="1:22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K36" s="50"/>
      <c r="L36" s="50"/>
      <c r="M36" s="50"/>
      <c r="N36" s="50"/>
      <c r="O36" s="50">
        <v>50033</v>
      </c>
      <c r="P36" s="52" t="s">
        <v>7524</v>
      </c>
      <c r="Q36" s="50">
        <v>50033</v>
      </c>
      <c r="R36" s="49">
        <v>0</v>
      </c>
      <c r="S36" s="50" t="s">
        <v>7505</v>
      </c>
      <c r="T36" s="49">
        <v>1000</v>
      </c>
      <c r="U36" s="49" t="s">
        <v>3505</v>
      </c>
      <c r="V36" s="50">
        <v>2001</v>
      </c>
    </row>
    <row r="37" spans="1:22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K37" s="50"/>
      <c r="L37" s="50"/>
      <c r="M37" s="50"/>
      <c r="N37" s="50"/>
      <c r="O37" s="50">
        <v>50034</v>
      </c>
      <c r="P37" s="52" t="s">
        <v>7525</v>
      </c>
      <c r="Q37" s="50">
        <v>50034</v>
      </c>
      <c r="R37" s="49">
        <v>0</v>
      </c>
      <c r="S37" s="50" t="s">
        <v>7505</v>
      </c>
      <c r="T37" s="49">
        <v>1000</v>
      </c>
      <c r="U37" s="49" t="s">
        <v>3505</v>
      </c>
      <c r="V37" s="50">
        <v>1001</v>
      </c>
    </row>
    <row r="38" spans="1:22" x14ac:dyDescent="0.2">
      <c r="A38" s="51">
        <v>1</v>
      </c>
      <c r="B38" s="52">
        <v>1</v>
      </c>
      <c r="C38" s="52">
        <v>1</v>
      </c>
      <c r="D38" s="52">
        <v>1</v>
      </c>
      <c r="E38" s="52">
        <v>1</v>
      </c>
      <c r="F38" s="52">
        <v>1</v>
      </c>
      <c r="G38" s="52">
        <v>1</v>
      </c>
      <c r="H38" s="52">
        <v>1</v>
      </c>
      <c r="I38" s="52">
        <v>1</v>
      </c>
      <c r="J38" s="52">
        <v>1</v>
      </c>
      <c r="K38" s="50"/>
      <c r="L38" s="50"/>
      <c r="M38" s="50"/>
      <c r="N38" s="50"/>
      <c r="O38" s="50">
        <v>50035</v>
      </c>
      <c r="P38" s="52" t="s">
        <v>7526</v>
      </c>
      <c r="Q38" s="50">
        <v>50035</v>
      </c>
      <c r="R38" s="49">
        <v>0</v>
      </c>
      <c r="S38" s="50" t="s">
        <v>7489</v>
      </c>
      <c r="T38" s="49">
        <v>1000</v>
      </c>
      <c r="U38" s="49" t="s">
        <v>3505</v>
      </c>
      <c r="V38" s="50">
        <v>1001</v>
      </c>
    </row>
    <row r="39" spans="1:22" x14ac:dyDescent="0.2">
      <c r="A39" s="51">
        <v>1</v>
      </c>
      <c r="B39" s="52">
        <v>1</v>
      </c>
      <c r="C39" s="52">
        <v>1</v>
      </c>
      <c r="D39" s="52">
        <v>1</v>
      </c>
      <c r="E39" s="52">
        <v>1</v>
      </c>
      <c r="F39" s="52">
        <v>1</v>
      </c>
      <c r="G39" s="52">
        <v>1</v>
      </c>
      <c r="H39" s="52">
        <v>1</v>
      </c>
      <c r="I39" s="52">
        <v>1</v>
      </c>
      <c r="J39" s="52">
        <v>1</v>
      </c>
      <c r="K39" s="50"/>
      <c r="L39" s="50"/>
      <c r="M39" s="50"/>
      <c r="N39" s="50"/>
      <c r="O39" s="50">
        <v>50036</v>
      </c>
      <c r="P39" s="52" t="s">
        <v>7527</v>
      </c>
      <c r="Q39" s="50">
        <v>50036</v>
      </c>
      <c r="R39" s="49">
        <v>0</v>
      </c>
      <c r="S39" s="50" t="s">
        <v>7489</v>
      </c>
      <c r="T39" s="49">
        <v>1000</v>
      </c>
      <c r="U39" s="49" t="s">
        <v>3505</v>
      </c>
      <c r="V39" s="50">
        <v>1001</v>
      </c>
    </row>
    <row r="40" spans="1:22" x14ac:dyDescent="0.2">
      <c r="A40" s="51">
        <v>1</v>
      </c>
      <c r="B40" s="52"/>
      <c r="C40" s="52"/>
      <c r="D40" s="52"/>
      <c r="E40" s="52"/>
      <c r="F40" s="52"/>
      <c r="G40" s="52"/>
      <c r="H40" s="52"/>
      <c r="I40" s="52"/>
      <c r="J40" s="52"/>
      <c r="K40" s="50"/>
      <c r="L40" s="50"/>
      <c r="M40" s="50"/>
      <c r="N40" s="50"/>
      <c r="O40" s="50">
        <v>50037</v>
      </c>
      <c r="P40" s="52" t="s">
        <v>7528</v>
      </c>
      <c r="Q40" s="50">
        <v>50037</v>
      </c>
      <c r="R40" s="49">
        <v>0</v>
      </c>
      <c r="S40" s="50" t="s">
        <v>7529</v>
      </c>
      <c r="T40" s="49">
        <v>1000</v>
      </c>
      <c r="U40" s="49" t="s">
        <v>3505</v>
      </c>
      <c r="V40" s="50">
        <v>0</v>
      </c>
    </row>
    <row r="41" spans="1:22" x14ac:dyDescent="0.2">
      <c r="A41" s="51">
        <v>1</v>
      </c>
      <c r="B41" s="52">
        <v>1</v>
      </c>
      <c r="C41" s="52">
        <v>1</v>
      </c>
      <c r="D41" s="52">
        <v>1</v>
      </c>
      <c r="E41" s="52">
        <v>1</v>
      </c>
      <c r="F41" s="52">
        <v>1</v>
      </c>
      <c r="G41" s="52">
        <v>1</v>
      </c>
      <c r="H41" s="52">
        <v>1</v>
      </c>
      <c r="I41" s="52">
        <v>1</v>
      </c>
      <c r="J41" s="52">
        <v>1</v>
      </c>
      <c r="K41" s="50"/>
      <c r="L41" s="50"/>
      <c r="M41" s="50"/>
      <c r="N41" s="50"/>
      <c r="O41" s="50">
        <v>50038</v>
      </c>
      <c r="P41" s="52" t="s">
        <v>7530</v>
      </c>
      <c r="Q41" s="50">
        <v>50038</v>
      </c>
      <c r="R41" s="49">
        <v>0</v>
      </c>
      <c r="S41" s="50" t="s">
        <v>7499</v>
      </c>
      <c r="T41" s="49">
        <v>1000</v>
      </c>
      <c r="U41" s="49" t="s">
        <v>4399</v>
      </c>
      <c r="V41" s="50">
        <v>2001</v>
      </c>
    </row>
    <row r="42" spans="1:22" x14ac:dyDescent="0.2">
      <c r="A42" s="51">
        <v>1</v>
      </c>
      <c r="B42" s="52">
        <v>1</v>
      </c>
      <c r="C42" s="52">
        <v>1</v>
      </c>
      <c r="D42" s="52">
        <v>1</v>
      </c>
      <c r="E42" s="52">
        <v>1</v>
      </c>
      <c r="F42" s="52">
        <v>1</v>
      </c>
      <c r="G42" s="52">
        <v>1</v>
      </c>
      <c r="H42" s="52">
        <v>1</v>
      </c>
      <c r="I42" s="52">
        <v>1</v>
      </c>
      <c r="J42" s="52">
        <v>1</v>
      </c>
      <c r="K42" s="50"/>
      <c r="L42" s="50"/>
      <c r="M42" s="50"/>
      <c r="N42" s="50"/>
      <c r="O42" s="50">
        <v>50039</v>
      </c>
      <c r="P42" s="52" t="s">
        <v>7531</v>
      </c>
      <c r="Q42" s="50">
        <v>50039</v>
      </c>
      <c r="R42" s="49">
        <v>0</v>
      </c>
      <c r="S42" s="50" t="s">
        <v>7489</v>
      </c>
      <c r="T42" s="49">
        <v>1000</v>
      </c>
      <c r="U42" s="49" t="s">
        <v>3505</v>
      </c>
      <c r="V42" s="50">
        <v>0</v>
      </c>
    </row>
    <row r="43" spans="1:22" x14ac:dyDescent="0.2">
      <c r="A43" s="51">
        <v>1</v>
      </c>
      <c r="B43" s="52">
        <v>1</v>
      </c>
      <c r="C43" s="52">
        <v>1</v>
      </c>
      <c r="D43" s="52">
        <v>1</v>
      </c>
      <c r="E43" s="52">
        <v>1</v>
      </c>
      <c r="F43" s="52">
        <v>1</v>
      </c>
      <c r="G43" s="52">
        <v>1</v>
      </c>
      <c r="H43" s="52">
        <v>1</v>
      </c>
      <c r="I43" s="52">
        <v>1</v>
      </c>
      <c r="J43" s="52">
        <v>1</v>
      </c>
      <c r="K43" s="50"/>
      <c r="L43" s="50"/>
      <c r="M43" s="50"/>
      <c r="N43" s="50"/>
      <c r="O43" s="50">
        <v>50040</v>
      </c>
      <c r="P43" s="52" t="s">
        <v>7532</v>
      </c>
      <c r="Q43" s="50">
        <v>50040</v>
      </c>
      <c r="R43" s="49">
        <v>0</v>
      </c>
      <c r="S43" s="50" t="s">
        <v>7505</v>
      </c>
      <c r="T43" s="49">
        <v>1000</v>
      </c>
      <c r="U43" s="49" t="s">
        <v>3505</v>
      </c>
      <c r="V43" s="50">
        <v>0</v>
      </c>
    </row>
    <row r="44" spans="1:22" x14ac:dyDescent="0.2">
      <c r="A44" s="51">
        <v>1</v>
      </c>
      <c r="B44" s="52">
        <v>1</v>
      </c>
      <c r="C44" s="52">
        <v>1</v>
      </c>
      <c r="D44" s="52">
        <v>1</v>
      </c>
      <c r="E44" s="52">
        <v>1</v>
      </c>
      <c r="F44" s="52">
        <v>1</v>
      </c>
      <c r="G44" s="52">
        <v>1</v>
      </c>
      <c r="H44" s="52">
        <v>1</v>
      </c>
      <c r="I44" s="52">
        <v>1</v>
      </c>
      <c r="J44" s="52">
        <v>1</v>
      </c>
      <c r="K44" s="50"/>
      <c r="L44" s="50"/>
      <c r="M44" s="50"/>
      <c r="N44" s="50"/>
      <c r="O44" s="50">
        <v>50041</v>
      </c>
      <c r="P44" s="52" t="s">
        <v>7533</v>
      </c>
      <c r="Q44" s="50">
        <v>50041</v>
      </c>
      <c r="R44" s="49">
        <v>0</v>
      </c>
      <c r="S44" s="50" t="s">
        <v>7505</v>
      </c>
      <c r="T44" s="49">
        <v>1000</v>
      </c>
      <c r="U44" s="49" t="s">
        <v>3505</v>
      </c>
      <c r="V44" s="50">
        <v>0</v>
      </c>
    </row>
    <row r="45" spans="1:22" x14ac:dyDescent="0.2">
      <c r="A45" s="51">
        <v>1</v>
      </c>
      <c r="B45" s="52">
        <v>1</v>
      </c>
      <c r="C45" s="52">
        <v>1</v>
      </c>
      <c r="D45" s="52">
        <v>1</v>
      </c>
      <c r="E45" s="52">
        <v>1</v>
      </c>
      <c r="F45" s="52">
        <v>1</v>
      </c>
      <c r="G45" s="52">
        <v>1</v>
      </c>
      <c r="H45" s="52">
        <v>1</v>
      </c>
      <c r="I45" s="52">
        <v>1</v>
      </c>
      <c r="J45" s="52">
        <v>1</v>
      </c>
      <c r="K45" s="50"/>
      <c r="L45" s="50"/>
      <c r="M45" s="50"/>
      <c r="N45" s="50"/>
      <c r="O45" s="50">
        <v>50042</v>
      </c>
      <c r="P45" s="52" t="s">
        <v>7534</v>
      </c>
      <c r="Q45" s="50">
        <v>50042</v>
      </c>
      <c r="R45" s="49">
        <v>0</v>
      </c>
      <c r="S45" s="50" t="s">
        <v>7505</v>
      </c>
      <c r="T45" s="49">
        <v>1000</v>
      </c>
      <c r="U45" s="49" t="s">
        <v>3505</v>
      </c>
      <c r="V45" s="50">
        <v>0</v>
      </c>
    </row>
    <row r="46" spans="1:22" x14ac:dyDescent="0.2">
      <c r="A46" s="51">
        <v>1</v>
      </c>
      <c r="B46" s="52">
        <v>1</v>
      </c>
      <c r="C46" s="52">
        <v>1</v>
      </c>
      <c r="D46" s="52">
        <v>1</v>
      </c>
      <c r="E46" s="52">
        <v>1</v>
      </c>
      <c r="F46" s="52">
        <v>1</v>
      </c>
      <c r="G46" s="52">
        <v>1</v>
      </c>
      <c r="H46" s="52">
        <v>1</v>
      </c>
      <c r="I46" s="52">
        <v>1</v>
      </c>
      <c r="J46" s="52">
        <v>1</v>
      </c>
      <c r="K46" s="50"/>
      <c r="L46" s="50"/>
      <c r="M46" s="50"/>
      <c r="N46" s="50"/>
      <c r="O46" s="50">
        <v>50043</v>
      </c>
      <c r="P46" s="52" t="s">
        <v>7535</v>
      </c>
      <c r="Q46" s="50">
        <v>50043</v>
      </c>
      <c r="R46" s="49">
        <v>0</v>
      </c>
      <c r="S46" s="50" t="s">
        <v>7505</v>
      </c>
      <c r="T46" s="49">
        <v>1000</v>
      </c>
      <c r="U46" s="49" t="s">
        <v>3505</v>
      </c>
      <c r="V46" s="50">
        <v>0</v>
      </c>
    </row>
    <row r="47" spans="1:22" x14ac:dyDescent="0.2">
      <c r="A47" s="51">
        <v>1</v>
      </c>
      <c r="B47" s="52">
        <v>1</v>
      </c>
      <c r="C47" s="52">
        <v>1</v>
      </c>
      <c r="D47" s="52">
        <v>1</v>
      </c>
      <c r="E47" s="52">
        <v>1</v>
      </c>
      <c r="F47" s="52">
        <v>1</v>
      </c>
      <c r="G47" s="52">
        <v>1</v>
      </c>
      <c r="H47" s="52">
        <v>1</v>
      </c>
      <c r="I47" s="52">
        <v>1</v>
      </c>
      <c r="J47" s="52">
        <v>1</v>
      </c>
      <c r="K47" s="50"/>
      <c r="L47" s="50"/>
      <c r="M47" s="50"/>
      <c r="N47" s="50"/>
      <c r="O47" s="50">
        <v>50044</v>
      </c>
      <c r="P47" s="52" t="s">
        <v>7536</v>
      </c>
      <c r="Q47" s="50">
        <v>50044</v>
      </c>
      <c r="R47" s="49">
        <v>0</v>
      </c>
      <c r="S47" s="50" t="s">
        <v>7489</v>
      </c>
      <c r="T47" s="49">
        <v>1000</v>
      </c>
      <c r="U47" s="49" t="s">
        <v>3505</v>
      </c>
      <c r="V47" s="50">
        <v>1001</v>
      </c>
    </row>
    <row r="48" spans="1:22" x14ac:dyDescent="0.2">
      <c r="A48" s="51">
        <v>1</v>
      </c>
      <c r="B48" s="52">
        <v>1</v>
      </c>
      <c r="C48" s="52">
        <v>1</v>
      </c>
      <c r="D48" s="52">
        <v>1</v>
      </c>
      <c r="E48" s="52">
        <v>1</v>
      </c>
      <c r="F48" s="52">
        <v>1</v>
      </c>
      <c r="G48" s="52">
        <v>1</v>
      </c>
      <c r="H48" s="52">
        <v>1</v>
      </c>
      <c r="I48" s="52">
        <v>1</v>
      </c>
      <c r="J48" s="52">
        <v>1</v>
      </c>
      <c r="K48" s="50"/>
      <c r="L48" s="50"/>
      <c r="M48" s="50"/>
      <c r="N48" s="50"/>
      <c r="O48" s="57">
        <v>50045</v>
      </c>
      <c r="P48" s="85" t="s">
        <v>7537</v>
      </c>
      <c r="Q48" s="57">
        <v>50045</v>
      </c>
      <c r="R48" s="63">
        <v>0</v>
      </c>
      <c r="S48" s="57" t="s">
        <v>7505</v>
      </c>
      <c r="T48" s="63">
        <v>1000</v>
      </c>
      <c r="U48" s="63" t="s">
        <v>3505</v>
      </c>
      <c r="V48" s="50">
        <v>0</v>
      </c>
    </row>
    <row r="49" spans="1:22" x14ac:dyDescent="0.2">
      <c r="A49" s="51">
        <v>1</v>
      </c>
      <c r="B49" s="52">
        <v>1</v>
      </c>
      <c r="C49" s="52">
        <v>1</v>
      </c>
      <c r="D49" s="52">
        <v>1</v>
      </c>
      <c r="E49" s="52">
        <v>1</v>
      </c>
      <c r="F49" s="52">
        <v>1</v>
      </c>
      <c r="G49" s="52">
        <v>1</v>
      </c>
      <c r="H49" s="52">
        <v>1</v>
      </c>
      <c r="I49" s="52">
        <v>1</v>
      </c>
      <c r="J49" s="52">
        <v>1</v>
      </c>
      <c r="K49" s="50"/>
      <c r="L49" s="50"/>
      <c r="M49" s="50"/>
      <c r="N49" s="50"/>
      <c r="O49" s="57">
        <v>50046</v>
      </c>
      <c r="P49" s="85" t="s">
        <v>7538</v>
      </c>
      <c r="Q49" s="57">
        <v>50046</v>
      </c>
      <c r="R49" s="63">
        <v>0</v>
      </c>
      <c r="S49" s="57" t="s">
        <v>7505</v>
      </c>
      <c r="T49" s="63">
        <v>1000</v>
      </c>
      <c r="U49" s="63" t="s">
        <v>3505</v>
      </c>
      <c r="V49" s="50">
        <v>0</v>
      </c>
    </row>
    <row r="50" spans="1:22" x14ac:dyDescent="0.2">
      <c r="A50" s="51">
        <v>1</v>
      </c>
      <c r="B50" s="52"/>
      <c r="C50" s="52"/>
      <c r="D50" s="52"/>
      <c r="E50" s="52"/>
      <c r="F50" s="52"/>
      <c r="G50" s="52"/>
      <c r="H50" s="52"/>
      <c r="I50" s="52"/>
      <c r="J50" s="52"/>
      <c r="K50" s="50"/>
      <c r="L50" s="50"/>
      <c r="M50" s="50"/>
      <c r="N50" s="50"/>
      <c r="O50" s="50">
        <v>50047</v>
      </c>
      <c r="P50" s="52" t="s">
        <v>3567</v>
      </c>
      <c r="Q50" s="50">
        <v>50047</v>
      </c>
      <c r="R50" s="49">
        <v>0</v>
      </c>
      <c r="S50" s="50" t="s">
        <v>7505</v>
      </c>
      <c r="T50" s="49">
        <v>1000</v>
      </c>
      <c r="U50" s="49" t="s">
        <v>3505</v>
      </c>
      <c r="V50" s="50">
        <v>2001</v>
      </c>
    </row>
    <row r="51" spans="1:22" x14ac:dyDescent="0.2">
      <c r="A51" s="51">
        <v>1</v>
      </c>
      <c r="B51" s="52">
        <v>1</v>
      </c>
      <c r="C51" s="52">
        <v>1</v>
      </c>
      <c r="D51" s="52">
        <v>1</v>
      </c>
      <c r="E51" s="52">
        <v>1</v>
      </c>
      <c r="F51" s="52">
        <v>1</v>
      </c>
      <c r="G51" s="52">
        <v>1</v>
      </c>
      <c r="H51" s="52">
        <v>1</v>
      </c>
      <c r="I51" s="52">
        <v>1</v>
      </c>
      <c r="J51" s="52">
        <v>1</v>
      </c>
      <c r="K51" s="50"/>
      <c r="L51" s="50"/>
      <c r="M51" s="50"/>
      <c r="N51" s="50"/>
      <c r="O51" s="50">
        <v>50048</v>
      </c>
      <c r="P51" s="52" t="s">
        <v>7539</v>
      </c>
      <c r="Q51" s="50">
        <v>50048</v>
      </c>
      <c r="R51" s="49">
        <v>0</v>
      </c>
      <c r="S51" s="50" t="s">
        <v>7505</v>
      </c>
      <c r="T51" s="49">
        <v>1000</v>
      </c>
      <c r="U51" s="49" t="s">
        <v>3505</v>
      </c>
      <c r="V51" s="50">
        <v>0</v>
      </c>
    </row>
    <row r="52" spans="1:22" x14ac:dyDescent="0.2">
      <c r="A52" s="51">
        <v>1</v>
      </c>
      <c r="B52" s="52">
        <v>1</v>
      </c>
      <c r="C52" s="52">
        <v>1</v>
      </c>
      <c r="D52" s="52">
        <v>1</v>
      </c>
      <c r="E52" s="52">
        <v>1</v>
      </c>
      <c r="F52" s="52">
        <v>1</v>
      </c>
      <c r="G52" s="52">
        <v>1</v>
      </c>
      <c r="H52" s="52">
        <v>1</v>
      </c>
      <c r="I52" s="52">
        <v>1</v>
      </c>
      <c r="J52" s="52">
        <v>1</v>
      </c>
      <c r="K52" s="50"/>
      <c r="L52" s="50"/>
      <c r="M52" s="50"/>
      <c r="N52" s="50"/>
      <c r="O52" s="50">
        <v>50049</v>
      </c>
      <c r="P52" s="52" t="s">
        <v>7540</v>
      </c>
      <c r="Q52" s="50">
        <v>50049</v>
      </c>
      <c r="R52" s="49">
        <v>0</v>
      </c>
      <c r="S52" s="50" t="s">
        <v>7529</v>
      </c>
      <c r="T52" s="49">
        <v>1000</v>
      </c>
      <c r="U52" s="49" t="s">
        <v>3505</v>
      </c>
      <c r="V52" s="50">
        <v>0</v>
      </c>
    </row>
    <row r="53" spans="1:22" x14ac:dyDescent="0.2">
      <c r="A53" s="51">
        <v>1</v>
      </c>
      <c r="B53" s="52">
        <v>1</v>
      </c>
      <c r="C53" s="52">
        <v>1</v>
      </c>
      <c r="D53" s="52">
        <v>1</v>
      </c>
      <c r="E53" s="52">
        <v>1</v>
      </c>
      <c r="F53" s="52">
        <v>1</v>
      </c>
      <c r="G53" s="52">
        <v>1</v>
      </c>
      <c r="H53" s="52">
        <v>1</v>
      </c>
      <c r="I53" s="52">
        <v>1</v>
      </c>
      <c r="J53" s="52">
        <v>1</v>
      </c>
      <c r="K53" s="50"/>
      <c r="L53" s="50"/>
      <c r="M53" s="50"/>
      <c r="N53" s="50"/>
      <c r="O53" s="50">
        <v>50050</v>
      </c>
      <c r="P53" s="52" t="s">
        <v>7541</v>
      </c>
      <c r="Q53" s="50">
        <v>50050</v>
      </c>
      <c r="R53" s="49">
        <v>0</v>
      </c>
      <c r="S53" s="50" t="s">
        <v>7529</v>
      </c>
      <c r="T53" s="49">
        <v>1000</v>
      </c>
      <c r="U53" s="49" t="s">
        <v>3505</v>
      </c>
      <c r="V53" s="50">
        <v>0</v>
      </c>
    </row>
    <row r="54" spans="1:22" x14ac:dyDescent="0.2">
      <c r="A54" s="51">
        <v>1</v>
      </c>
      <c r="B54" s="52">
        <v>1</v>
      </c>
      <c r="C54" s="52">
        <v>1</v>
      </c>
      <c r="D54" s="52">
        <v>1</v>
      </c>
      <c r="E54" s="52">
        <v>1</v>
      </c>
      <c r="F54" s="52">
        <v>1</v>
      </c>
      <c r="G54" s="52">
        <v>1</v>
      </c>
      <c r="H54" s="52">
        <v>1</v>
      </c>
      <c r="I54" s="52">
        <v>1</v>
      </c>
      <c r="J54" s="52">
        <v>1</v>
      </c>
      <c r="K54" s="50"/>
      <c r="L54" s="50"/>
      <c r="M54" s="50"/>
      <c r="N54" s="50"/>
      <c r="O54" s="50">
        <v>50051</v>
      </c>
      <c r="P54" s="52" t="s">
        <v>7542</v>
      </c>
      <c r="Q54" s="50">
        <v>50051</v>
      </c>
      <c r="R54" s="49">
        <v>0</v>
      </c>
      <c r="S54" s="50" t="s">
        <v>7529</v>
      </c>
      <c r="T54" s="49">
        <v>1000</v>
      </c>
      <c r="U54" s="49" t="s">
        <v>3505</v>
      </c>
      <c r="V54" s="50">
        <v>0</v>
      </c>
    </row>
    <row r="55" spans="1:22" x14ac:dyDescent="0.2">
      <c r="A55" s="51">
        <v>1</v>
      </c>
      <c r="B55" s="52">
        <v>1</v>
      </c>
      <c r="C55" s="52">
        <v>1</v>
      </c>
      <c r="D55" s="52">
        <v>1</v>
      </c>
      <c r="E55" s="52">
        <v>1</v>
      </c>
      <c r="F55" s="52">
        <v>1</v>
      </c>
      <c r="G55" s="52">
        <v>1</v>
      </c>
      <c r="H55" s="52">
        <v>1</v>
      </c>
      <c r="I55" s="52">
        <v>1</v>
      </c>
      <c r="J55" s="52">
        <v>1</v>
      </c>
      <c r="K55" s="50"/>
      <c r="L55" s="50"/>
      <c r="M55" s="50"/>
      <c r="N55" s="50"/>
      <c r="O55" s="50">
        <v>50052</v>
      </c>
      <c r="P55" s="52" t="s">
        <v>7543</v>
      </c>
      <c r="Q55" s="50">
        <v>50052</v>
      </c>
      <c r="R55" s="49">
        <v>0</v>
      </c>
      <c r="S55" s="50" t="s">
        <v>7505</v>
      </c>
      <c r="T55" s="49">
        <v>1000</v>
      </c>
      <c r="U55" s="49" t="s">
        <v>3505</v>
      </c>
      <c r="V55" s="50">
        <v>0</v>
      </c>
    </row>
    <row r="56" spans="1:22" x14ac:dyDescent="0.2">
      <c r="A56" s="51">
        <v>1</v>
      </c>
      <c r="B56" s="52"/>
      <c r="C56" s="52"/>
      <c r="D56" s="52"/>
      <c r="E56" s="52"/>
      <c r="F56" s="52"/>
      <c r="G56" s="52"/>
      <c r="H56" s="52"/>
      <c r="I56" s="52"/>
      <c r="J56" s="52"/>
      <c r="K56" s="50"/>
      <c r="L56" s="50"/>
      <c r="M56" s="50"/>
      <c r="N56" s="50"/>
      <c r="O56" s="50">
        <v>50053</v>
      </c>
      <c r="P56" s="52" t="s">
        <v>5059</v>
      </c>
      <c r="Q56" s="50">
        <v>50053</v>
      </c>
      <c r="R56" s="49">
        <v>0</v>
      </c>
      <c r="S56" s="50" t="s">
        <v>7529</v>
      </c>
      <c r="T56" s="49">
        <v>1000</v>
      </c>
      <c r="U56" s="49" t="s">
        <v>3505</v>
      </c>
      <c r="V56" s="50">
        <v>0</v>
      </c>
    </row>
    <row r="57" spans="1:22" x14ac:dyDescent="0.2">
      <c r="A57" s="51">
        <v>1</v>
      </c>
      <c r="B57" s="52"/>
      <c r="C57" s="52"/>
      <c r="D57" s="52"/>
      <c r="E57" s="52"/>
      <c r="F57" s="52"/>
      <c r="G57" s="52"/>
      <c r="H57" s="52"/>
      <c r="I57" s="52"/>
      <c r="J57" s="52"/>
      <c r="K57" s="50"/>
      <c r="L57" s="50"/>
      <c r="M57" s="50"/>
      <c r="N57" s="50"/>
      <c r="O57" s="50">
        <v>50054</v>
      </c>
      <c r="P57" s="52" t="s">
        <v>7544</v>
      </c>
      <c r="Q57" s="50">
        <v>50054</v>
      </c>
      <c r="R57" s="49">
        <v>0</v>
      </c>
      <c r="S57" s="50" t="s">
        <v>7529</v>
      </c>
      <c r="T57" s="49">
        <v>1000</v>
      </c>
      <c r="U57" s="49" t="s">
        <v>3505</v>
      </c>
      <c r="V57" s="50">
        <v>0</v>
      </c>
    </row>
    <row r="58" spans="1:22" x14ac:dyDescent="0.2">
      <c r="A58" s="51">
        <v>1</v>
      </c>
      <c r="B58" s="52"/>
      <c r="C58" s="52"/>
      <c r="D58" s="52"/>
      <c r="E58" s="52"/>
      <c r="F58" s="52"/>
      <c r="G58" s="52"/>
      <c r="H58" s="52"/>
      <c r="I58" s="52"/>
      <c r="J58" s="52"/>
      <c r="K58" s="50"/>
      <c r="L58" s="50"/>
      <c r="M58" s="50"/>
      <c r="N58" s="50"/>
      <c r="O58" s="50">
        <v>50055</v>
      </c>
      <c r="P58" s="52" t="s">
        <v>7545</v>
      </c>
      <c r="Q58" s="50">
        <v>50055</v>
      </c>
      <c r="R58" s="49">
        <v>0</v>
      </c>
      <c r="S58" s="50" t="s">
        <v>7529</v>
      </c>
      <c r="T58" s="49">
        <v>1000</v>
      </c>
      <c r="U58" s="49" t="s">
        <v>3505</v>
      </c>
      <c r="V58" s="50">
        <v>0</v>
      </c>
    </row>
    <row r="59" spans="1:22" x14ac:dyDescent="0.2">
      <c r="A59" s="51">
        <v>1</v>
      </c>
      <c r="B59" s="52">
        <v>1</v>
      </c>
      <c r="C59" s="52">
        <v>1</v>
      </c>
      <c r="D59" s="52">
        <v>1</v>
      </c>
      <c r="E59" s="52">
        <v>1</v>
      </c>
      <c r="F59" s="52">
        <v>1</v>
      </c>
      <c r="G59" s="52">
        <v>1</v>
      </c>
      <c r="H59" s="52">
        <v>1</v>
      </c>
      <c r="I59" s="52">
        <v>1</v>
      </c>
      <c r="J59" s="52">
        <v>1</v>
      </c>
      <c r="K59" s="50"/>
      <c r="L59" s="50"/>
      <c r="M59" s="50"/>
      <c r="N59" s="50"/>
      <c r="O59" s="50">
        <v>50056</v>
      </c>
      <c r="P59" s="52" t="s">
        <v>7546</v>
      </c>
      <c r="Q59" s="50">
        <v>50056</v>
      </c>
      <c r="R59" s="49">
        <v>0</v>
      </c>
      <c r="S59" s="50" t="s">
        <v>7489</v>
      </c>
      <c r="T59" s="49">
        <v>1000</v>
      </c>
      <c r="U59" s="49" t="s">
        <v>3505</v>
      </c>
      <c r="V59" s="50">
        <v>1001</v>
      </c>
    </row>
    <row r="60" spans="1:22" x14ac:dyDescent="0.2">
      <c r="A60" s="51">
        <v>1</v>
      </c>
      <c r="B60" s="52"/>
      <c r="C60" s="52"/>
      <c r="D60" s="52"/>
      <c r="E60" s="52"/>
      <c r="F60" s="52"/>
      <c r="G60" s="52"/>
      <c r="H60" s="52"/>
      <c r="I60" s="52"/>
      <c r="J60" s="52"/>
      <c r="K60" s="50"/>
      <c r="L60" s="50"/>
      <c r="M60" s="50"/>
      <c r="N60" s="50"/>
      <c r="O60" s="50">
        <v>50057</v>
      </c>
      <c r="P60" s="52" t="s">
        <v>7547</v>
      </c>
      <c r="Q60" s="50">
        <v>50057</v>
      </c>
      <c r="R60" s="49">
        <v>0</v>
      </c>
      <c r="S60" s="50" t="s">
        <v>7529</v>
      </c>
      <c r="T60" s="49">
        <v>1000</v>
      </c>
      <c r="U60" s="49" t="s">
        <v>3505</v>
      </c>
      <c r="V60" s="50">
        <v>0</v>
      </c>
    </row>
    <row r="61" spans="1:22" x14ac:dyDescent="0.2">
      <c r="A61" s="51">
        <v>1</v>
      </c>
      <c r="B61" s="52">
        <v>1</v>
      </c>
      <c r="C61" s="52">
        <v>1</v>
      </c>
      <c r="D61" s="52">
        <v>1</v>
      </c>
      <c r="E61" s="52">
        <v>1</v>
      </c>
      <c r="F61" s="52">
        <v>1</v>
      </c>
      <c r="G61" s="52">
        <v>1</v>
      </c>
      <c r="H61" s="52">
        <v>1</v>
      </c>
      <c r="I61" s="52">
        <v>1</v>
      </c>
      <c r="J61" s="52">
        <v>1</v>
      </c>
      <c r="K61" s="50"/>
      <c r="L61" s="50"/>
      <c r="M61" s="50"/>
      <c r="N61" s="50"/>
      <c r="O61" s="50">
        <v>50058</v>
      </c>
      <c r="P61" s="52" t="s">
        <v>7118</v>
      </c>
      <c r="Q61" s="50">
        <v>50058</v>
      </c>
      <c r="R61" s="49">
        <v>0</v>
      </c>
      <c r="S61" s="50" t="s">
        <v>7505</v>
      </c>
      <c r="T61" s="49">
        <v>1000</v>
      </c>
      <c r="U61" s="49" t="s">
        <v>3505</v>
      </c>
      <c r="V61" s="50">
        <v>1001</v>
      </c>
    </row>
    <row r="62" spans="1:22" x14ac:dyDescent="0.2">
      <c r="A62" s="51">
        <v>1</v>
      </c>
      <c r="B62" s="52">
        <v>1</v>
      </c>
      <c r="C62" s="52">
        <v>1</v>
      </c>
      <c r="D62" s="52">
        <v>1</v>
      </c>
      <c r="E62" s="52">
        <v>1</v>
      </c>
      <c r="F62" s="52">
        <v>1</v>
      </c>
      <c r="G62" s="52">
        <v>1</v>
      </c>
      <c r="H62" s="52">
        <v>1</v>
      </c>
      <c r="I62" s="52">
        <v>1</v>
      </c>
      <c r="J62" s="52">
        <v>1</v>
      </c>
      <c r="K62" s="50"/>
      <c r="L62" s="50"/>
      <c r="M62" s="50"/>
      <c r="N62" s="50"/>
      <c r="O62" s="50">
        <v>50059</v>
      </c>
      <c r="P62" s="52" t="s">
        <v>7548</v>
      </c>
      <c r="Q62" s="50">
        <v>50059</v>
      </c>
      <c r="R62" s="49">
        <v>0</v>
      </c>
      <c r="S62" s="50" t="s">
        <v>7505</v>
      </c>
      <c r="T62" s="49">
        <v>1000</v>
      </c>
      <c r="U62" s="49" t="s">
        <v>3505</v>
      </c>
      <c r="V62" s="50">
        <v>0</v>
      </c>
    </row>
    <row r="63" spans="1:22" x14ac:dyDescent="0.2">
      <c r="A63" s="51">
        <v>1</v>
      </c>
      <c r="B63" s="52">
        <v>1</v>
      </c>
      <c r="C63" s="52">
        <v>1</v>
      </c>
      <c r="D63" s="52">
        <v>1</v>
      </c>
      <c r="E63" s="52">
        <v>1</v>
      </c>
      <c r="F63" s="52">
        <v>1</v>
      </c>
      <c r="G63" s="52">
        <v>1</v>
      </c>
      <c r="H63" s="52">
        <v>1</v>
      </c>
      <c r="I63" s="52">
        <v>1</v>
      </c>
      <c r="J63" s="52">
        <v>1</v>
      </c>
      <c r="K63" s="50"/>
      <c r="L63" s="50"/>
      <c r="M63" s="50"/>
      <c r="N63" s="50"/>
      <c r="O63" s="50">
        <v>50060</v>
      </c>
      <c r="P63" s="52" t="s">
        <v>7549</v>
      </c>
      <c r="Q63" s="50">
        <v>50060</v>
      </c>
      <c r="R63" s="49">
        <v>0</v>
      </c>
      <c r="S63" s="50" t="s">
        <v>7505</v>
      </c>
      <c r="T63" s="49">
        <v>1000</v>
      </c>
      <c r="U63" s="49" t="s">
        <v>3505</v>
      </c>
      <c r="V63" s="50">
        <v>0</v>
      </c>
    </row>
    <row r="64" spans="1:22" x14ac:dyDescent="0.2">
      <c r="A64" s="51">
        <v>1</v>
      </c>
      <c r="B64" s="52">
        <v>1</v>
      </c>
      <c r="C64" s="52">
        <v>1</v>
      </c>
      <c r="D64" s="52">
        <v>1</v>
      </c>
      <c r="E64" s="52">
        <v>1</v>
      </c>
      <c r="F64" s="52">
        <v>1</v>
      </c>
      <c r="G64" s="52">
        <v>1</v>
      </c>
      <c r="H64" s="52">
        <v>1</v>
      </c>
      <c r="I64" s="52">
        <v>1</v>
      </c>
      <c r="J64" s="52">
        <v>1</v>
      </c>
      <c r="K64" s="50"/>
      <c r="L64" s="50"/>
      <c r="M64" s="50"/>
      <c r="N64" s="50"/>
      <c r="O64" s="50">
        <v>50061</v>
      </c>
      <c r="P64" s="52" t="s">
        <v>7550</v>
      </c>
      <c r="Q64" s="50">
        <v>50061</v>
      </c>
      <c r="R64" s="49">
        <v>0</v>
      </c>
      <c r="S64" s="50" t="s">
        <v>7505</v>
      </c>
      <c r="T64" s="49">
        <v>1000</v>
      </c>
      <c r="U64" s="49" t="s">
        <v>3505</v>
      </c>
      <c r="V64" s="50">
        <v>0</v>
      </c>
    </row>
    <row r="65" spans="1:22" x14ac:dyDescent="0.2">
      <c r="A65" s="51">
        <v>1</v>
      </c>
      <c r="B65" s="52">
        <v>1</v>
      </c>
      <c r="C65" s="52">
        <v>1</v>
      </c>
      <c r="D65" s="52">
        <v>1</v>
      </c>
      <c r="E65" s="52">
        <v>1</v>
      </c>
      <c r="F65" s="52">
        <v>1</v>
      </c>
      <c r="G65" s="52">
        <v>1</v>
      </c>
      <c r="H65" s="52">
        <v>1</v>
      </c>
      <c r="I65" s="52">
        <v>1</v>
      </c>
      <c r="J65" s="52">
        <v>1</v>
      </c>
      <c r="K65" s="50"/>
      <c r="L65" s="50"/>
      <c r="M65" s="50"/>
      <c r="N65" s="50"/>
      <c r="O65" s="50">
        <v>50062</v>
      </c>
      <c r="P65" s="52" t="s">
        <v>7551</v>
      </c>
      <c r="Q65" s="50">
        <v>50062</v>
      </c>
      <c r="R65" s="49">
        <v>0</v>
      </c>
      <c r="S65" s="50" t="s">
        <v>7505</v>
      </c>
      <c r="T65" s="49">
        <v>1000</v>
      </c>
      <c r="U65" s="49" t="s">
        <v>3505</v>
      </c>
      <c r="V65" s="50">
        <v>0</v>
      </c>
    </row>
    <row r="66" spans="1:22" x14ac:dyDescent="0.2">
      <c r="A66" s="51">
        <v>1</v>
      </c>
      <c r="B66" s="52">
        <v>1</v>
      </c>
      <c r="C66" s="52">
        <v>1</v>
      </c>
      <c r="D66" s="52">
        <v>1</v>
      </c>
      <c r="E66" s="52">
        <v>1</v>
      </c>
      <c r="F66" s="52">
        <v>1</v>
      </c>
      <c r="G66" s="52">
        <v>1</v>
      </c>
      <c r="H66" s="52">
        <v>1</v>
      </c>
      <c r="I66" s="52">
        <v>1</v>
      </c>
      <c r="J66" s="52">
        <v>1</v>
      </c>
      <c r="K66" s="50"/>
      <c r="L66" s="50"/>
      <c r="M66" s="50"/>
      <c r="N66" s="50"/>
      <c r="O66" s="50">
        <v>50063</v>
      </c>
      <c r="P66" s="52" t="s">
        <v>7552</v>
      </c>
      <c r="Q66" s="50">
        <v>50063</v>
      </c>
      <c r="R66" s="49">
        <v>0</v>
      </c>
      <c r="S66" s="50" t="s">
        <v>7494</v>
      </c>
      <c r="T66" s="49">
        <v>1000</v>
      </c>
      <c r="U66" s="49" t="s">
        <v>3505</v>
      </c>
      <c r="V66" s="50">
        <v>0</v>
      </c>
    </row>
    <row r="67" spans="1:22" x14ac:dyDescent="0.2">
      <c r="A67" s="51">
        <v>1</v>
      </c>
      <c r="B67" s="52">
        <v>1</v>
      </c>
      <c r="C67" s="52">
        <v>1</v>
      </c>
      <c r="D67" s="52"/>
      <c r="E67" s="52">
        <v>1</v>
      </c>
      <c r="F67" s="52">
        <v>1</v>
      </c>
      <c r="G67" s="52">
        <v>1</v>
      </c>
      <c r="H67" s="52">
        <v>1</v>
      </c>
      <c r="I67" s="52">
        <v>1</v>
      </c>
      <c r="J67" s="52">
        <v>1</v>
      </c>
      <c r="K67" s="50"/>
      <c r="L67" s="50"/>
      <c r="M67" s="50"/>
      <c r="N67" s="50"/>
      <c r="O67" s="50">
        <v>50064</v>
      </c>
      <c r="P67" s="52" t="s">
        <v>7553</v>
      </c>
      <c r="Q67" s="50">
        <v>50064</v>
      </c>
      <c r="R67" s="49">
        <v>0</v>
      </c>
      <c r="S67" s="50" t="s">
        <v>7489</v>
      </c>
      <c r="T67" s="49">
        <v>1000</v>
      </c>
      <c r="U67" s="49" t="s">
        <v>3523</v>
      </c>
      <c r="V67" s="50">
        <v>1001</v>
      </c>
    </row>
    <row r="68" spans="1:22" x14ac:dyDescent="0.2">
      <c r="A68" s="51">
        <v>1</v>
      </c>
      <c r="B68" s="52">
        <v>1</v>
      </c>
      <c r="C68" s="52">
        <v>1</v>
      </c>
      <c r="D68" s="52"/>
      <c r="E68" s="52">
        <v>1</v>
      </c>
      <c r="F68" s="52">
        <v>1</v>
      </c>
      <c r="G68" s="52">
        <v>1</v>
      </c>
      <c r="H68" s="52">
        <v>1</v>
      </c>
      <c r="I68" s="52">
        <v>1</v>
      </c>
      <c r="J68" s="52">
        <v>1</v>
      </c>
      <c r="K68" s="50"/>
      <c r="L68" s="50"/>
      <c r="M68" s="50"/>
      <c r="N68" s="50"/>
      <c r="O68" s="50">
        <v>50065</v>
      </c>
      <c r="P68" s="52" t="s">
        <v>7554</v>
      </c>
      <c r="Q68" s="50">
        <v>50065</v>
      </c>
      <c r="R68" s="49">
        <v>0</v>
      </c>
      <c r="S68" s="50" t="s">
        <v>7489</v>
      </c>
      <c r="T68" s="49">
        <v>1000</v>
      </c>
      <c r="U68" s="49" t="s">
        <v>3523</v>
      </c>
      <c r="V68" s="50">
        <v>1001</v>
      </c>
    </row>
    <row r="69" spans="1:22" x14ac:dyDescent="0.2">
      <c r="A69" s="51">
        <v>1</v>
      </c>
      <c r="B69" s="52">
        <v>1</v>
      </c>
      <c r="C69" s="52">
        <v>1</v>
      </c>
      <c r="D69" s="52"/>
      <c r="E69" s="52">
        <v>1</v>
      </c>
      <c r="F69" s="52">
        <v>1</v>
      </c>
      <c r="G69" s="52">
        <v>1</v>
      </c>
      <c r="H69" s="52">
        <v>1</v>
      </c>
      <c r="I69" s="52">
        <v>1</v>
      </c>
      <c r="J69" s="52">
        <v>1</v>
      </c>
      <c r="K69" s="50"/>
      <c r="L69" s="50"/>
      <c r="M69" s="50"/>
      <c r="N69" s="50"/>
      <c r="O69" s="50">
        <v>50066</v>
      </c>
      <c r="P69" s="52" t="s">
        <v>7555</v>
      </c>
      <c r="Q69" s="50">
        <v>50066</v>
      </c>
      <c r="R69" s="49">
        <v>0</v>
      </c>
      <c r="S69" s="50" t="s">
        <v>7489</v>
      </c>
      <c r="T69" s="49">
        <v>1000</v>
      </c>
      <c r="U69" s="49" t="s">
        <v>3523</v>
      </c>
      <c r="V69" s="50">
        <v>1001</v>
      </c>
    </row>
    <row r="70" spans="1:22" x14ac:dyDescent="0.2">
      <c r="A70" s="51">
        <v>1</v>
      </c>
      <c r="B70" s="52">
        <v>1</v>
      </c>
      <c r="C70" s="52">
        <v>1</v>
      </c>
      <c r="D70" s="52"/>
      <c r="E70" s="52">
        <v>1</v>
      </c>
      <c r="F70" s="52">
        <v>1</v>
      </c>
      <c r="G70" s="52">
        <v>1</v>
      </c>
      <c r="H70" s="52">
        <v>1</v>
      </c>
      <c r="I70" s="52">
        <v>1</v>
      </c>
      <c r="J70" s="52">
        <v>1</v>
      </c>
      <c r="K70" s="50"/>
      <c r="L70" s="50"/>
      <c r="M70" s="50"/>
      <c r="N70" s="50"/>
      <c r="O70" s="50">
        <v>50067</v>
      </c>
      <c r="P70" s="52" t="s">
        <v>7556</v>
      </c>
      <c r="Q70" s="50">
        <v>50067</v>
      </c>
      <c r="R70" s="49">
        <v>0</v>
      </c>
      <c r="S70" s="50" t="s">
        <v>7489</v>
      </c>
      <c r="T70" s="49">
        <v>1000</v>
      </c>
      <c r="U70" s="49" t="s">
        <v>3523</v>
      </c>
      <c r="V70" s="50">
        <v>1001</v>
      </c>
    </row>
    <row r="71" spans="1:22" x14ac:dyDescent="0.2">
      <c r="A71" s="51">
        <v>1</v>
      </c>
      <c r="B71" s="52"/>
      <c r="C71" s="52"/>
      <c r="D71" s="52"/>
      <c r="E71" s="52"/>
      <c r="F71" s="52"/>
      <c r="G71" s="52"/>
      <c r="H71" s="52"/>
      <c r="I71" s="52"/>
      <c r="J71" s="52"/>
      <c r="K71" s="50"/>
      <c r="L71" s="50"/>
      <c r="M71" s="50"/>
      <c r="N71" s="50"/>
      <c r="O71" s="50">
        <v>50068</v>
      </c>
      <c r="P71" s="52" t="s">
        <v>7557</v>
      </c>
      <c r="Q71" s="50">
        <v>50068</v>
      </c>
      <c r="R71" s="49">
        <v>0</v>
      </c>
      <c r="S71" s="50" t="s">
        <v>7529</v>
      </c>
      <c r="T71" s="49">
        <v>1000</v>
      </c>
      <c r="U71" s="49" t="s">
        <v>3523</v>
      </c>
      <c r="V71" s="50">
        <v>0</v>
      </c>
    </row>
    <row r="72" spans="1:22" x14ac:dyDescent="0.2">
      <c r="A72" s="51">
        <v>1</v>
      </c>
      <c r="B72" s="52">
        <v>1</v>
      </c>
      <c r="C72" s="52">
        <v>1</v>
      </c>
      <c r="D72" s="52"/>
      <c r="E72" s="52">
        <v>1</v>
      </c>
      <c r="F72" s="52">
        <v>1</v>
      </c>
      <c r="G72" s="52">
        <v>1</v>
      </c>
      <c r="H72" s="52">
        <v>1</v>
      </c>
      <c r="I72" s="52">
        <v>1</v>
      </c>
      <c r="J72" s="52">
        <v>1</v>
      </c>
      <c r="K72" s="50"/>
      <c r="L72" s="50"/>
      <c r="M72" s="50"/>
      <c r="N72" s="50"/>
      <c r="O72" s="50">
        <v>50069</v>
      </c>
      <c r="P72" s="52" t="s">
        <v>7558</v>
      </c>
      <c r="Q72" s="50">
        <v>50069</v>
      </c>
      <c r="R72" s="49">
        <v>0</v>
      </c>
      <c r="S72" s="50" t="s">
        <v>7505</v>
      </c>
      <c r="T72" s="49">
        <v>1000</v>
      </c>
      <c r="U72" s="49" t="s">
        <v>3523</v>
      </c>
      <c r="V72" s="50">
        <v>0</v>
      </c>
    </row>
    <row r="73" spans="1:22" x14ac:dyDescent="0.2">
      <c r="A73" s="51">
        <v>1</v>
      </c>
      <c r="B73" s="52"/>
      <c r="C73" s="52"/>
      <c r="D73" s="52"/>
      <c r="E73" s="52"/>
      <c r="F73" s="52"/>
      <c r="G73" s="52"/>
      <c r="H73" s="52"/>
      <c r="I73" s="52"/>
      <c r="J73" s="52"/>
      <c r="K73" s="50"/>
      <c r="L73" s="50"/>
      <c r="M73" s="50"/>
      <c r="N73" s="50"/>
      <c r="O73" s="50">
        <v>50070</v>
      </c>
      <c r="P73" s="52" t="s">
        <v>7559</v>
      </c>
      <c r="Q73" s="50">
        <v>50070</v>
      </c>
      <c r="R73" s="49">
        <v>0</v>
      </c>
      <c r="S73" s="50" t="s">
        <v>7529</v>
      </c>
      <c r="T73" s="49">
        <v>1000</v>
      </c>
      <c r="U73" s="49" t="s">
        <v>3523</v>
      </c>
      <c r="V73" s="50">
        <v>0</v>
      </c>
    </row>
    <row r="74" spans="1:22" x14ac:dyDescent="0.2">
      <c r="A74" s="51">
        <v>1</v>
      </c>
      <c r="B74" s="52">
        <v>1</v>
      </c>
      <c r="C74" s="52">
        <v>1</v>
      </c>
      <c r="D74" s="52"/>
      <c r="E74" s="52">
        <v>1</v>
      </c>
      <c r="F74" s="52">
        <v>1</v>
      </c>
      <c r="G74" s="52">
        <v>1</v>
      </c>
      <c r="H74" s="52">
        <v>1</v>
      </c>
      <c r="I74" s="52">
        <v>1</v>
      </c>
      <c r="J74" s="52">
        <v>1</v>
      </c>
      <c r="K74" s="50"/>
      <c r="L74" s="50"/>
      <c r="M74" s="50"/>
      <c r="N74" s="50"/>
      <c r="O74" s="50">
        <v>50071</v>
      </c>
      <c r="P74" s="52" t="s">
        <v>7560</v>
      </c>
      <c r="Q74" s="50">
        <v>50071</v>
      </c>
      <c r="R74" s="49">
        <v>0</v>
      </c>
      <c r="S74" s="50" t="s">
        <v>7494</v>
      </c>
      <c r="T74" s="49">
        <v>1000</v>
      </c>
      <c r="U74" s="49" t="s">
        <v>3523</v>
      </c>
      <c r="V74" s="50">
        <v>0</v>
      </c>
    </row>
    <row r="75" spans="1:22" x14ac:dyDescent="0.2">
      <c r="A75" s="51">
        <v>1</v>
      </c>
      <c r="B75" s="52"/>
      <c r="C75" s="52"/>
      <c r="D75" s="52"/>
      <c r="E75" s="52"/>
      <c r="F75" s="52"/>
      <c r="G75" s="52"/>
      <c r="H75" s="52"/>
      <c r="I75" s="52"/>
      <c r="J75" s="52"/>
      <c r="K75" s="50"/>
      <c r="L75" s="50"/>
      <c r="M75" s="50"/>
      <c r="N75" s="50"/>
      <c r="O75" s="50">
        <v>50072</v>
      </c>
      <c r="P75" s="52" t="s">
        <v>7561</v>
      </c>
      <c r="Q75" s="50">
        <v>50072</v>
      </c>
      <c r="R75" s="49">
        <v>0</v>
      </c>
      <c r="S75" s="50" t="s">
        <v>7529</v>
      </c>
      <c r="T75" s="49">
        <v>1000</v>
      </c>
      <c r="U75" s="49" t="s">
        <v>3523</v>
      </c>
      <c r="V75" s="50">
        <v>0</v>
      </c>
    </row>
    <row r="76" spans="1:22" x14ac:dyDescent="0.2">
      <c r="A76" s="51">
        <v>1</v>
      </c>
      <c r="B76" s="52">
        <v>1</v>
      </c>
      <c r="C76" s="52">
        <v>1</v>
      </c>
      <c r="D76" s="52"/>
      <c r="E76" s="52">
        <v>1</v>
      </c>
      <c r="F76" s="52">
        <v>1</v>
      </c>
      <c r="G76" s="52">
        <v>1</v>
      </c>
      <c r="H76" s="52">
        <v>1</v>
      </c>
      <c r="I76" s="52">
        <v>1</v>
      </c>
      <c r="J76" s="52">
        <v>1</v>
      </c>
      <c r="K76" s="50"/>
      <c r="L76" s="50"/>
      <c r="M76" s="50"/>
      <c r="N76" s="50"/>
      <c r="O76" s="50">
        <v>50073</v>
      </c>
      <c r="P76" s="52" t="s">
        <v>7562</v>
      </c>
      <c r="Q76" s="50">
        <v>50073</v>
      </c>
      <c r="R76" s="49">
        <v>0</v>
      </c>
      <c r="S76" s="50" t="s">
        <v>7505</v>
      </c>
      <c r="T76" s="49">
        <v>1000</v>
      </c>
      <c r="U76" s="49" t="s">
        <v>3523</v>
      </c>
      <c r="V76" s="50">
        <v>0</v>
      </c>
    </row>
    <row r="77" spans="1:22" x14ac:dyDescent="0.2">
      <c r="A77" s="51">
        <v>1</v>
      </c>
      <c r="B77" s="52">
        <v>1</v>
      </c>
      <c r="C77" s="52">
        <v>1</v>
      </c>
      <c r="D77" s="52"/>
      <c r="E77" s="52">
        <v>1</v>
      </c>
      <c r="F77" s="52">
        <v>1</v>
      </c>
      <c r="G77" s="52">
        <v>1</v>
      </c>
      <c r="H77" s="52">
        <v>1</v>
      </c>
      <c r="I77" s="52">
        <v>1</v>
      </c>
      <c r="J77" s="52">
        <v>1</v>
      </c>
      <c r="K77" s="50"/>
      <c r="L77" s="50"/>
      <c r="M77" s="50"/>
      <c r="N77" s="50"/>
      <c r="O77" s="50">
        <v>50074</v>
      </c>
      <c r="P77" s="52" t="s">
        <v>7563</v>
      </c>
      <c r="Q77" s="50">
        <v>50074</v>
      </c>
      <c r="R77" s="49">
        <v>0</v>
      </c>
      <c r="S77" s="50" t="s">
        <v>7505</v>
      </c>
      <c r="T77" s="49">
        <v>1000</v>
      </c>
      <c r="U77" s="49" t="s">
        <v>3523</v>
      </c>
      <c r="V77" s="50">
        <v>0</v>
      </c>
    </row>
    <row r="78" spans="1:22" x14ac:dyDescent="0.2">
      <c r="A78" s="51">
        <v>1</v>
      </c>
      <c r="B78" s="52">
        <v>1</v>
      </c>
      <c r="C78" s="52">
        <v>1</v>
      </c>
      <c r="D78" s="52"/>
      <c r="E78" s="52">
        <v>1</v>
      </c>
      <c r="F78" s="52">
        <v>1</v>
      </c>
      <c r="G78" s="52">
        <v>1</v>
      </c>
      <c r="H78" s="52">
        <v>1</v>
      </c>
      <c r="I78" s="52">
        <v>1</v>
      </c>
      <c r="J78" s="52">
        <v>1</v>
      </c>
      <c r="K78" s="50"/>
      <c r="L78" s="50"/>
      <c r="M78" s="50"/>
      <c r="N78" s="50"/>
      <c r="O78" s="50">
        <v>50075</v>
      </c>
      <c r="P78" s="52" t="s">
        <v>7564</v>
      </c>
      <c r="Q78" s="50">
        <v>50075</v>
      </c>
      <c r="R78" s="49">
        <v>0</v>
      </c>
      <c r="S78" s="50" t="s">
        <v>7499</v>
      </c>
      <c r="T78" s="49">
        <v>1000</v>
      </c>
      <c r="U78" s="49" t="s">
        <v>4396</v>
      </c>
      <c r="V78" s="50">
        <v>0</v>
      </c>
    </row>
    <row r="79" spans="1:22" x14ac:dyDescent="0.2">
      <c r="A79" s="51">
        <v>1</v>
      </c>
      <c r="B79" s="52">
        <v>1</v>
      </c>
      <c r="C79" s="52">
        <v>1</v>
      </c>
      <c r="D79" s="52"/>
      <c r="E79" s="52">
        <v>1</v>
      </c>
      <c r="F79" s="52">
        <v>1</v>
      </c>
      <c r="G79" s="52">
        <v>1</v>
      </c>
      <c r="H79" s="52">
        <v>1</v>
      </c>
      <c r="I79" s="52">
        <v>1</v>
      </c>
      <c r="J79" s="52">
        <v>1</v>
      </c>
      <c r="K79" s="50"/>
      <c r="L79" s="50"/>
      <c r="M79" s="50"/>
      <c r="N79" s="50"/>
      <c r="O79" s="50">
        <v>50076</v>
      </c>
      <c r="P79" s="52" t="s">
        <v>7565</v>
      </c>
      <c r="Q79" s="50">
        <v>50076</v>
      </c>
      <c r="R79" s="49">
        <v>0</v>
      </c>
      <c r="S79" s="50" t="s">
        <v>7494</v>
      </c>
      <c r="T79" s="49">
        <v>1000</v>
      </c>
      <c r="U79" s="49" t="s">
        <v>3523</v>
      </c>
      <c r="V79" s="50">
        <v>0</v>
      </c>
    </row>
    <row r="80" spans="1:22" x14ac:dyDescent="0.2">
      <c r="A80" s="51">
        <v>1</v>
      </c>
      <c r="B80" s="52">
        <v>1</v>
      </c>
      <c r="C80" s="52">
        <v>1</v>
      </c>
      <c r="D80" s="52"/>
      <c r="E80" s="52">
        <v>1</v>
      </c>
      <c r="F80" s="52">
        <v>1</v>
      </c>
      <c r="G80" s="52">
        <v>1</v>
      </c>
      <c r="H80" s="52">
        <v>1</v>
      </c>
      <c r="I80" s="52">
        <v>1</v>
      </c>
      <c r="J80" s="52">
        <v>1</v>
      </c>
      <c r="K80" s="50"/>
      <c r="L80" s="50"/>
      <c r="M80" s="50"/>
      <c r="N80" s="50"/>
      <c r="O80" s="50">
        <v>50077</v>
      </c>
      <c r="P80" s="52" t="s">
        <v>7566</v>
      </c>
      <c r="Q80" s="50">
        <v>50077</v>
      </c>
      <c r="R80" s="49">
        <v>0</v>
      </c>
      <c r="S80" s="50" t="s">
        <v>7494</v>
      </c>
      <c r="T80" s="49">
        <v>1000</v>
      </c>
      <c r="U80" s="49" t="s">
        <v>3523</v>
      </c>
      <c r="V80" s="50">
        <v>0</v>
      </c>
    </row>
    <row r="81" spans="1:22" x14ac:dyDescent="0.2">
      <c r="A81" s="51">
        <v>1</v>
      </c>
      <c r="B81" s="52">
        <v>1</v>
      </c>
      <c r="C81" s="52">
        <v>1</v>
      </c>
      <c r="D81" s="52"/>
      <c r="E81" s="52">
        <v>1</v>
      </c>
      <c r="F81" s="52">
        <v>1</v>
      </c>
      <c r="G81" s="52">
        <v>1</v>
      </c>
      <c r="H81" s="52">
        <v>1</v>
      </c>
      <c r="I81" s="52">
        <v>1</v>
      </c>
      <c r="J81" s="52">
        <v>1</v>
      </c>
      <c r="K81" s="50"/>
      <c r="L81" s="50"/>
      <c r="M81" s="50"/>
      <c r="N81" s="50"/>
      <c r="O81" s="50">
        <v>50078</v>
      </c>
      <c r="P81" s="52" t="s">
        <v>7567</v>
      </c>
      <c r="Q81" s="50">
        <v>50078</v>
      </c>
      <c r="R81" s="49">
        <v>0</v>
      </c>
      <c r="S81" s="50" t="s">
        <v>7494</v>
      </c>
      <c r="T81" s="49">
        <v>1000</v>
      </c>
      <c r="U81" s="49" t="s">
        <v>3523</v>
      </c>
      <c r="V81" s="50">
        <v>0</v>
      </c>
    </row>
    <row r="82" spans="1:22" x14ac:dyDescent="0.2">
      <c r="A82" s="51">
        <v>1</v>
      </c>
      <c r="B82" s="52">
        <v>1</v>
      </c>
      <c r="C82" s="52">
        <v>1</v>
      </c>
      <c r="D82" s="52"/>
      <c r="E82" s="52">
        <v>1</v>
      </c>
      <c r="F82" s="52">
        <v>1</v>
      </c>
      <c r="G82" s="52">
        <v>1</v>
      </c>
      <c r="H82" s="52">
        <v>1</v>
      </c>
      <c r="I82" s="52">
        <v>1</v>
      </c>
      <c r="J82" s="52">
        <v>1</v>
      </c>
      <c r="K82" s="50"/>
      <c r="L82" s="50"/>
      <c r="M82" s="50"/>
      <c r="N82" s="50"/>
      <c r="O82" s="50">
        <v>50079</v>
      </c>
      <c r="P82" s="52" t="s">
        <v>7568</v>
      </c>
      <c r="Q82" s="50">
        <v>50079</v>
      </c>
      <c r="R82" s="49">
        <v>0</v>
      </c>
      <c r="S82" s="50" t="s">
        <v>7489</v>
      </c>
      <c r="T82" s="49">
        <v>1000</v>
      </c>
      <c r="U82" s="49" t="s">
        <v>3523</v>
      </c>
      <c r="V82" s="50">
        <v>1001</v>
      </c>
    </row>
    <row r="83" spans="1:22" x14ac:dyDescent="0.2">
      <c r="A83" s="51">
        <v>1</v>
      </c>
      <c r="B83" s="52"/>
      <c r="C83" s="52"/>
      <c r="D83" s="52"/>
      <c r="E83" s="52"/>
      <c r="F83" s="52"/>
      <c r="G83" s="52"/>
      <c r="H83" s="52"/>
      <c r="I83" s="52"/>
      <c r="J83" s="52"/>
      <c r="K83" s="50"/>
      <c r="L83" s="50"/>
      <c r="M83" s="50"/>
      <c r="N83" s="50"/>
      <c r="O83" s="50">
        <v>50080</v>
      </c>
      <c r="P83" s="52" t="s">
        <v>7569</v>
      </c>
      <c r="Q83" s="50">
        <v>50080</v>
      </c>
      <c r="R83" s="49">
        <v>0</v>
      </c>
      <c r="S83" s="50" t="s">
        <v>7529</v>
      </c>
      <c r="T83" s="49">
        <v>1000</v>
      </c>
      <c r="U83" s="49" t="s">
        <v>3523</v>
      </c>
      <c r="V83" s="50">
        <v>0</v>
      </c>
    </row>
    <row r="84" spans="1:22" x14ac:dyDescent="0.2">
      <c r="A84" s="51">
        <v>1</v>
      </c>
      <c r="B84" s="52">
        <v>1</v>
      </c>
      <c r="C84" s="52">
        <v>1</v>
      </c>
      <c r="D84" s="52"/>
      <c r="E84" s="52">
        <v>1</v>
      </c>
      <c r="F84" s="52">
        <v>1</v>
      </c>
      <c r="G84" s="52">
        <v>1</v>
      </c>
      <c r="H84" s="52">
        <v>1</v>
      </c>
      <c r="I84" s="52">
        <v>1</v>
      </c>
      <c r="J84" s="52">
        <v>1</v>
      </c>
      <c r="K84" s="50"/>
      <c r="L84" s="50"/>
      <c r="M84" s="50"/>
      <c r="N84" s="50"/>
      <c r="O84" s="50">
        <v>50081</v>
      </c>
      <c r="P84" s="52" t="s">
        <v>7570</v>
      </c>
      <c r="Q84" s="50">
        <v>50081</v>
      </c>
      <c r="R84" s="49">
        <v>0</v>
      </c>
      <c r="S84" s="50" t="s">
        <v>7489</v>
      </c>
      <c r="T84" s="49">
        <v>1000</v>
      </c>
      <c r="U84" s="49" t="s">
        <v>3523</v>
      </c>
      <c r="V84" s="50">
        <v>0</v>
      </c>
    </row>
    <row r="85" spans="1:22" x14ac:dyDescent="0.2">
      <c r="A85" s="51">
        <v>1</v>
      </c>
      <c r="B85" s="52">
        <v>1</v>
      </c>
      <c r="C85" s="52">
        <v>1</v>
      </c>
      <c r="D85" s="52"/>
      <c r="E85" s="52">
        <v>1</v>
      </c>
      <c r="F85" s="52">
        <v>1</v>
      </c>
      <c r="G85" s="52">
        <v>1</v>
      </c>
      <c r="H85" s="52">
        <v>1</v>
      </c>
      <c r="I85" s="52">
        <v>1</v>
      </c>
      <c r="J85" s="52">
        <v>1</v>
      </c>
      <c r="K85" s="50"/>
      <c r="L85" s="50"/>
      <c r="M85" s="50"/>
      <c r="N85" s="50"/>
      <c r="O85" s="50">
        <v>50082</v>
      </c>
      <c r="P85" s="52" t="s">
        <v>7571</v>
      </c>
      <c r="Q85" s="50">
        <v>50082</v>
      </c>
      <c r="R85" s="49">
        <v>0</v>
      </c>
      <c r="S85" s="50" t="s">
        <v>7489</v>
      </c>
      <c r="T85" s="49">
        <v>1000</v>
      </c>
      <c r="U85" s="49" t="s">
        <v>3523</v>
      </c>
      <c r="V85" s="50">
        <v>0</v>
      </c>
    </row>
    <row r="86" spans="1:22" x14ac:dyDescent="0.2">
      <c r="A86" s="51">
        <v>1</v>
      </c>
      <c r="B86" s="52"/>
      <c r="C86" s="52"/>
      <c r="D86" s="52"/>
      <c r="E86" s="52"/>
      <c r="F86" s="52"/>
      <c r="G86" s="52"/>
      <c r="H86" s="52"/>
      <c r="I86" s="52"/>
      <c r="J86" s="52"/>
      <c r="K86" s="50"/>
      <c r="L86" s="50"/>
      <c r="M86" s="50"/>
      <c r="N86" s="50"/>
      <c r="O86" s="62">
        <v>50083</v>
      </c>
      <c r="P86" s="52" t="s">
        <v>7572</v>
      </c>
      <c r="Q86" s="62">
        <v>50083</v>
      </c>
      <c r="R86" s="60">
        <v>0</v>
      </c>
      <c r="S86" s="50" t="s">
        <v>7529</v>
      </c>
      <c r="T86" s="60">
        <v>1000</v>
      </c>
      <c r="U86" s="60" t="s">
        <v>3523</v>
      </c>
      <c r="V86" s="50">
        <v>0</v>
      </c>
    </row>
    <row r="87" spans="1:22" x14ac:dyDescent="0.2">
      <c r="A87" s="51">
        <v>1</v>
      </c>
      <c r="B87" s="52"/>
      <c r="C87" s="52"/>
      <c r="D87" s="52"/>
      <c r="E87" s="52"/>
      <c r="F87" s="52"/>
      <c r="G87" s="52"/>
      <c r="H87" s="52"/>
      <c r="I87" s="52"/>
      <c r="J87" s="52"/>
      <c r="K87" s="50"/>
      <c r="L87" s="50"/>
      <c r="M87" s="50"/>
      <c r="N87" s="50"/>
      <c r="O87" s="50">
        <v>50084</v>
      </c>
      <c r="P87" s="52" t="s">
        <v>7573</v>
      </c>
      <c r="Q87" s="50">
        <v>50084</v>
      </c>
      <c r="R87" s="49">
        <v>0</v>
      </c>
      <c r="S87" s="50" t="s">
        <v>7529</v>
      </c>
      <c r="T87" s="49">
        <v>1000</v>
      </c>
      <c r="U87" s="49" t="s">
        <v>3523</v>
      </c>
      <c r="V87" s="50">
        <v>0</v>
      </c>
    </row>
    <row r="88" spans="1:22" x14ac:dyDescent="0.2">
      <c r="A88" s="51">
        <v>1</v>
      </c>
      <c r="B88" s="52">
        <v>1</v>
      </c>
      <c r="C88" s="52">
        <v>1</v>
      </c>
      <c r="D88" s="52"/>
      <c r="E88" s="52">
        <v>1</v>
      </c>
      <c r="F88" s="52">
        <v>1</v>
      </c>
      <c r="G88" s="52">
        <v>1</v>
      </c>
      <c r="H88" s="52">
        <v>1</v>
      </c>
      <c r="I88" s="52">
        <v>1</v>
      </c>
      <c r="J88" s="52">
        <v>1</v>
      </c>
      <c r="K88" s="50"/>
      <c r="L88" s="50"/>
      <c r="M88" s="50"/>
      <c r="N88" s="50"/>
      <c r="O88" s="50">
        <v>50085</v>
      </c>
      <c r="P88" s="52" t="s">
        <v>7574</v>
      </c>
      <c r="Q88" s="50">
        <v>50085</v>
      </c>
      <c r="R88" s="49">
        <v>0</v>
      </c>
      <c r="S88" s="50" t="s">
        <v>7499</v>
      </c>
      <c r="T88" s="49">
        <v>1000</v>
      </c>
      <c r="U88" s="49" t="s">
        <v>3523</v>
      </c>
      <c r="V88" s="50">
        <v>0</v>
      </c>
    </row>
    <row r="89" spans="1:22" x14ac:dyDescent="0.2">
      <c r="A89" s="51">
        <v>1</v>
      </c>
      <c r="B89" s="52">
        <v>1</v>
      </c>
      <c r="C89" s="52">
        <v>1</v>
      </c>
      <c r="D89" s="52"/>
      <c r="E89" s="52">
        <v>1</v>
      </c>
      <c r="F89" s="52">
        <v>1</v>
      </c>
      <c r="G89" s="52">
        <v>1</v>
      </c>
      <c r="H89" s="52">
        <v>1</v>
      </c>
      <c r="I89" s="52">
        <v>1</v>
      </c>
      <c r="J89" s="52">
        <v>1</v>
      </c>
      <c r="K89" s="50"/>
      <c r="L89" s="50"/>
      <c r="M89" s="50"/>
      <c r="N89" s="50"/>
      <c r="O89" s="50">
        <v>50086</v>
      </c>
      <c r="P89" s="52" t="s">
        <v>7575</v>
      </c>
      <c r="Q89" s="50">
        <v>50086</v>
      </c>
      <c r="R89" s="49">
        <v>0</v>
      </c>
      <c r="S89" s="50" t="s">
        <v>7499</v>
      </c>
      <c r="T89" s="49">
        <v>1000</v>
      </c>
      <c r="U89" s="49" t="s">
        <v>3523</v>
      </c>
      <c r="V89" s="50">
        <v>0</v>
      </c>
    </row>
    <row r="90" spans="1:22" x14ac:dyDescent="0.2">
      <c r="A90" s="51">
        <v>1</v>
      </c>
      <c r="B90" s="52">
        <v>1</v>
      </c>
      <c r="C90" s="52">
        <v>1</v>
      </c>
      <c r="D90" s="52"/>
      <c r="E90" s="52">
        <v>1</v>
      </c>
      <c r="F90" s="52">
        <v>1</v>
      </c>
      <c r="G90" s="52">
        <v>1</v>
      </c>
      <c r="H90" s="52">
        <v>1</v>
      </c>
      <c r="I90" s="52">
        <v>1</v>
      </c>
      <c r="J90" s="52">
        <v>1</v>
      </c>
      <c r="K90" s="50"/>
      <c r="L90" s="50"/>
      <c r="M90" s="50"/>
      <c r="N90" s="50"/>
      <c r="O90" s="50">
        <v>50087</v>
      </c>
      <c r="P90" s="52" t="s">
        <v>7576</v>
      </c>
      <c r="Q90" s="50">
        <v>50087</v>
      </c>
      <c r="R90" s="49">
        <v>0</v>
      </c>
      <c r="S90" s="50" t="s">
        <v>7499</v>
      </c>
      <c r="T90" s="49">
        <v>1000</v>
      </c>
      <c r="U90" s="49" t="s">
        <v>3523</v>
      </c>
      <c r="V90" s="50">
        <v>0</v>
      </c>
    </row>
    <row r="91" spans="1:22" x14ac:dyDescent="0.2">
      <c r="A91" s="51">
        <v>1</v>
      </c>
      <c r="B91" s="52">
        <v>1</v>
      </c>
      <c r="C91" s="52">
        <v>1</v>
      </c>
      <c r="D91" s="52"/>
      <c r="E91" s="52">
        <v>1</v>
      </c>
      <c r="F91" s="52">
        <v>1</v>
      </c>
      <c r="G91" s="52">
        <v>1</v>
      </c>
      <c r="H91" s="52">
        <v>1</v>
      </c>
      <c r="I91" s="52">
        <v>1</v>
      </c>
      <c r="J91" s="52">
        <v>1</v>
      </c>
      <c r="K91" s="50"/>
      <c r="L91" s="50"/>
      <c r="M91" s="50"/>
      <c r="N91" s="50"/>
      <c r="O91" s="50">
        <v>50088</v>
      </c>
      <c r="P91" s="52" t="s">
        <v>7577</v>
      </c>
      <c r="Q91" s="50">
        <v>50088</v>
      </c>
      <c r="R91" s="49">
        <v>0</v>
      </c>
      <c r="S91" s="50" t="s">
        <v>7499</v>
      </c>
      <c r="T91" s="49">
        <v>1000</v>
      </c>
      <c r="U91" s="49" t="s">
        <v>3523</v>
      </c>
      <c r="V91" s="50">
        <v>0</v>
      </c>
    </row>
    <row r="92" spans="1:22" x14ac:dyDescent="0.2">
      <c r="A92" s="51">
        <v>1</v>
      </c>
      <c r="B92" s="52">
        <v>1</v>
      </c>
      <c r="C92" s="52">
        <v>1</v>
      </c>
      <c r="D92" s="52"/>
      <c r="E92" s="52">
        <v>1</v>
      </c>
      <c r="F92" s="52">
        <v>1</v>
      </c>
      <c r="G92" s="52">
        <v>1</v>
      </c>
      <c r="H92" s="52">
        <v>1</v>
      </c>
      <c r="I92" s="52">
        <v>1</v>
      </c>
      <c r="J92" s="52">
        <v>1</v>
      </c>
      <c r="K92" s="50"/>
      <c r="L92" s="50"/>
      <c r="M92" s="50"/>
      <c r="N92" s="50"/>
      <c r="O92" s="50">
        <v>50089</v>
      </c>
      <c r="P92" s="52" t="s">
        <v>7578</v>
      </c>
      <c r="Q92" s="50">
        <v>50089</v>
      </c>
      <c r="R92" s="49">
        <v>0</v>
      </c>
      <c r="S92" s="50" t="s">
        <v>7505</v>
      </c>
      <c r="T92" s="49">
        <v>1000</v>
      </c>
      <c r="U92" s="49" t="s">
        <v>3523</v>
      </c>
      <c r="V92" s="50">
        <v>0</v>
      </c>
    </row>
    <row r="93" spans="1:22" x14ac:dyDescent="0.2">
      <c r="A93" s="51">
        <v>1</v>
      </c>
      <c r="B93" s="52">
        <v>1</v>
      </c>
      <c r="C93" s="52">
        <v>1</v>
      </c>
      <c r="D93" s="52"/>
      <c r="E93" s="52">
        <v>1</v>
      </c>
      <c r="F93" s="52">
        <v>1</v>
      </c>
      <c r="G93" s="52">
        <v>1</v>
      </c>
      <c r="H93" s="52">
        <v>1</v>
      </c>
      <c r="I93" s="52">
        <v>1</v>
      </c>
      <c r="J93" s="52">
        <v>1</v>
      </c>
      <c r="K93" s="50"/>
      <c r="L93" s="50"/>
      <c r="M93" s="50"/>
      <c r="N93" s="50"/>
      <c r="O93" s="50">
        <v>50090</v>
      </c>
      <c r="P93" s="52" t="s">
        <v>7579</v>
      </c>
      <c r="Q93" s="50">
        <v>50090</v>
      </c>
      <c r="R93" s="49">
        <v>0</v>
      </c>
      <c r="S93" s="50" t="s">
        <v>7489</v>
      </c>
      <c r="T93" s="49">
        <v>1000</v>
      </c>
      <c r="U93" s="49" t="s">
        <v>3523</v>
      </c>
      <c r="V93" s="50">
        <v>0</v>
      </c>
    </row>
    <row r="94" spans="1:22" x14ac:dyDescent="0.2">
      <c r="A94" s="51">
        <v>1</v>
      </c>
      <c r="B94" s="52">
        <v>1</v>
      </c>
      <c r="C94" s="52">
        <v>1</v>
      </c>
      <c r="D94" s="52"/>
      <c r="E94" s="52">
        <v>1</v>
      </c>
      <c r="F94" s="52">
        <v>1</v>
      </c>
      <c r="G94" s="52">
        <v>1</v>
      </c>
      <c r="H94" s="52">
        <v>1</v>
      </c>
      <c r="I94" s="52">
        <v>1</v>
      </c>
      <c r="J94" s="52">
        <v>1</v>
      </c>
      <c r="K94" s="50"/>
      <c r="L94" s="50"/>
      <c r="M94" s="50"/>
      <c r="N94" s="50"/>
      <c r="O94" s="50">
        <v>50091</v>
      </c>
      <c r="P94" s="52" t="s">
        <v>7580</v>
      </c>
      <c r="Q94" s="50">
        <v>50091</v>
      </c>
      <c r="R94" s="49">
        <v>0</v>
      </c>
      <c r="S94" s="50" t="s">
        <v>7489</v>
      </c>
      <c r="T94" s="49">
        <v>1000</v>
      </c>
      <c r="U94" s="49" t="s">
        <v>3523</v>
      </c>
      <c r="V94" s="50">
        <v>0</v>
      </c>
    </row>
    <row r="95" spans="1:22" x14ac:dyDescent="0.2">
      <c r="A95" s="51">
        <v>1</v>
      </c>
      <c r="B95" s="52">
        <v>1</v>
      </c>
      <c r="C95" s="52">
        <v>1</v>
      </c>
      <c r="D95" s="52"/>
      <c r="E95" s="52">
        <v>1</v>
      </c>
      <c r="F95" s="52">
        <v>1</v>
      </c>
      <c r="G95" s="52">
        <v>1</v>
      </c>
      <c r="H95" s="52">
        <v>1</v>
      </c>
      <c r="I95" s="52">
        <v>1</v>
      </c>
      <c r="J95" s="52">
        <v>1</v>
      </c>
      <c r="K95" s="50"/>
      <c r="L95" s="50"/>
      <c r="M95" s="50"/>
      <c r="N95" s="50"/>
      <c r="O95" s="50">
        <v>50092</v>
      </c>
      <c r="P95" s="52" t="s">
        <v>7581</v>
      </c>
      <c r="Q95" s="50">
        <v>50092</v>
      </c>
      <c r="R95" s="49">
        <v>0</v>
      </c>
      <c r="S95" s="50" t="s">
        <v>7494</v>
      </c>
      <c r="T95" s="49">
        <v>1000</v>
      </c>
      <c r="U95" s="49" t="s">
        <v>3523</v>
      </c>
      <c r="V95" s="50">
        <v>0</v>
      </c>
    </row>
    <row r="96" spans="1:22" x14ac:dyDescent="0.2">
      <c r="A96" s="51">
        <v>1</v>
      </c>
      <c r="B96" s="52">
        <v>1</v>
      </c>
      <c r="C96" s="52">
        <v>1</v>
      </c>
      <c r="D96" s="52"/>
      <c r="E96" s="52">
        <v>1</v>
      </c>
      <c r="F96" s="52">
        <v>1</v>
      </c>
      <c r="G96" s="52">
        <v>1</v>
      </c>
      <c r="H96" s="52">
        <v>1</v>
      </c>
      <c r="I96" s="52">
        <v>1</v>
      </c>
      <c r="J96" s="52">
        <v>1</v>
      </c>
      <c r="K96" s="50"/>
      <c r="L96" s="50"/>
      <c r="M96" s="50"/>
      <c r="N96" s="50"/>
      <c r="O96" s="50">
        <v>50093</v>
      </c>
      <c r="P96" s="52" t="s">
        <v>7582</v>
      </c>
      <c r="Q96" s="50">
        <v>50093</v>
      </c>
      <c r="R96" s="49">
        <v>0</v>
      </c>
      <c r="S96" s="50" t="s">
        <v>7494</v>
      </c>
      <c r="T96" s="49">
        <v>1000</v>
      </c>
      <c r="U96" s="49" t="s">
        <v>3523</v>
      </c>
      <c r="V96" s="50">
        <v>0</v>
      </c>
    </row>
    <row r="97" spans="1:22" x14ac:dyDescent="0.2">
      <c r="A97" s="51">
        <v>1</v>
      </c>
      <c r="B97" s="52"/>
      <c r="C97" s="52"/>
      <c r="D97" s="52"/>
      <c r="E97" s="52"/>
      <c r="F97" s="52"/>
      <c r="G97" s="52"/>
      <c r="H97" s="52"/>
      <c r="I97" s="52"/>
      <c r="J97" s="52"/>
      <c r="K97" s="50"/>
      <c r="L97" s="50"/>
      <c r="M97" s="50"/>
      <c r="N97" s="50"/>
      <c r="O97" s="50">
        <v>50094</v>
      </c>
      <c r="P97" s="52" t="s">
        <v>7583</v>
      </c>
      <c r="Q97" s="50">
        <v>50094</v>
      </c>
      <c r="R97" s="49">
        <v>0</v>
      </c>
      <c r="S97" s="50" t="s">
        <v>7529</v>
      </c>
      <c r="T97" s="49">
        <v>1000</v>
      </c>
      <c r="U97" s="49" t="s">
        <v>3523</v>
      </c>
      <c r="V97" s="50">
        <v>0</v>
      </c>
    </row>
    <row r="98" spans="1:22" x14ac:dyDescent="0.2">
      <c r="A98" s="51">
        <v>1</v>
      </c>
      <c r="B98" s="52">
        <v>1</v>
      </c>
      <c r="C98" s="52">
        <v>1</v>
      </c>
      <c r="D98" s="52"/>
      <c r="E98" s="52">
        <v>1</v>
      </c>
      <c r="F98" s="52">
        <v>1</v>
      </c>
      <c r="G98" s="52">
        <v>1</v>
      </c>
      <c r="H98" s="52">
        <v>1</v>
      </c>
      <c r="I98" s="52">
        <v>1</v>
      </c>
      <c r="J98" s="52">
        <v>1</v>
      </c>
      <c r="K98" s="50"/>
      <c r="L98" s="50"/>
      <c r="M98" s="50"/>
      <c r="N98" s="50"/>
      <c r="O98" s="50">
        <v>50095</v>
      </c>
      <c r="P98" s="52" t="s">
        <v>7584</v>
      </c>
      <c r="Q98" s="50">
        <v>50095</v>
      </c>
      <c r="R98" s="49">
        <v>0</v>
      </c>
      <c r="S98" s="50" t="s">
        <v>7489</v>
      </c>
      <c r="T98" s="49">
        <v>1000</v>
      </c>
      <c r="U98" s="49" t="s">
        <v>4396</v>
      </c>
      <c r="V98" s="50">
        <v>0</v>
      </c>
    </row>
    <row r="99" spans="1:22" x14ac:dyDescent="0.2">
      <c r="A99" s="51">
        <v>1</v>
      </c>
      <c r="B99" s="52">
        <v>1</v>
      </c>
      <c r="C99" s="52">
        <v>1</v>
      </c>
      <c r="D99" s="52"/>
      <c r="E99" s="52">
        <v>1</v>
      </c>
      <c r="F99" s="52">
        <v>1</v>
      </c>
      <c r="G99" s="52">
        <v>1</v>
      </c>
      <c r="H99" s="52">
        <v>1</v>
      </c>
      <c r="I99" s="52">
        <v>1</v>
      </c>
      <c r="J99" s="52">
        <v>1</v>
      </c>
      <c r="K99" s="50"/>
      <c r="L99" s="50"/>
      <c r="M99" s="50"/>
      <c r="N99" s="50"/>
      <c r="O99" s="50">
        <v>50096</v>
      </c>
      <c r="P99" s="52" t="s">
        <v>7585</v>
      </c>
      <c r="Q99" s="50">
        <v>50096</v>
      </c>
      <c r="R99" s="49">
        <v>0</v>
      </c>
      <c r="S99" s="50" t="s">
        <v>7505</v>
      </c>
      <c r="T99" s="49">
        <v>1000</v>
      </c>
      <c r="U99" s="49" t="s">
        <v>3523</v>
      </c>
      <c r="V99" s="50">
        <v>0</v>
      </c>
    </row>
    <row r="100" spans="1:22" x14ac:dyDescent="0.2">
      <c r="A100" s="51">
        <v>1</v>
      </c>
      <c r="B100" s="52">
        <v>1</v>
      </c>
      <c r="C100" s="52">
        <v>1</v>
      </c>
      <c r="D100" s="52"/>
      <c r="E100" s="52">
        <v>1</v>
      </c>
      <c r="F100" s="52">
        <v>1</v>
      </c>
      <c r="G100" s="52">
        <v>1</v>
      </c>
      <c r="H100" s="52">
        <v>1</v>
      </c>
      <c r="I100" s="52">
        <v>1</v>
      </c>
      <c r="J100" s="52">
        <v>1</v>
      </c>
      <c r="K100" s="50"/>
      <c r="L100" s="50"/>
      <c r="M100" s="50"/>
      <c r="N100" s="50"/>
      <c r="O100" s="50">
        <v>50097</v>
      </c>
      <c r="P100" s="52" t="s">
        <v>7586</v>
      </c>
      <c r="Q100" s="50">
        <v>50097</v>
      </c>
      <c r="R100" s="49">
        <v>0</v>
      </c>
      <c r="S100" s="50" t="s">
        <v>7489</v>
      </c>
      <c r="T100" s="49">
        <v>1000</v>
      </c>
      <c r="U100" s="49" t="s">
        <v>3523</v>
      </c>
      <c r="V100" s="50">
        <v>0</v>
      </c>
    </row>
    <row r="101" spans="1:22" x14ac:dyDescent="0.2">
      <c r="A101" s="51">
        <v>1</v>
      </c>
      <c r="B101" s="52">
        <v>1</v>
      </c>
      <c r="C101" s="52">
        <v>1</v>
      </c>
      <c r="D101" s="52"/>
      <c r="E101" s="52">
        <v>1</v>
      </c>
      <c r="F101" s="52">
        <v>1</v>
      </c>
      <c r="G101" s="52">
        <v>1</v>
      </c>
      <c r="H101" s="52">
        <v>1</v>
      </c>
      <c r="I101" s="52">
        <v>1</v>
      </c>
      <c r="J101" s="52">
        <v>1</v>
      </c>
      <c r="K101" s="50"/>
      <c r="L101" s="50"/>
      <c r="M101" s="50"/>
      <c r="N101" s="50"/>
      <c r="O101" s="50">
        <v>50098</v>
      </c>
      <c r="P101" s="52" t="s">
        <v>7587</v>
      </c>
      <c r="Q101" s="50">
        <v>50098</v>
      </c>
      <c r="R101" s="49">
        <v>0</v>
      </c>
      <c r="S101" s="50" t="s">
        <v>7489</v>
      </c>
      <c r="T101" s="49">
        <v>1000</v>
      </c>
      <c r="U101" s="49" t="s">
        <v>3523</v>
      </c>
      <c r="V101" s="50">
        <v>0</v>
      </c>
    </row>
    <row r="102" spans="1:22" x14ac:dyDescent="0.2">
      <c r="A102" s="51">
        <v>1</v>
      </c>
      <c r="B102" s="52">
        <v>1</v>
      </c>
      <c r="C102" s="52">
        <v>1</v>
      </c>
      <c r="D102" s="52"/>
      <c r="E102" s="52">
        <v>1</v>
      </c>
      <c r="F102" s="52">
        <v>1</v>
      </c>
      <c r="G102" s="52">
        <v>1</v>
      </c>
      <c r="H102" s="52">
        <v>1</v>
      </c>
      <c r="I102" s="52">
        <v>1</v>
      </c>
      <c r="J102" s="52">
        <v>1</v>
      </c>
      <c r="K102" s="50"/>
      <c r="L102" s="50"/>
      <c r="M102" s="50"/>
      <c r="N102" s="50"/>
      <c r="O102" s="50">
        <v>50099</v>
      </c>
      <c r="P102" s="52" t="s">
        <v>7588</v>
      </c>
      <c r="Q102" s="50">
        <v>50099</v>
      </c>
      <c r="R102" s="49">
        <v>0</v>
      </c>
      <c r="S102" s="50" t="s">
        <v>7499</v>
      </c>
      <c r="T102" s="49">
        <v>1000</v>
      </c>
      <c r="U102" s="49" t="s">
        <v>3523</v>
      </c>
      <c r="V102" s="50">
        <v>0</v>
      </c>
    </row>
    <row r="103" spans="1:22" x14ac:dyDescent="0.2">
      <c r="A103" s="51">
        <v>1</v>
      </c>
      <c r="B103" s="52">
        <v>1</v>
      </c>
      <c r="C103" s="52">
        <v>1</v>
      </c>
      <c r="D103" s="52"/>
      <c r="E103" s="52">
        <v>1</v>
      </c>
      <c r="F103" s="52">
        <v>1</v>
      </c>
      <c r="G103" s="52">
        <v>1</v>
      </c>
      <c r="H103" s="52">
        <v>1</v>
      </c>
      <c r="I103" s="52">
        <v>1</v>
      </c>
      <c r="J103" s="52">
        <v>1</v>
      </c>
      <c r="K103" s="50"/>
      <c r="L103" s="50"/>
      <c r="M103" s="50"/>
      <c r="N103" s="50"/>
      <c r="O103" s="50">
        <v>50100</v>
      </c>
      <c r="P103" s="52" t="s">
        <v>7589</v>
      </c>
      <c r="Q103" s="50">
        <v>50100</v>
      </c>
      <c r="R103" s="49">
        <v>0</v>
      </c>
      <c r="S103" s="50" t="s">
        <v>7499</v>
      </c>
      <c r="T103" s="49">
        <v>1000</v>
      </c>
      <c r="U103" s="49" t="s">
        <v>3523</v>
      </c>
      <c r="V103" s="50">
        <v>0</v>
      </c>
    </row>
    <row r="104" spans="1:22" x14ac:dyDescent="0.2">
      <c r="A104" s="51">
        <v>1</v>
      </c>
      <c r="B104" s="52">
        <v>1</v>
      </c>
      <c r="C104" s="52">
        <v>1</v>
      </c>
      <c r="D104" s="52"/>
      <c r="E104" s="52">
        <v>1</v>
      </c>
      <c r="F104" s="52">
        <v>1</v>
      </c>
      <c r="G104" s="52">
        <v>1</v>
      </c>
      <c r="H104" s="52">
        <v>1</v>
      </c>
      <c r="I104" s="52">
        <v>1</v>
      </c>
      <c r="J104" s="52">
        <v>1</v>
      </c>
      <c r="K104" s="50"/>
      <c r="L104" s="50"/>
      <c r="M104" s="50"/>
      <c r="N104" s="50"/>
      <c r="O104" s="50">
        <v>50101</v>
      </c>
      <c r="P104" s="52" t="s">
        <v>7590</v>
      </c>
      <c r="Q104" s="50">
        <v>50101</v>
      </c>
      <c r="R104" s="49">
        <v>0</v>
      </c>
      <c r="S104" s="50" t="s">
        <v>7505</v>
      </c>
      <c r="T104" s="49">
        <v>1000</v>
      </c>
      <c r="U104" s="49" t="s">
        <v>3523</v>
      </c>
      <c r="V104" s="50">
        <v>0</v>
      </c>
    </row>
    <row r="105" spans="1:22" x14ac:dyDescent="0.2">
      <c r="A105" s="51">
        <v>1</v>
      </c>
      <c r="B105" s="52">
        <v>1</v>
      </c>
      <c r="C105" s="52">
        <v>1</v>
      </c>
      <c r="D105" s="52"/>
      <c r="E105" s="52">
        <v>1</v>
      </c>
      <c r="F105" s="52">
        <v>1</v>
      </c>
      <c r="G105" s="52">
        <v>1</v>
      </c>
      <c r="H105" s="52">
        <v>1</v>
      </c>
      <c r="I105" s="52">
        <v>1</v>
      </c>
      <c r="J105" s="52">
        <v>1</v>
      </c>
      <c r="K105" s="50"/>
      <c r="L105" s="50"/>
      <c r="M105" s="50"/>
      <c r="N105" s="50"/>
      <c r="O105" s="50">
        <v>50102</v>
      </c>
      <c r="P105" s="52" t="s">
        <v>7591</v>
      </c>
      <c r="Q105" s="50">
        <v>50102</v>
      </c>
      <c r="R105" s="49">
        <v>0</v>
      </c>
      <c r="S105" s="50" t="s">
        <v>7494</v>
      </c>
      <c r="T105" s="49">
        <v>1000</v>
      </c>
      <c r="U105" s="49" t="s">
        <v>4396</v>
      </c>
      <c r="V105" s="50">
        <v>0</v>
      </c>
    </row>
    <row r="106" spans="1:22" x14ac:dyDescent="0.2">
      <c r="A106" s="51">
        <v>1</v>
      </c>
      <c r="B106" s="52"/>
      <c r="C106" s="52"/>
      <c r="D106" s="52"/>
      <c r="E106" s="52"/>
      <c r="F106" s="52"/>
      <c r="G106" s="52"/>
      <c r="H106" s="52"/>
      <c r="I106" s="52"/>
      <c r="J106" s="52"/>
      <c r="K106" s="50"/>
      <c r="L106" s="50"/>
      <c r="M106" s="50"/>
      <c r="N106" s="50"/>
      <c r="O106" s="50">
        <v>50103</v>
      </c>
      <c r="P106" s="52" t="s">
        <v>7592</v>
      </c>
      <c r="Q106" s="50">
        <v>50103</v>
      </c>
      <c r="R106" s="49">
        <v>0</v>
      </c>
      <c r="S106" s="50" t="s">
        <v>7529</v>
      </c>
      <c r="T106" s="49">
        <v>1000</v>
      </c>
      <c r="U106" s="49" t="s">
        <v>3523</v>
      </c>
      <c r="V106" s="50">
        <v>0</v>
      </c>
    </row>
    <row r="107" spans="1:22" x14ac:dyDescent="0.2">
      <c r="A107" s="51">
        <v>1</v>
      </c>
      <c r="B107" s="52">
        <v>1</v>
      </c>
      <c r="C107" s="52">
        <v>1</v>
      </c>
      <c r="D107" s="52"/>
      <c r="E107" s="52">
        <v>1</v>
      </c>
      <c r="F107" s="52">
        <v>1</v>
      </c>
      <c r="G107" s="52">
        <v>1</v>
      </c>
      <c r="H107" s="52">
        <v>1</v>
      </c>
      <c r="I107" s="52">
        <v>1</v>
      </c>
      <c r="J107" s="52">
        <v>1</v>
      </c>
      <c r="K107" s="50"/>
      <c r="L107" s="50"/>
      <c r="M107" s="50"/>
      <c r="N107" s="50"/>
      <c r="O107" s="50">
        <v>50104</v>
      </c>
      <c r="P107" s="52" t="s">
        <v>7593</v>
      </c>
      <c r="Q107" s="50">
        <v>50104</v>
      </c>
      <c r="R107" s="49">
        <v>0</v>
      </c>
      <c r="S107" s="50" t="s">
        <v>7499</v>
      </c>
      <c r="T107" s="49">
        <v>1000</v>
      </c>
      <c r="U107" s="49" t="s">
        <v>3523</v>
      </c>
      <c r="V107" s="50">
        <v>0</v>
      </c>
    </row>
    <row r="108" spans="1:22" x14ac:dyDescent="0.2">
      <c r="A108" s="51">
        <v>1</v>
      </c>
      <c r="B108" s="52">
        <v>1</v>
      </c>
      <c r="C108" s="52">
        <v>1</v>
      </c>
      <c r="D108" s="52"/>
      <c r="E108" s="52">
        <v>1</v>
      </c>
      <c r="F108" s="52">
        <v>1</v>
      </c>
      <c r="G108" s="52">
        <v>1</v>
      </c>
      <c r="H108" s="52">
        <v>1</v>
      </c>
      <c r="I108" s="52">
        <v>1</v>
      </c>
      <c r="J108" s="52">
        <v>1</v>
      </c>
      <c r="K108" s="50"/>
      <c r="L108" s="50"/>
      <c r="M108" s="50"/>
      <c r="N108" s="50"/>
      <c r="O108" s="50">
        <v>50105</v>
      </c>
      <c r="P108" s="52" t="s">
        <v>7594</v>
      </c>
      <c r="Q108" s="50">
        <v>50105</v>
      </c>
      <c r="R108" s="49">
        <v>0</v>
      </c>
      <c r="S108" s="50" t="s">
        <v>7529</v>
      </c>
      <c r="T108" s="49">
        <v>1000</v>
      </c>
      <c r="U108" s="49" t="s">
        <v>3523</v>
      </c>
      <c r="V108" s="50">
        <v>0</v>
      </c>
    </row>
    <row r="109" spans="1:22" x14ac:dyDescent="0.2">
      <c r="A109" s="51">
        <v>1</v>
      </c>
      <c r="B109" s="52">
        <v>1</v>
      </c>
      <c r="C109" s="52">
        <v>1</v>
      </c>
      <c r="D109" s="52"/>
      <c r="E109" s="52">
        <v>1</v>
      </c>
      <c r="F109" s="52">
        <v>1</v>
      </c>
      <c r="G109" s="52">
        <v>1</v>
      </c>
      <c r="H109" s="52">
        <v>1</v>
      </c>
      <c r="I109" s="52">
        <v>1</v>
      </c>
      <c r="J109" s="52">
        <v>1</v>
      </c>
      <c r="K109" s="50"/>
      <c r="L109" s="50"/>
      <c r="M109" s="50"/>
      <c r="N109" s="50"/>
      <c r="O109" s="50">
        <v>50106</v>
      </c>
      <c r="P109" s="52" t="s">
        <v>7595</v>
      </c>
      <c r="Q109" s="50">
        <v>50106</v>
      </c>
      <c r="R109" s="49">
        <v>0</v>
      </c>
      <c r="S109" s="50" t="s">
        <v>7499</v>
      </c>
      <c r="T109" s="49">
        <v>1000</v>
      </c>
      <c r="U109" s="49" t="s">
        <v>3523</v>
      </c>
      <c r="V109" s="50">
        <v>2001</v>
      </c>
    </row>
    <row r="110" spans="1:22" x14ac:dyDescent="0.2">
      <c r="A110" s="51">
        <v>1</v>
      </c>
      <c r="B110" s="52">
        <v>1</v>
      </c>
      <c r="C110" s="52">
        <v>1</v>
      </c>
      <c r="D110" s="52"/>
      <c r="E110" s="52">
        <v>1</v>
      </c>
      <c r="F110" s="52">
        <v>1</v>
      </c>
      <c r="G110" s="52">
        <v>1</v>
      </c>
      <c r="H110" s="52">
        <v>1</v>
      </c>
      <c r="I110" s="52">
        <v>1</v>
      </c>
      <c r="J110" s="52">
        <v>1</v>
      </c>
      <c r="K110" s="50"/>
      <c r="L110" s="50"/>
      <c r="M110" s="50"/>
      <c r="N110" s="50"/>
      <c r="O110" s="50">
        <v>50107</v>
      </c>
      <c r="P110" s="52" t="s">
        <v>7596</v>
      </c>
      <c r="Q110" s="50">
        <v>50107</v>
      </c>
      <c r="R110" s="49">
        <v>0</v>
      </c>
      <c r="S110" s="50" t="s">
        <v>7505</v>
      </c>
      <c r="T110" s="49">
        <v>1000</v>
      </c>
      <c r="U110" s="49" t="s">
        <v>3523</v>
      </c>
      <c r="V110" s="50">
        <v>2001</v>
      </c>
    </row>
    <row r="111" spans="1:22" x14ac:dyDescent="0.2">
      <c r="A111" s="51">
        <v>1</v>
      </c>
      <c r="B111" s="52">
        <v>1</v>
      </c>
      <c r="C111" s="52">
        <v>1</v>
      </c>
      <c r="D111" s="52"/>
      <c r="E111" s="52">
        <v>1</v>
      </c>
      <c r="F111" s="52">
        <v>1</v>
      </c>
      <c r="G111" s="52">
        <v>1</v>
      </c>
      <c r="H111" s="52">
        <v>1</v>
      </c>
      <c r="I111" s="52">
        <v>1</v>
      </c>
      <c r="J111" s="52">
        <v>1</v>
      </c>
      <c r="K111" s="50"/>
      <c r="L111" s="50"/>
      <c r="M111" s="50"/>
      <c r="N111" s="50"/>
      <c r="O111" s="50">
        <v>50108</v>
      </c>
      <c r="P111" s="52" t="s">
        <v>7597</v>
      </c>
      <c r="Q111" s="50">
        <v>50108</v>
      </c>
      <c r="R111" s="49">
        <v>0</v>
      </c>
      <c r="S111" s="50" t="s">
        <v>7505</v>
      </c>
      <c r="T111" s="49">
        <v>1000</v>
      </c>
      <c r="U111" s="49" t="s">
        <v>3523</v>
      </c>
      <c r="V111" s="50">
        <v>2001</v>
      </c>
    </row>
    <row r="112" spans="1:22" x14ac:dyDescent="0.2">
      <c r="A112" s="51">
        <v>1</v>
      </c>
      <c r="B112" s="52">
        <v>1</v>
      </c>
      <c r="C112" s="52">
        <v>1</v>
      </c>
      <c r="D112" s="52"/>
      <c r="E112" s="52">
        <v>1</v>
      </c>
      <c r="F112" s="52">
        <v>1</v>
      </c>
      <c r="G112" s="52">
        <v>1</v>
      </c>
      <c r="H112" s="52">
        <v>1</v>
      </c>
      <c r="I112" s="52">
        <v>1</v>
      </c>
      <c r="J112" s="52">
        <v>1</v>
      </c>
      <c r="K112" s="50"/>
      <c r="L112" s="50"/>
      <c r="M112" s="50"/>
      <c r="N112" s="50"/>
      <c r="O112" s="50">
        <v>50109</v>
      </c>
      <c r="P112" s="52" t="s">
        <v>7598</v>
      </c>
      <c r="Q112" s="50">
        <v>50109</v>
      </c>
      <c r="R112" s="49">
        <v>0</v>
      </c>
      <c r="S112" s="50" t="s">
        <v>7505</v>
      </c>
      <c r="T112" s="49">
        <v>1000</v>
      </c>
      <c r="U112" s="49" t="s">
        <v>3523</v>
      </c>
      <c r="V112" s="50">
        <v>2001</v>
      </c>
    </row>
    <row r="113" spans="1:22" x14ac:dyDescent="0.2">
      <c r="A113" s="51">
        <v>1</v>
      </c>
      <c r="B113" s="52">
        <v>1</v>
      </c>
      <c r="C113" s="52">
        <v>1</v>
      </c>
      <c r="D113" s="52"/>
      <c r="E113" s="52">
        <v>1</v>
      </c>
      <c r="F113" s="52">
        <v>1</v>
      </c>
      <c r="G113" s="52">
        <v>1</v>
      </c>
      <c r="H113" s="52">
        <v>1</v>
      </c>
      <c r="I113" s="52">
        <v>1</v>
      </c>
      <c r="J113" s="52">
        <v>1</v>
      </c>
      <c r="K113" s="50"/>
      <c r="L113" s="50"/>
      <c r="M113" s="50"/>
      <c r="N113" s="50"/>
      <c r="O113" s="50">
        <v>50110</v>
      </c>
      <c r="P113" s="52" t="s">
        <v>7599</v>
      </c>
      <c r="Q113" s="50">
        <v>50110</v>
      </c>
      <c r="R113" s="49">
        <v>0</v>
      </c>
      <c r="S113" s="50" t="s">
        <v>7499</v>
      </c>
      <c r="T113" s="49">
        <v>1000</v>
      </c>
      <c r="U113" s="49" t="s">
        <v>3523</v>
      </c>
      <c r="V113" s="50">
        <v>0</v>
      </c>
    </row>
    <row r="114" spans="1:22" x14ac:dyDescent="0.2">
      <c r="A114" s="51">
        <v>1</v>
      </c>
      <c r="B114" s="52">
        <v>1</v>
      </c>
      <c r="C114" s="52">
        <v>1</v>
      </c>
      <c r="D114" s="52"/>
      <c r="E114" s="52">
        <v>1</v>
      </c>
      <c r="F114" s="52">
        <v>1</v>
      </c>
      <c r="G114" s="52">
        <v>1</v>
      </c>
      <c r="H114" s="52">
        <v>1</v>
      </c>
      <c r="I114" s="52">
        <v>1</v>
      </c>
      <c r="J114" s="52">
        <v>1</v>
      </c>
      <c r="K114" s="50"/>
      <c r="L114" s="50"/>
      <c r="M114" s="50"/>
      <c r="N114" s="50"/>
      <c r="O114" s="50">
        <v>50111</v>
      </c>
      <c r="P114" s="52" t="s">
        <v>7600</v>
      </c>
      <c r="Q114" s="50">
        <v>50111</v>
      </c>
      <c r="R114" s="49">
        <v>0</v>
      </c>
      <c r="S114" s="50" t="s">
        <v>7499</v>
      </c>
      <c r="T114" s="49">
        <v>1000</v>
      </c>
      <c r="U114" s="49" t="s">
        <v>3523</v>
      </c>
      <c r="V114" s="50">
        <v>0</v>
      </c>
    </row>
    <row r="115" spans="1:22" x14ac:dyDescent="0.2">
      <c r="A115" s="51">
        <v>1</v>
      </c>
      <c r="B115" s="52"/>
      <c r="C115" s="52"/>
      <c r="D115" s="52"/>
      <c r="E115" s="52"/>
      <c r="F115" s="52"/>
      <c r="G115" s="52"/>
      <c r="H115" s="52"/>
      <c r="I115" s="52"/>
      <c r="J115" s="52"/>
      <c r="K115" s="50"/>
      <c r="L115" s="50"/>
      <c r="M115" s="50"/>
      <c r="N115" s="50"/>
      <c r="O115" s="50">
        <v>50112</v>
      </c>
      <c r="P115" s="52" t="s">
        <v>7601</v>
      </c>
      <c r="Q115" s="50">
        <v>50112</v>
      </c>
      <c r="R115" s="49">
        <v>0</v>
      </c>
      <c r="S115" s="50" t="s">
        <v>7529</v>
      </c>
      <c r="T115" s="49">
        <v>1000</v>
      </c>
      <c r="U115" s="49" t="s">
        <v>3523</v>
      </c>
      <c r="V115" s="50">
        <v>0</v>
      </c>
    </row>
    <row r="116" spans="1:22" x14ac:dyDescent="0.2">
      <c r="A116" s="51">
        <v>1</v>
      </c>
      <c r="B116" s="52">
        <v>1</v>
      </c>
      <c r="C116" s="52">
        <v>1</v>
      </c>
      <c r="D116" s="52"/>
      <c r="E116" s="52">
        <v>1</v>
      </c>
      <c r="F116" s="52">
        <v>1</v>
      </c>
      <c r="G116" s="52">
        <v>1</v>
      </c>
      <c r="H116" s="52">
        <v>1</v>
      </c>
      <c r="I116" s="52">
        <v>1</v>
      </c>
      <c r="J116" s="52">
        <v>1</v>
      </c>
      <c r="K116" s="50"/>
      <c r="L116" s="50"/>
      <c r="M116" s="50"/>
      <c r="N116" s="50"/>
      <c r="O116" s="50">
        <v>50113</v>
      </c>
      <c r="P116" s="52" t="s">
        <v>7602</v>
      </c>
      <c r="Q116" s="50">
        <v>50113</v>
      </c>
      <c r="R116" s="49">
        <v>0</v>
      </c>
      <c r="S116" s="50" t="s">
        <v>7499</v>
      </c>
      <c r="T116" s="49">
        <v>1000</v>
      </c>
      <c r="U116" s="49" t="s">
        <v>3523</v>
      </c>
      <c r="V116" s="50">
        <v>0</v>
      </c>
    </row>
    <row r="117" spans="1:22" x14ac:dyDescent="0.2">
      <c r="A117" s="51">
        <v>1</v>
      </c>
      <c r="B117" s="52">
        <v>1</v>
      </c>
      <c r="C117" s="52">
        <v>1</v>
      </c>
      <c r="D117" s="52"/>
      <c r="E117" s="52">
        <v>1</v>
      </c>
      <c r="F117" s="52">
        <v>1</v>
      </c>
      <c r="G117" s="52">
        <v>1</v>
      </c>
      <c r="H117" s="52">
        <v>1</v>
      </c>
      <c r="I117" s="52">
        <v>1</v>
      </c>
      <c r="J117" s="52">
        <v>1</v>
      </c>
      <c r="K117" s="50"/>
      <c r="L117" s="50"/>
      <c r="M117" s="50"/>
      <c r="N117" s="50"/>
      <c r="O117" s="50">
        <v>50114</v>
      </c>
      <c r="P117" s="52" t="s">
        <v>7603</v>
      </c>
      <c r="Q117" s="50">
        <v>50114</v>
      </c>
      <c r="R117" s="49">
        <v>0</v>
      </c>
      <c r="S117" s="50" t="s">
        <v>7499</v>
      </c>
      <c r="T117" s="49">
        <v>1000</v>
      </c>
      <c r="U117" s="49" t="s">
        <v>3523</v>
      </c>
      <c r="V117" s="50">
        <v>0</v>
      </c>
    </row>
    <row r="118" spans="1:22" x14ac:dyDescent="0.2">
      <c r="A118" s="51">
        <v>1</v>
      </c>
      <c r="B118" s="52">
        <v>1</v>
      </c>
      <c r="C118" s="52">
        <v>1</v>
      </c>
      <c r="D118" s="52"/>
      <c r="E118" s="52">
        <v>1</v>
      </c>
      <c r="F118" s="52">
        <v>1</v>
      </c>
      <c r="G118" s="52">
        <v>1</v>
      </c>
      <c r="H118" s="52">
        <v>1</v>
      </c>
      <c r="I118" s="52">
        <v>1</v>
      </c>
      <c r="J118" s="52">
        <v>1</v>
      </c>
      <c r="K118" s="50"/>
      <c r="L118" s="50"/>
      <c r="M118" s="50"/>
      <c r="N118" s="50"/>
      <c r="O118" s="50">
        <v>50115</v>
      </c>
      <c r="P118" s="52" t="s">
        <v>7604</v>
      </c>
      <c r="Q118" s="50">
        <v>50115</v>
      </c>
      <c r="R118" s="49">
        <v>0</v>
      </c>
      <c r="S118" s="50" t="s">
        <v>7499</v>
      </c>
      <c r="T118" s="49">
        <v>1000</v>
      </c>
      <c r="U118" s="49" t="s">
        <v>3523</v>
      </c>
      <c r="V118" s="50">
        <v>0</v>
      </c>
    </row>
    <row r="119" spans="1:22" x14ac:dyDescent="0.2">
      <c r="A119" s="51">
        <v>1</v>
      </c>
      <c r="B119" s="52">
        <v>1</v>
      </c>
      <c r="C119" s="52">
        <v>1</v>
      </c>
      <c r="D119" s="52"/>
      <c r="E119" s="52">
        <v>1</v>
      </c>
      <c r="F119" s="52">
        <v>1</v>
      </c>
      <c r="G119" s="52">
        <v>1</v>
      </c>
      <c r="H119" s="52">
        <v>1</v>
      </c>
      <c r="I119" s="52">
        <v>1</v>
      </c>
      <c r="J119" s="52">
        <v>1</v>
      </c>
      <c r="K119" s="50"/>
      <c r="L119" s="50"/>
      <c r="M119" s="50"/>
      <c r="N119" s="50"/>
      <c r="O119" s="50">
        <v>50116</v>
      </c>
      <c r="P119" s="52" t="s">
        <v>7605</v>
      </c>
      <c r="Q119" s="50">
        <v>50116</v>
      </c>
      <c r="R119" s="49">
        <v>0</v>
      </c>
      <c r="S119" s="50" t="s">
        <v>7499</v>
      </c>
      <c r="T119" s="49">
        <v>1000</v>
      </c>
      <c r="U119" s="49" t="s">
        <v>3523</v>
      </c>
      <c r="V119" s="50">
        <v>0</v>
      </c>
    </row>
    <row r="120" spans="1:22" x14ac:dyDescent="0.2">
      <c r="A120" s="51">
        <v>1</v>
      </c>
      <c r="B120" s="52">
        <v>1</v>
      </c>
      <c r="C120" s="52">
        <v>1</v>
      </c>
      <c r="D120" s="52"/>
      <c r="E120" s="52">
        <v>1</v>
      </c>
      <c r="F120" s="52">
        <v>1</v>
      </c>
      <c r="G120" s="52">
        <v>1</v>
      </c>
      <c r="H120" s="52">
        <v>1</v>
      </c>
      <c r="I120" s="52">
        <v>1</v>
      </c>
      <c r="J120" s="52">
        <v>1</v>
      </c>
      <c r="K120" s="50"/>
      <c r="L120" s="50"/>
      <c r="M120" s="50"/>
      <c r="N120" s="50"/>
      <c r="O120" s="50">
        <v>50117</v>
      </c>
      <c r="P120" s="52" t="s">
        <v>7606</v>
      </c>
      <c r="Q120" s="50">
        <v>50117</v>
      </c>
      <c r="R120" s="49">
        <v>0</v>
      </c>
      <c r="S120" s="50" t="s">
        <v>7489</v>
      </c>
      <c r="T120" s="49">
        <v>1000</v>
      </c>
      <c r="U120" s="49" t="s">
        <v>3523</v>
      </c>
      <c r="V120" s="50">
        <v>0</v>
      </c>
    </row>
    <row r="121" spans="1:22" x14ac:dyDescent="0.2">
      <c r="A121" s="51">
        <v>1</v>
      </c>
      <c r="B121" s="52">
        <v>1</v>
      </c>
      <c r="C121" s="52">
        <v>1</v>
      </c>
      <c r="D121" s="52"/>
      <c r="E121" s="52">
        <v>1</v>
      </c>
      <c r="F121" s="52">
        <v>1</v>
      </c>
      <c r="G121" s="52">
        <v>1</v>
      </c>
      <c r="H121" s="52">
        <v>1</v>
      </c>
      <c r="I121" s="52">
        <v>1</v>
      </c>
      <c r="J121" s="52">
        <v>1</v>
      </c>
      <c r="K121" s="50"/>
      <c r="L121" s="50"/>
      <c r="M121" s="50"/>
      <c r="N121" s="50"/>
      <c r="O121" s="50">
        <v>50118</v>
      </c>
      <c r="P121" s="52" t="s">
        <v>7607</v>
      </c>
      <c r="Q121" s="50">
        <v>50118</v>
      </c>
      <c r="R121" s="49">
        <v>0</v>
      </c>
      <c r="S121" s="50" t="s">
        <v>7489</v>
      </c>
      <c r="T121" s="49">
        <v>1000</v>
      </c>
      <c r="U121" s="49" t="s">
        <v>3523</v>
      </c>
      <c r="V121" s="50">
        <v>0</v>
      </c>
    </row>
    <row r="122" spans="1:22" x14ac:dyDescent="0.2">
      <c r="A122" s="51">
        <v>1</v>
      </c>
      <c r="B122" s="52">
        <v>1</v>
      </c>
      <c r="C122" s="52">
        <v>1</v>
      </c>
      <c r="D122" s="52"/>
      <c r="E122" s="52">
        <v>1</v>
      </c>
      <c r="F122" s="52">
        <v>1</v>
      </c>
      <c r="G122" s="52">
        <v>1</v>
      </c>
      <c r="H122" s="52">
        <v>1</v>
      </c>
      <c r="I122" s="52">
        <v>1</v>
      </c>
      <c r="J122" s="52">
        <v>1</v>
      </c>
      <c r="K122" s="50"/>
      <c r="L122" s="50"/>
      <c r="M122" s="50"/>
      <c r="N122" s="50"/>
      <c r="O122" s="50">
        <v>50119</v>
      </c>
      <c r="P122" s="52" t="s">
        <v>7608</v>
      </c>
      <c r="Q122" s="50">
        <v>50119</v>
      </c>
      <c r="R122" s="49">
        <v>0</v>
      </c>
      <c r="S122" s="50" t="s">
        <v>7505</v>
      </c>
      <c r="T122" s="49">
        <v>1000</v>
      </c>
      <c r="U122" s="49" t="s">
        <v>3523</v>
      </c>
      <c r="V122" s="50">
        <v>0</v>
      </c>
    </row>
    <row r="123" spans="1:22" x14ac:dyDescent="0.2">
      <c r="A123" s="51">
        <v>1</v>
      </c>
      <c r="B123" s="52">
        <v>1</v>
      </c>
      <c r="C123" s="52">
        <v>1</v>
      </c>
      <c r="D123" s="52"/>
      <c r="E123" s="52">
        <v>1</v>
      </c>
      <c r="F123" s="52">
        <v>1</v>
      </c>
      <c r="G123" s="52">
        <v>1</v>
      </c>
      <c r="H123" s="52">
        <v>1</v>
      </c>
      <c r="I123" s="52">
        <v>1</v>
      </c>
      <c r="J123" s="52">
        <v>1</v>
      </c>
      <c r="K123" s="50"/>
      <c r="L123" s="50"/>
      <c r="M123" s="50"/>
      <c r="N123" s="50"/>
      <c r="O123" s="50">
        <v>50120</v>
      </c>
      <c r="P123" s="52" t="s">
        <v>7609</v>
      </c>
      <c r="Q123" s="50">
        <v>50120</v>
      </c>
      <c r="R123" s="49">
        <v>0</v>
      </c>
      <c r="S123" s="50" t="s">
        <v>7505</v>
      </c>
      <c r="T123" s="49">
        <v>1000</v>
      </c>
      <c r="U123" s="49" t="s">
        <v>3523</v>
      </c>
      <c r="V123" s="50">
        <v>0</v>
      </c>
    </row>
    <row r="124" spans="1:22" x14ac:dyDescent="0.2">
      <c r="A124" s="51">
        <v>1</v>
      </c>
      <c r="B124" s="52">
        <v>1</v>
      </c>
      <c r="C124" s="52">
        <v>1</v>
      </c>
      <c r="D124" s="52"/>
      <c r="E124" s="52">
        <v>1</v>
      </c>
      <c r="F124" s="52">
        <v>1</v>
      </c>
      <c r="G124" s="52">
        <v>1</v>
      </c>
      <c r="H124" s="52">
        <v>1</v>
      </c>
      <c r="I124" s="52">
        <v>1</v>
      </c>
      <c r="J124" s="52">
        <v>1</v>
      </c>
      <c r="K124" s="50"/>
      <c r="L124" s="50"/>
      <c r="M124" s="50"/>
      <c r="N124" s="50"/>
      <c r="O124" s="50">
        <v>50121</v>
      </c>
      <c r="P124" s="52" t="s">
        <v>7610</v>
      </c>
      <c r="Q124" s="50">
        <v>50121</v>
      </c>
      <c r="R124" s="49">
        <v>0</v>
      </c>
      <c r="S124" s="50" t="s">
        <v>7489</v>
      </c>
      <c r="T124" s="49">
        <v>1000</v>
      </c>
      <c r="U124" s="49" t="s">
        <v>3523</v>
      </c>
      <c r="V124" s="50">
        <v>0</v>
      </c>
    </row>
    <row r="125" spans="1:22" x14ac:dyDescent="0.2">
      <c r="A125" s="51">
        <v>1</v>
      </c>
      <c r="B125" s="52">
        <v>1</v>
      </c>
      <c r="C125" s="52">
        <v>1</v>
      </c>
      <c r="D125" s="52"/>
      <c r="E125" s="52">
        <v>1</v>
      </c>
      <c r="F125" s="52">
        <v>1</v>
      </c>
      <c r="G125" s="52">
        <v>1</v>
      </c>
      <c r="H125" s="52">
        <v>1</v>
      </c>
      <c r="I125" s="52">
        <v>1</v>
      </c>
      <c r="J125" s="52">
        <v>1</v>
      </c>
      <c r="K125" s="50"/>
      <c r="L125" s="50"/>
      <c r="M125" s="50"/>
      <c r="N125" s="50"/>
      <c r="O125" s="50">
        <v>50122</v>
      </c>
      <c r="P125" s="52" t="s">
        <v>7611</v>
      </c>
      <c r="Q125" s="50">
        <v>50122</v>
      </c>
      <c r="R125" s="49">
        <v>0</v>
      </c>
      <c r="S125" s="50" t="s">
        <v>7489</v>
      </c>
      <c r="T125" s="49">
        <v>1000</v>
      </c>
      <c r="U125" s="49" t="s">
        <v>3523</v>
      </c>
      <c r="V125" s="50">
        <v>0</v>
      </c>
    </row>
    <row r="126" spans="1:22" x14ac:dyDescent="0.2">
      <c r="A126" s="51">
        <v>1</v>
      </c>
      <c r="B126" s="52">
        <v>1</v>
      </c>
      <c r="C126" s="52">
        <v>1</v>
      </c>
      <c r="D126" s="52"/>
      <c r="E126" s="52">
        <v>1</v>
      </c>
      <c r="F126" s="52">
        <v>1</v>
      </c>
      <c r="G126" s="52">
        <v>1</v>
      </c>
      <c r="H126" s="52">
        <v>1</v>
      </c>
      <c r="I126" s="52">
        <v>1</v>
      </c>
      <c r="J126" s="52">
        <v>1</v>
      </c>
      <c r="K126" s="50"/>
      <c r="L126" s="50"/>
      <c r="M126" s="50"/>
      <c r="N126" s="50"/>
      <c r="O126" s="50">
        <v>50123</v>
      </c>
      <c r="P126" s="52" t="s">
        <v>7612</v>
      </c>
      <c r="Q126" s="50">
        <v>50123</v>
      </c>
      <c r="R126" s="49">
        <v>0</v>
      </c>
      <c r="S126" s="50" t="s">
        <v>7489</v>
      </c>
      <c r="T126" s="49">
        <v>1000</v>
      </c>
      <c r="U126" s="49" t="s">
        <v>3523</v>
      </c>
      <c r="V126" s="50">
        <v>0</v>
      </c>
    </row>
    <row r="127" spans="1:22" x14ac:dyDescent="0.2">
      <c r="A127" s="51">
        <v>1</v>
      </c>
      <c r="B127" s="52">
        <v>1</v>
      </c>
      <c r="C127" s="52">
        <v>1</v>
      </c>
      <c r="D127" s="52"/>
      <c r="E127" s="52">
        <v>1</v>
      </c>
      <c r="F127" s="52">
        <v>1</v>
      </c>
      <c r="G127" s="52">
        <v>1</v>
      </c>
      <c r="H127" s="52">
        <v>1</v>
      </c>
      <c r="I127" s="52">
        <v>1</v>
      </c>
      <c r="J127" s="52">
        <v>1</v>
      </c>
      <c r="K127" s="50"/>
      <c r="L127" s="50"/>
      <c r="M127" s="50"/>
      <c r="N127" s="50"/>
      <c r="O127" s="50">
        <v>50124</v>
      </c>
      <c r="P127" s="52" t="s">
        <v>7613</v>
      </c>
      <c r="Q127" s="50">
        <v>50124</v>
      </c>
      <c r="R127" s="49">
        <v>0</v>
      </c>
      <c r="S127" s="50" t="s">
        <v>7489</v>
      </c>
      <c r="T127" s="49">
        <v>1000</v>
      </c>
      <c r="U127" s="49" t="s">
        <v>3523</v>
      </c>
      <c r="V127" s="50">
        <v>0</v>
      </c>
    </row>
    <row r="128" spans="1:22" x14ac:dyDescent="0.2">
      <c r="A128" s="51">
        <v>1</v>
      </c>
      <c r="B128" s="52">
        <v>1</v>
      </c>
      <c r="C128" s="52">
        <v>1</v>
      </c>
      <c r="D128" s="52"/>
      <c r="E128" s="52">
        <v>1</v>
      </c>
      <c r="F128" s="52">
        <v>1</v>
      </c>
      <c r="G128" s="52">
        <v>1</v>
      </c>
      <c r="H128" s="52">
        <v>1</v>
      </c>
      <c r="I128" s="52">
        <v>1</v>
      </c>
      <c r="J128" s="52">
        <v>1</v>
      </c>
      <c r="K128" s="50"/>
      <c r="L128" s="50"/>
      <c r="M128" s="50"/>
      <c r="N128" s="50"/>
      <c r="O128" s="50">
        <v>50125</v>
      </c>
      <c r="P128" s="52" t="s">
        <v>7614</v>
      </c>
      <c r="Q128" s="50">
        <v>50125</v>
      </c>
      <c r="R128" s="49">
        <v>0</v>
      </c>
      <c r="S128" s="50" t="s">
        <v>7494</v>
      </c>
      <c r="T128" s="49">
        <v>1000</v>
      </c>
      <c r="U128" s="49" t="s">
        <v>3523</v>
      </c>
      <c r="V128" s="50">
        <v>0</v>
      </c>
    </row>
    <row r="129" spans="1:22" x14ac:dyDescent="0.2">
      <c r="A129" s="51">
        <v>1</v>
      </c>
      <c r="B129" s="52">
        <v>1</v>
      </c>
      <c r="C129" s="52">
        <v>1</v>
      </c>
      <c r="D129" s="52"/>
      <c r="E129" s="52">
        <v>1</v>
      </c>
      <c r="F129" s="52">
        <v>1</v>
      </c>
      <c r="G129" s="52">
        <v>1</v>
      </c>
      <c r="H129" s="52">
        <v>1</v>
      </c>
      <c r="I129" s="52">
        <v>1</v>
      </c>
      <c r="J129" s="52">
        <v>1</v>
      </c>
      <c r="K129" s="50"/>
      <c r="L129" s="50"/>
      <c r="M129" s="50"/>
      <c r="N129" s="50"/>
      <c r="O129" s="50">
        <v>50126</v>
      </c>
      <c r="P129" s="52" t="s">
        <v>7615</v>
      </c>
      <c r="Q129" s="50">
        <v>50126</v>
      </c>
      <c r="R129" s="49">
        <v>0</v>
      </c>
      <c r="S129" s="50" t="s">
        <v>7494</v>
      </c>
      <c r="T129" s="49">
        <v>1000</v>
      </c>
      <c r="U129" s="49" t="s">
        <v>3523</v>
      </c>
      <c r="V129" s="50">
        <v>0</v>
      </c>
    </row>
    <row r="130" spans="1:22" x14ac:dyDescent="0.2">
      <c r="A130" s="51">
        <v>1</v>
      </c>
      <c r="B130" s="52">
        <v>1</v>
      </c>
      <c r="C130" s="52">
        <v>1</v>
      </c>
      <c r="D130" s="52"/>
      <c r="E130" s="52">
        <v>1</v>
      </c>
      <c r="F130" s="52">
        <v>1</v>
      </c>
      <c r="G130" s="52">
        <v>1</v>
      </c>
      <c r="H130" s="52">
        <v>1</v>
      </c>
      <c r="I130" s="52">
        <v>1</v>
      </c>
      <c r="J130" s="52">
        <v>1</v>
      </c>
      <c r="K130" s="50"/>
      <c r="L130" s="50"/>
      <c r="M130" s="50"/>
      <c r="N130" s="50"/>
      <c r="O130" s="50">
        <v>50127</v>
      </c>
      <c r="P130" s="52" t="s">
        <v>7616</v>
      </c>
      <c r="Q130" s="50">
        <v>50127</v>
      </c>
      <c r="R130" s="49">
        <v>0</v>
      </c>
      <c r="S130" s="50" t="s">
        <v>7505</v>
      </c>
      <c r="T130" s="49">
        <v>1000</v>
      </c>
      <c r="U130" s="49" t="s">
        <v>3523</v>
      </c>
      <c r="V130" s="50">
        <v>0</v>
      </c>
    </row>
    <row r="131" spans="1:22" x14ac:dyDescent="0.2">
      <c r="A131" s="51">
        <v>1</v>
      </c>
      <c r="B131" s="52">
        <v>1</v>
      </c>
      <c r="C131" s="52">
        <v>1</v>
      </c>
      <c r="D131" s="52"/>
      <c r="E131" s="52">
        <v>1</v>
      </c>
      <c r="F131" s="52">
        <v>1</v>
      </c>
      <c r="G131" s="52">
        <v>1</v>
      </c>
      <c r="H131" s="52">
        <v>1</v>
      </c>
      <c r="I131" s="52">
        <v>1</v>
      </c>
      <c r="J131" s="52">
        <v>1</v>
      </c>
      <c r="K131" s="50"/>
      <c r="L131" s="50"/>
      <c r="M131" s="50"/>
      <c r="N131" s="50"/>
      <c r="O131" s="50">
        <v>50128</v>
      </c>
      <c r="P131" s="52" t="s">
        <v>7617</v>
      </c>
      <c r="Q131" s="50">
        <v>50128</v>
      </c>
      <c r="R131" s="49">
        <v>0</v>
      </c>
      <c r="S131" s="50" t="s">
        <v>7505</v>
      </c>
      <c r="T131" s="49">
        <v>1000</v>
      </c>
      <c r="U131" s="49" t="s">
        <v>3523</v>
      </c>
      <c r="V131" s="50">
        <v>0</v>
      </c>
    </row>
    <row r="132" spans="1:22" x14ac:dyDescent="0.2">
      <c r="A132" s="51">
        <v>1</v>
      </c>
      <c r="B132" s="52">
        <v>1</v>
      </c>
      <c r="C132" s="52">
        <v>1</v>
      </c>
      <c r="D132" s="52"/>
      <c r="E132" s="52">
        <v>1</v>
      </c>
      <c r="F132" s="52">
        <v>1</v>
      </c>
      <c r="G132" s="52">
        <v>1</v>
      </c>
      <c r="H132" s="52">
        <v>1</v>
      </c>
      <c r="I132" s="52">
        <v>1</v>
      </c>
      <c r="J132" s="52">
        <v>1</v>
      </c>
      <c r="K132" s="50"/>
      <c r="L132" s="50"/>
      <c r="M132" s="50"/>
      <c r="N132" s="50"/>
      <c r="O132" s="50">
        <v>50129</v>
      </c>
      <c r="P132" s="52" t="s">
        <v>7618</v>
      </c>
      <c r="Q132" s="50">
        <v>50129</v>
      </c>
      <c r="R132" s="49">
        <v>0</v>
      </c>
      <c r="S132" s="50" t="s">
        <v>7505</v>
      </c>
      <c r="T132" s="49">
        <v>1000</v>
      </c>
      <c r="U132" s="49" t="s">
        <v>3523</v>
      </c>
      <c r="V132" s="50">
        <v>0</v>
      </c>
    </row>
    <row r="133" spans="1:22" x14ac:dyDescent="0.2">
      <c r="A133" s="51">
        <v>1</v>
      </c>
      <c r="B133" s="52">
        <v>1</v>
      </c>
      <c r="C133" s="52">
        <v>1</v>
      </c>
      <c r="D133" s="52"/>
      <c r="E133" s="52">
        <v>1</v>
      </c>
      <c r="F133" s="52">
        <v>1</v>
      </c>
      <c r="G133" s="52">
        <v>1</v>
      </c>
      <c r="H133" s="52">
        <v>1</v>
      </c>
      <c r="I133" s="52">
        <v>1</v>
      </c>
      <c r="J133" s="52">
        <v>1</v>
      </c>
      <c r="K133" s="50"/>
      <c r="L133" s="50"/>
      <c r="M133" s="50"/>
      <c r="N133" s="50"/>
      <c r="O133" s="50">
        <v>50130</v>
      </c>
      <c r="P133" s="52" t="s">
        <v>7619</v>
      </c>
      <c r="Q133" s="50">
        <f>O133</f>
        <v>50130</v>
      </c>
      <c r="R133" s="49">
        <v>0</v>
      </c>
      <c r="S133" s="50" t="s">
        <v>7505</v>
      </c>
      <c r="T133" s="49">
        <v>1000</v>
      </c>
      <c r="U133" s="49" t="s">
        <v>3523</v>
      </c>
      <c r="V133" s="50">
        <v>0</v>
      </c>
    </row>
  </sheetData>
  <autoFilter ref="S1:S132" xr:uid="{98D34DE0-6030-4DE5-9B5E-D1D272BEA4FB}"/>
  <phoneticPr fontId="2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504E9-61C8-44EB-89DD-D6C831E618D1}">
  <sheetPr codeName="Sheet34">
    <tabColor theme="1" tint="0.14999847407452621"/>
  </sheetPr>
  <dimension ref="A1:AA43"/>
  <sheetViews>
    <sheetView topLeftCell="G1" workbookViewId="0">
      <selection activeCell="T19" sqref="T19"/>
    </sheetView>
  </sheetViews>
  <sheetFormatPr defaultRowHeight="14.25" x14ac:dyDescent="0.2"/>
  <cols>
    <col min="16" max="16" width="12.125" bestFit="1" customWidth="1"/>
    <col min="18" max="18" width="13" bestFit="1" customWidth="1"/>
    <col min="19" max="19" width="10.875" bestFit="1" customWidth="1"/>
    <col min="20" max="20" width="30.125" style="49" customWidth="1"/>
    <col min="21" max="21" width="20.625" style="49" bestFit="1" customWidth="1"/>
  </cols>
  <sheetData>
    <row r="1" spans="1:23" x14ac:dyDescent="0.2">
      <c r="A1" s="51" t="s">
        <v>243</v>
      </c>
      <c r="B1" s="52" t="s">
        <v>244</v>
      </c>
      <c r="C1" s="52" t="s">
        <v>245</v>
      </c>
      <c r="D1" s="52" t="s">
        <v>145</v>
      </c>
      <c r="E1" s="52" t="s">
        <v>148</v>
      </c>
      <c r="F1" s="52" t="s">
        <v>151</v>
      </c>
      <c r="G1" s="52" t="s">
        <v>246</v>
      </c>
      <c r="H1" s="52" t="s">
        <v>247</v>
      </c>
      <c r="I1" s="52" t="s">
        <v>248</v>
      </c>
      <c r="J1" s="52" t="s">
        <v>249</v>
      </c>
      <c r="K1" s="50"/>
      <c r="L1" s="50"/>
      <c r="M1" s="50"/>
      <c r="N1" s="52" t="s">
        <v>250</v>
      </c>
      <c r="O1" s="52" t="s">
        <v>2349</v>
      </c>
      <c r="P1" s="52" t="s">
        <v>251</v>
      </c>
      <c r="Q1" s="52" t="s">
        <v>3587</v>
      </c>
      <c r="R1" s="50" t="s">
        <v>7620</v>
      </c>
      <c r="S1" s="52" t="s">
        <v>7621</v>
      </c>
      <c r="T1" s="49" t="s">
        <v>7622</v>
      </c>
      <c r="U1" s="49" t="s">
        <v>7623</v>
      </c>
    </row>
    <row r="2" spans="1:23" x14ac:dyDescent="0.2">
      <c r="A2" s="51" t="s">
        <v>253</v>
      </c>
      <c r="B2" s="5" t="s">
        <v>141</v>
      </c>
      <c r="C2" s="5" t="s">
        <v>144</v>
      </c>
      <c r="D2" s="5" t="s">
        <v>254</v>
      </c>
      <c r="E2" s="52" t="s">
        <v>255</v>
      </c>
      <c r="F2" s="52" t="s">
        <v>256</v>
      </c>
      <c r="G2" s="52" t="s">
        <v>257</v>
      </c>
      <c r="H2" s="52" t="s">
        <v>258</v>
      </c>
      <c r="I2" s="52" t="s">
        <v>259</v>
      </c>
      <c r="J2" s="52" t="s">
        <v>260</v>
      </c>
      <c r="K2" s="50"/>
      <c r="L2" s="50"/>
      <c r="M2" s="50"/>
      <c r="N2" s="50"/>
      <c r="O2" s="50" t="s">
        <v>7624</v>
      </c>
      <c r="P2" s="50" t="s">
        <v>7625</v>
      </c>
      <c r="Q2" s="50" t="s">
        <v>7626</v>
      </c>
      <c r="R2" s="50" t="s">
        <v>7627</v>
      </c>
      <c r="S2" s="50" t="s">
        <v>7628</v>
      </c>
      <c r="T2" s="50" t="s">
        <v>7629</v>
      </c>
      <c r="U2" s="50" t="s">
        <v>7630</v>
      </c>
    </row>
    <row r="3" spans="1:23" x14ac:dyDescent="0.2">
      <c r="A3" s="51">
        <v>1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  <c r="G3" s="52">
        <v>1</v>
      </c>
      <c r="H3" s="52">
        <v>1</v>
      </c>
      <c r="I3" s="52">
        <v>1</v>
      </c>
      <c r="J3" s="52">
        <v>1</v>
      </c>
      <c r="K3" s="50"/>
      <c r="L3" s="50"/>
      <c r="M3" s="50"/>
      <c r="N3" s="50"/>
      <c r="O3" s="50">
        <f>IF(Q3=Q2,O2+1,Q3*10000)</f>
        <v>10000</v>
      </c>
      <c r="P3" s="57" t="s">
        <v>5841</v>
      </c>
      <c r="Q3" s="50">
        <v>1</v>
      </c>
      <c r="R3" s="50">
        <f>IF(Q3=1,O3+10000,0)</f>
        <v>20000</v>
      </c>
      <c r="S3" s="50">
        <v>111000</v>
      </c>
      <c r="T3" s="49" t="s">
        <v>7631</v>
      </c>
      <c r="U3" s="49">
        <v>0</v>
      </c>
    </row>
    <row r="4" spans="1:23" x14ac:dyDescent="0.2">
      <c r="A4" s="51">
        <v>1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  <c r="G4" s="52">
        <v>1</v>
      </c>
      <c r="H4" s="52">
        <v>1</v>
      </c>
      <c r="I4" s="52">
        <v>1</v>
      </c>
      <c r="J4" s="52">
        <v>1</v>
      </c>
      <c r="K4" s="50"/>
      <c r="L4" s="50"/>
      <c r="M4" s="50"/>
      <c r="N4" s="50"/>
      <c r="O4" s="50">
        <f t="shared" ref="O4:O14" si="0">IF(Q4=Q3,O3+1,Q4*10000)</f>
        <v>10001</v>
      </c>
      <c r="P4" s="50" t="s">
        <v>5838</v>
      </c>
      <c r="Q4" s="50">
        <v>1</v>
      </c>
      <c r="R4" s="50">
        <f t="shared" ref="R4:R34" si="1">IF(Q4=1,O4+10000,0)</f>
        <v>20001</v>
      </c>
      <c r="S4" s="50">
        <v>111001</v>
      </c>
      <c r="T4" s="49" t="s">
        <v>7632</v>
      </c>
      <c r="U4" s="49">
        <v>0</v>
      </c>
    </row>
    <row r="5" spans="1:23" x14ac:dyDescent="0.2">
      <c r="A5" s="51">
        <v>1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  <c r="G5" s="52">
        <v>1</v>
      </c>
      <c r="H5" s="52">
        <v>1</v>
      </c>
      <c r="I5" s="52">
        <v>1</v>
      </c>
      <c r="J5" s="52">
        <v>1</v>
      </c>
      <c r="K5" s="50"/>
      <c r="L5" s="50"/>
      <c r="M5" s="50"/>
      <c r="N5" s="50"/>
      <c r="O5" s="50">
        <f t="shared" si="0"/>
        <v>10002</v>
      </c>
      <c r="P5" s="50" t="s">
        <v>7633</v>
      </c>
      <c r="Q5" s="50">
        <v>1</v>
      </c>
      <c r="R5" s="50">
        <f t="shared" si="1"/>
        <v>20002</v>
      </c>
      <c r="S5" s="50">
        <v>111002</v>
      </c>
      <c r="T5" s="49" t="s">
        <v>7634</v>
      </c>
      <c r="U5" s="49">
        <v>0</v>
      </c>
    </row>
    <row r="6" spans="1:23" x14ac:dyDescent="0.2">
      <c r="A6" s="51">
        <v>1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K6" s="50"/>
      <c r="L6" s="50"/>
      <c r="M6" s="50"/>
      <c r="N6" s="50"/>
      <c r="O6" s="50">
        <f t="shared" si="0"/>
        <v>10003</v>
      </c>
      <c r="P6" s="50" t="s">
        <v>7040</v>
      </c>
      <c r="Q6" s="50">
        <v>1</v>
      </c>
      <c r="R6" s="50">
        <f t="shared" si="1"/>
        <v>20003</v>
      </c>
      <c r="S6" s="50">
        <v>111003</v>
      </c>
      <c r="T6" s="49" t="s">
        <v>7635</v>
      </c>
      <c r="U6" s="49">
        <v>0</v>
      </c>
    </row>
    <row r="7" spans="1:23" x14ac:dyDescent="0.2">
      <c r="A7" s="51">
        <v>1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K7" s="50"/>
      <c r="L7" s="50"/>
      <c r="M7" s="50"/>
      <c r="N7" s="50"/>
      <c r="O7" s="50">
        <f t="shared" si="0"/>
        <v>10004</v>
      </c>
      <c r="P7" s="50" t="s">
        <v>7636</v>
      </c>
      <c r="Q7" s="50">
        <v>1</v>
      </c>
      <c r="R7" s="50">
        <f t="shared" si="1"/>
        <v>20004</v>
      </c>
      <c r="S7" s="50">
        <v>111004</v>
      </c>
      <c r="T7" s="49" t="s">
        <v>7637</v>
      </c>
      <c r="U7" s="49">
        <v>0</v>
      </c>
    </row>
    <row r="8" spans="1:23" x14ac:dyDescent="0.2">
      <c r="A8" s="51">
        <v>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N8" s="50"/>
      <c r="O8" s="50">
        <f t="shared" si="0"/>
        <v>10005</v>
      </c>
      <c r="P8" s="50" t="s">
        <v>7638</v>
      </c>
      <c r="Q8" s="50">
        <v>1</v>
      </c>
      <c r="R8" s="50">
        <f t="shared" si="1"/>
        <v>20005</v>
      </c>
      <c r="S8" s="50">
        <v>111005</v>
      </c>
      <c r="T8" s="49" t="s">
        <v>7639</v>
      </c>
      <c r="U8" s="49">
        <v>0</v>
      </c>
      <c r="W8" s="50"/>
    </row>
    <row r="9" spans="1:23" x14ac:dyDescent="0.2">
      <c r="A9" s="51">
        <v>1</v>
      </c>
      <c r="B9" s="52">
        <v>1</v>
      </c>
      <c r="C9" s="52">
        <v>1</v>
      </c>
      <c r="D9" s="52">
        <v>1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N9" s="50"/>
      <c r="O9" s="50">
        <f t="shared" si="0"/>
        <v>10006</v>
      </c>
      <c r="P9" s="57" t="s">
        <v>7640</v>
      </c>
      <c r="Q9" s="50">
        <v>1</v>
      </c>
      <c r="R9" s="50">
        <f t="shared" si="1"/>
        <v>20006</v>
      </c>
      <c r="S9" s="50">
        <v>111006</v>
      </c>
      <c r="T9" s="49" t="s">
        <v>7641</v>
      </c>
      <c r="U9" s="49">
        <v>0</v>
      </c>
    </row>
    <row r="10" spans="1:23" x14ac:dyDescent="0.2">
      <c r="A10" s="51">
        <v>1</v>
      </c>
      <c r="B10" s="52">
        <v>1</v>
      </c>
      <c r="C10" s="52">
        <v>1</v>
      </c>
      <c r="D10" s="52">
        <v>1</v>
      </c>
      <c r="E10" s="52">
        <v>1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N10" s="50"/>
      <c r="O10" s="50">
        <f t="shared" si="0"/>
        <v>10007</v>
      </c>
      <c r="P10" s="50" t="s">
        <v>7642</v>
      </c>
      <c r="Q10" s="50">
        <v>1</v>
      </c>
      <c r="R10" s="50">
        <f t="shared" si="1"/>
        <v>20007</v>
      </c>
      <c r="S10" s="50">
        <v>111007</v>
      </c>
      <c r="T10" s="49" t="s">
        <v>7643</v>
      </c>
      <c r="U10" s="49">
        <v>0</v>
      </c>
    </row>
    <row r="11" spans="1:23" x14ac:dyDescent="0.2">
      <c r="A11" s="51">
        <v>1</v>
      </c>
      <c r="B11" s="52">
        <v>1</v>
      </c>
      <c r="C11" s="52">
        <v>1</v>
      </c>
      <c r="D11" s="52">
        <v>1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N11" s="50"/>
      <c r="O11" s="50">
        <f t="shared" si="0"/>
        <v>10008</v>
      </c>
      <c r="P11" s="50" t="s">
        <v>7644</v>
      </c>
      <c r="Q11" s="50">
        <v>1</v>
      </c>
      <c r="R11" s="50">
        <f t="shared" si="1"/>
        <v>20008</v>
      </c>
      <c r="S11" s="50">
        <v>111008</v>
      </c>
      <c r="T11" s="49" t="s">
        <v>7645</v>
      </c>
      <c r="U11" s="49">
        <v>0</v>
      </c>
    </row>
    <row r="12" spans="1:23" x14ac:dyDescent="0.2">
      <c r="A12" s="51">
        <v>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N12" s="50"/>
      <c r="O12" s="50">
        <f t="shared" si="0"/>
        <v>10009</v>
      </c>
      <c r="P12" s="50" t="s">
        <v>7646</v>
      </c>
      <c r="Q12" s="50">
        <v>1</v>
      </c>
      <c r="R12" s="50">
        <f t="shared" si="1"/>
        <v>20009</v>
      </c>
      <c r="S12" s="50">
        <v>111009</v>
      </c>
      <c r="T12" s="49" t="s">
        <v>7647</v>
      </c>
      <c r="U12" s="49">
        <v>0</v>
      </c>
    </row>
    <row r="13" spans="1:23" x14ac:dyDescent="0.2">
      <c r="A13" s="51">
        <v>1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  <c r="G13" s="52">
        <v>1</v>
      </c>
      <c r="H13" s="52">
        <v>1</v>
      </c>
      <c r="I13" s="52">
        <v>1</v>
      </c>
      <c r="J13" s="52">
        <v>1</v>
      </c>
      <c r="N13" s="50"/>
      <c r="O13" s="50">
        <f t="shared" si="0"/>
        <v>10010</v>
      </c>
      <c r="P13" s="50" t="s">
        <v>7648</v>
      </c>
      <c r="Q13" s="50">
        <v>1</v>
      </c>
      <c r="R13" s="50">
        <f t="shared" si="1"/>
        <v>20010</v>
      </c>
      <c r="S13" s="50">
        <v>111010</v>
      </c>
      <c r="T13" s="49" t="s">
        <v>7649</v>
      </c>
      <c r="U13" s="49">
        <v>0</v>
      </c>
    </row>
    <row r="14" spans="1:23" x14ac:dyDescent="0.2">
      <c r="A14" s="51">
        <v>1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N14" s="50"/>
      <c r="O14" s="50">
        <f t="shared" si="0"/>
        <v>10011</v>
      </c>
      <c r="P14" s="50" t="s">
        <v>7650</v>
      </c>
      <c r="Q14" s="50">
        <v>1</v>
      </c>
      <c r="R14" s="50">
        <f t="shared" si="1"/>
        <v>20011</v>
      </c>
      <c r="S14" s="50">
        <v>111011</v>
      </c>
      <c r="T14" s="49" t="s">
        <v>7651</v>
      </c>
      <c r="U14" s="49">
        <v>0</v>
      </c>
    </row>
    <row r="15" spans="1:23" x14ac:dyDescent="0.2">
      <c r="A15" s="51">
        <v>1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  <c r="G15" s="52">
        <v>1</v>
      </c>
      <c r="H15" s="52">
        <v>1</v>
      </c>
      <c r="I15" s="52">
        <v>1</v>
      </c>
      <c r="J15" s="52">
        <v>1</v>
      </c>
      <c r="N15" s="50"/>
      <c r="O15" s="50">
        <f t="shared" ref="O15:O37" si="2">IF(Q15=Q14,O14+1,Q15*10000)</f>
        <v>10012</v>
      </c>
      <c r="P15" s="62" t="s">
        <v>7652</v>
      </c>
      <c r="Q15" s="50">
        <v>1</v>
      </c>
      <c r="R15" s="50">
        <f>IF(Q15=1,O15+10000,0)</f>
        <v>20012</v>
      </c>
      <c r="S15" s="50">
        <v>111012</v>
      </c>
      <c r="T15" s="49" t="s">
        <v>7653</v>
      </c>
      <c r="U15" s="49">
        <v>0</v>
      </c>
    </row>
    <row r="16" spans="1:23" x14ac:dyDescent="0.2">
      <c r="A16" s="51">
        <v>1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N16" s="50"/>
      <c r="O16" s="50">
        <f t="shared" si="2"/>
        <v>20000</v>
      </c>
      <c r="P16" s="50" t="s">
        <v>7654</v>
      </c>
      <c r="Q16" s="50">
        <v>2</v>
      </c>
      <c r="R16" s="50">
        <f t="shared" si="1"/>
        <v>0</v>
      </c>
      <c r="S16" s="50">
        <v>112000</v>
      </c>
      <c r="T16" s="49">
        <v>690000</v>
      </c>
      <c r="U16" s="49">
        <v>0</v>
      </c>
    </row>
    <row r="17" spans="1:27" x14ac:dyDescent="0.2">
      <c r="A17" s="51">
        <v>1</v>
      </c>
      <c r="B17" s="52">
        <v>1</v>
      </c>
      <c r="C17" s="52">
        <v>1</v>
      </c>
      <c r="D17" s="52">
        <v>1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N17" s="50"/>
      <c r="O17" s="50">
        <f t="shared" si="2"/>
        <v>20001</v>
      </c>
      <c r="P17" s="57" t="s">
        <v>7655</v>
      </c>
      <c r="Q17" s="50">
        <v>2</v>
      </c>
      <c r="R17" s="50">
        <f t="shared" si="1"/>
        <v>0</v>
      </c>
      <c r="S17" s="50">
        <v>112001</v>
      </c>
      <c r="T17" s="49">
        <v>690001</v>
      </c>
      <c r="U17" s="49">
        <v>0</v>
      </c>
    </row>
    <row r="18" spans="1:27" x14ac:dyDescent="0.2">
      <c r="A18" s="51">
        <v>1</v>
      </c>
      <c r="B18" s="52">
        <v>1</v>
      </c>
      <c r="C18" s="52">
        <v>1</v>
      </c>
      <c r="D18" s="52">
        <v>1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N18" s="50"/>
      <c r="O18" s="50">
        <f t="shared" si="2"/>
        <v>20002</v>
      </c>
      <c r="P18" s="50" t="s">
        <v>5732</v>
      </c>
      <c r="Q18" s="50">
        <v>2</v>
      </c>
      <c r="R18" s="50">
        <f t="shared" si="1"/>
        <v>0</v>
      </c>
      <c r="S18" s="50">
        <v>112002</v>
      </c>
      <c r="T18" s="49">
        <v>690002</v>
      </c>
      <c r="U18" s="49">
        <v>0</v>
      </c>
    </row>
    <row r="19" spans="1:27" x14ac:dyDescent="0.2">
      <c r="A19" s="51">
        <v>1</v>
      </c>
      <c r="B19" s="52">
        <v>1</v>
      </c>
      <c r="C19" s="52">
        <v>1</v>
      </c>
      <c r="D19" s="52">
        <v>1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N19" s="50"/>
      <c r="O19" s="50">
        <f t="shared" si="2"/>
        <v>20003</v>
      </c>
      <c r="P19" s="50" t="s">
        <v>7656</v>
      </c>
      <c r="Q19" s="50">
        <v>2</v>
      </c>
      <c r="R19" s="50">
        <f t="shared" si="1"/>
        <v>0</v>
      </c>
      <c r="S19" s="50">
        <v>112003</v>
      </c>
      <c r="T19" s="49">
        <v>690003</v>
      </c>
      <c r="U19" s="49">
        <v>0</v>
      </c>
    </row>
    <row r="20" spans="1:27" x14ac:dyDescent="0.2">
      <c r="A20" s="51">
        <v>1</v>
      </c>
      <c r="B20" s="52">
        <v>1</v>
      </c>
      <c r="C20" s="52">
        <v>1</v>
      </c>
      <c r="D20" s="52">
        <v>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N20" s="50"/>
      <c r="O20" s="50">
        <f t="shared" si="2"/>
        <v>20004</v>
      </c>
      <c r="P20" s="50" t="s">
        <v>7657</v>
      </c>
      <c r="Q20" s="50">
        <v>2</v>
      </c>
      <c r="R20" s="50">
        <f t="shared" si="1"/>
        <v>0</v>
      </c>
      <c r="S20" s="50">
        <v>112004</v>
      </c>
      <c r="T20" s="49">
        <v>690004</v>
      </c>
      <c r="U20" s="49">
        <v>0</v>
      </c>
    </row>
    <row r="21" spans="1:27" x14ac:dyDescent="0.2">
      <c r="A21" s="51">
        <v>1</v>
      </c>
      <c r="B21" s="52">
        <v>1</v>
      </c>
      <c r="C21" s="52">
        <v>1</v>
      </c>
      <c r="D21" s="52">
        <v>1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N21" s="50"/>
      <c r="O21" s="50">
        <f t="shared" si="2"/>
        <v>20005</v>
      </c>
      <c r="P21" s="50" t="s">
        <v>7658</v>
      </c>
      <c r="Q21" s="50">
        <v>2</v>
      </c>
      <c r="R21" s="50">
        <f t="shared" si="1"/>
        <v>0</v>
      </c>
      <c r="S21" s="50">
        <v>112005</v>
      </c>
      <c r="T21" s="49">
        <v>690005</v>
      </c>
      <c r="U21" s="49">
        <v>0</v>
      </c>
    </row>
    <row r="22" spans="1:27" x14ac:dyDescent="0.2">
      <c r="A22" s="51">
        <v>1</v>
      </c>
      <c r="B22" s="52">
        <v>1</v>
      </c>
      <c r="C22" s="52">
        <v>1</v>
      </c>
      <c r="D22" s="52">
        <v>1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N22" s="50"/>
      <c r="O22" s="50">
        <f t="shared" si="2"/>
        <v>20006</v>
      </c>
      <c r="P22" s="57" t="s">
        <v>7659</v>
      </c>
      <c r="Q22" s="50">
        <v>2</v>
      </c>
      <c r="R22" s="50">
        <f t="shared" si="1"/>
        <v>0</v>
      </c>
      <c r="S22" s="50">
        <v>112006</v>
      </c>
      <c r="T22" s="49">
        <v>690006</v>
      </c>
      <c r="U22" s="49">
        <v>0</v>
      </c>
    </row>
    <row r="23" spans="1:27" x14ac:dyDescent="0.2">
      <c r="A23" s="51">
        <v>1</v>
      </c>
      <c r="B23" s="52">
        <v>1</v>
      </c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N23" s="50"/>
      <c r="O23" s="50">
        <f t="shared" si="2"/>
        <v>20007</v>
      </c>
      <c r="P23" s="50" t="s">
        <v>7660</v>
      </c>
      <c r="Q23" s="50">
        <v>2</v>
      </c>
      <c r="R23" s="50">
        <f t="shared" si="1"/>
        <v>0</v>
      </c>
      <c r="S23" s="50">
        <v>112007</v>
      </c>
      <c r="T23" s="49">
        <v>690007</v>
      </c>
      <c r="U23" s="49">
        <v>0</v>
      </c>
    </row>
    <row r="24" spans="1:27" x14ac:dyDescent="0.2">
      <c r="A24" s="51">
        <v>1</v>
      </c>
      <c r="B24" s="52">
        <v>1</v>
      </c>
      <c r="C24" s="52">
        <v>1</v>
      </c>
      <c r="D24" s="52">
        <v>1</v>
      </c>
      <c r="E24" s="52">
        <v>1</v>
      </c>
      <c r="F24" s="52">
        <v>1</v>
      </c>
      <c r="G24" s="52">
        <v>1</v>
      </c>
      <c r="H24" s="52">
        <v>1</v>
      </c>
      <c r="I24" s="52">
        <v>1</v>
      </c>
      <c r="J24" s="52">
        <v>1</v>
      </c>
      <c r="N24" s="50"/>
      <c r="O24" s="50">
        <f t="shared" si="2"/>
        <v>20008</v>
      </c>
      <c r="P24" s="50" t="s">
        <v>7661</v>
      </c>
      <c r="Q24" s="50">
        <v>2</v>
      </c>
      <c r="R24" s="50">
        <f t="shared" si="1"/>
        <v>0</v>
      </c>
      <c r="S24" s="50">
        <v>112008</v>
      </c>
      <c r="T24" s="49">
        <v>690008</v>
      </c>
      <c r="U24" s="49">
        <v>0</v>
      </c>
    </row>
    <row r="25" spans="1:27" x14ac:dyDescent="0.2">
      <c r="A25" s="51">
        <v>1</v>
      </c>
      <c r="B25" s="52">
        <v>1</v>
      </c>
      <c r="C25" s="52">
        <v>1</v>
      </c>
      <c r="D25" s="52">
        <v>1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N25" s="50"/>
      <c r="O25" s="50">
        <f t="shared" si="2"/>
        <v>20009</v>
      </c>
      <c r="P25" s="50" t="s">
        <v>7662</v>
      </c>
      <c r="Q25" s="50">
        <v>2</v>
      </c>
      <c r="R25" s="50">
        <f t="shared" si="1"/>
        <v>0</v>
      </c>
      <c r="S25" s="50">
        <v>112009</v>
      </c>
      <c r="T25" s="49">
        <v>690009</v>
      </c>
      <c r="U25" s="49">
        <v>0</v>
      </c>
    </row>
    <row r="26" spans="1:27" x14ac:dyDescent="0.2">
      <c r="A26" s="51">
        <v>1</v>
      </c>
      <c r="B26" s="52">
        <v>1</v>
      </c>
      <c r="C26" s="52">
        <v>1</v>
      </c>
      <c r="D26" s="52">
        <v>1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N26" s="50"/>
      <c r="O26" s="50">
        <f t="shared" si="2"/>
        <v>20010</v>
      </c>
      <c r="P26" s="50" t="s">
        <v>7663</v>
      </c>
      <c r="Q26" s="50">
        <v>2</v>
      </c>
      <c r="R26" s="50">
        <f t="shared" si="1"/>
        <v>0</v>
      </c>
      <c r="S26" s="50">
        <v>112010</v>
      </c>
      <c r="T26" s="49">
        <v>690010</v>
      </c>
      <c r="U26" s="49">
        <v>0</v>
      </c>
      <c r="Y26" s="50"/>
      <c r="AA26" s="50"/>
    </row>
    <row r="27" spans="1:27" x14ac:dyDescent="0.2">
      <c r="A27" s="51">
        <v>1</v>
      </c>
      <c r="B27" s="52">
        <v>1</v>
      </c>
      <c r="C27" s="52">
        <v>1</v>
      </c>
      <c r="D27" s="52">
        <v>1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N27" s="50"/>
      <c r="O27" s="50">
        <f t="shared" si="2"/>
        <v>20011</v>
      </c>
      <c r="P27" s="50" t="s">
        <v>7664</v>
      </c>
      <c r="Q27" s="50">
        <v>2</v>
      </c>
      <c r="R27" s="50">
        <f t="shared" si="1"/>
        <v>0</v>
      </c>
      <c r="S27" s="50">
        <v>112011</v>
      </c>
      <c r="T27" s="49">
        <v>690011</v>
      </c>
      <c r="U27" s="49">
        <v>0</v>
      </c>
      <c r="Y27" s="50"/>
      <c r="AA27" s="50"/>
    </row>
    <row r="28" spans="1:27" x14ac:dyDescent="0.2">
      <c r="A28" s="51">
        <v>1</v>
      </c>
      <c r="B28" s="52">
        <v>1</v>
      </c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N28" s="50"/>
      <c r="O28" s="50">
        <f t="shared" si="2"/>
        <v>20012</v>
      </c>
      <c r="P28" s="62" t="s">
        <v>7665</v>
      </c>
      <c r="Q28" s="50">
        <v>2</v>
      </c>
      <c r="R28" s="50">
        <f>IF(Q28=1,O28+10000,0)</f>
        <v>0</v>
      </c>
      <c r="S28" s="50">
        <v>112011</v>
      </c>
      <c r="T28" s="49">
        <v>690021</v>
      </c>
      <c r="U28" s="49">
        <v>0</v>
      </c>
      <c r="Y28" s="50"/>
      <c r="AA28" s="50"/>
    </row>
    <row r="29" spans="1:27" x14ac:dyDescent="0.2">
      <c r="A29" s="51">
        <v>1</v>
      </c>
      <c r="B29" s="52">
        <v>1</v>
      </c>
      <c r="C29" s="52">
        <v>1</v>
      </c>
      <c r="D29" s="52">
        <v>1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N29" s="50"/>
      <c r="O29" s="50">
        <f t="shared" si="2"/>
        <v>30000</v>
      </c>
      <c r="P29" s="50" t="s">
        <v>6102</v>
      </c>
      <c r="Q29" s="50">
        <v>3</v>
      </c>
      <c r="R29" s="50">
        <f t="shared" si="1"/>
        <v>0</v>
      </c>
      <c r="S29" s="50">
        <v>113000</v>
      </c>
      <c r="T29" s="49">
        <v>690012</v>
      </c>
      <c r="U29" s="49">
        <v>0</v>
      </c>
    </row>
    <row r="30" spans="1:27" x14ac:dyDescent="0.2">
      <c r="A30" s="51">
        <v>1</v>
      </c>
      <c r="B30" s="52">
        <v>1</v>
      </c>
      <c r="C30" s="52">
        <v>1</v>
      </c>
      <c r="D30" s="52">
        <v>1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1</v>
      </c>
      <c r="N30" s="50"/>
      <c r="O30" s="50">
        <f t="shared" si="2"/>
        <v>30001</v>
      </c>
      <c r="P30" s="50" t="s">
        <v>7666</v>
      </c>
      <c r="Q30" s="50">
        <v>3</v>
      </c>
      <c r="R30" s="50">
        <f>IF(Q30=1,O30+10000,0)</f>
        <v>0</v>
      </c>
      <c r="S30" s="50">
        <v>113001</v>
      </c>
      <c r="T30" s="49">
        <v>690013</v>
      </c>
      <c r="U30" s="49">
        <v>0</v>
      </c>
    </row>
    <row r="31" spans="1:27" x14ac:dyDescent="0.2">
      <c r="A31" s="51">
        <v>1</v>
      </c>
      <c r="B31" s="52">
        <v>1</v>
      </c>
      <c r="C31" s="52">
        <v>1</v>
      </c>
      <c r="D31" s="52">
        <v>1</v>
      </c>
      <c r="E31" s="52">
        <v>1</v>
      </c>
      <c r="F31" s="52">
        <v>1</v>
      </c>
      <c r="G31" s="52">
        <v>1</v>
      </c>
      <c r="H31" s="52">
        <v>1</v>
      </c>
      <c r="I31" s="52">
        <v>1</v>
      </c>
      <c r="J31" s="52">
        <v>1</v>
      </c>
      <c r="N31" s="50"/>
      <c r="O31" s="50">
        <f t="shared" si="2"/>
        <v>30002</v>
      </c>
      <c r="P31" s="50" t="s">
        <v>7667</v>
      </c>
      <c r="Q31" s="50">
        <v>3</v>
      </c>
      <c r="R31" s="50">
        <f t="shared" si="1"/>
        <v>0</v>
      </c>
      <c r="S31" s="50">
        <v>113002</v>
      </c>
      <c r="T31" s="49">
        <v>690014</v>
      </c>
      <c r="U31" s="49">
        <v>0</v>
      </c>
    </row>
    <row r="32" spans="1:27" x14ac:dyDescent="0.2">
      <c r="A32" s="51">
        <v>1</v>
      </c>
      <c r="B32" s="52">
        <v>1</v>
      </c>
      <c r="C32" s="52">
        <v>1</v>
      </c>
      <c r="D32" s="52">
        <v>1</v>
      </c>
      <c r="E32" s="52">
        <v>1</v>
      </c>
      <c r="F32" s="52">
        <v>1</v>
      </c>
      <c r="G32" s="52">
        <v>1</v>
      </c>
      <c r="H32" s="52">
        <v>1</v>
      </c>
      <c r="I32" s="52">
        <v>1</v>
      </c>
      <c r="J32" s="52">
        <v>1</v>
      </c>
      <c r="N32" s="50"/>
      <c r="O32" s="50">
        <f t="shared" si="2"/>
        <v>30003</v>
      </c>
      <c r="P32" s="50" t="s">
        <v>7668</v>
      </c>
      <c r="Q32" s="50">
        <v>3</v>
      </c>
      <c r="R32" s="50">
        <f t="shared" si="1"/>
        <v>0</v>
      </c>
      <c r="S32" s="50">
        <v>113003</v>
      </c>
      <c r="T32" s="49">
        <v>690015</v>
      </c>
      <c r="U32" s="49">
        <v>0</v>
      </c>
    </row>
    <row r="33" spans="1:21" x14ac:dyDescent="0.2">
      <c r="A33" s="51">
        <v>1</v>
      </c>
      <c r="B33" s="52">
        <v>1</v>
      </c>
      <c r="C33" s="52">
        <v>1</v>
      </c>
      <c r="D33" s="52">
        <v>1</v>
      </c>
      <c r="E33" s="52">
        <v>1</v>
      </c>
      <c r="F33" s="52">
        <v>1</v>
      </c>
      <c r="G33" s="52">
        <v>1</v>
      </c>
      <c r="H33" s="52">
        <v>1</v>
      </c>
      <c r="I33" s="52">
        <v>1</v>
      </c>
      <c r="J33" s="52">
        <v>1</v>
      </c>
      <c r="N33" s="50"/>
      <c r="O33" s="50">
        <f t="shared" si="2"/>
        <v>30004</v>
      </c>
      <c r="P33" s="50" t="s">
        <v>7669</v>
      </c>
      <c r="Q33" s="50">
        <v>3</v>
      </c>
      <c r="R33" s="50">
        <f t="shared" si="1"/>
        <v>0</v>
      </c>
      <c r="S33" s="50">
        <v>113004</v>
      </c>
      <c r="T33" s="49">
        <v>690016</v>
      </c>
      <c r="U33" s="49">
        <v>0</v>
      </c>
    </row>
    <row r="34" spans="1:21" x14ac:dyDescent="0.2">
      <c r="A34" s="51">
        <v>1</v>
      </c>
      <c r="B34" s="52">
        <v>1</v>
      </c>
      <c r="C34" s="52">
        <v>1</v>
      </c>
      <c r="D34" s="52">
        <v>1</v>
      </c>
      <c r="E34" s="52">
        <v>1</v>
      </c>
      <c r="F34" s="52">
        <v>1</v>
      </c>
      <c r="G34" s="52">
        <v>1</v>
      </c>
      <c r="H34" s="52">
        <v>1</v>
      </c>
      <c r="I34" s="52">
        <v>1</v>
      </c>
      <c r="J34" s="52">
        <v>1</v>
      </c>
      <c r="N34" s="50"/>
      <c r="O34" s="50">
        <f t="shared" si="2"/>
        <v>30005</v>
      </c>
      <c r="P34" s="50" t="s">
        <v>7670</v>
      </c>
      <c r="Q34" s="50">
        <v>3</v>
      </c>
      <c r="R34" s="50">
        <f t="shared" si="1"/>
        <v>0</v>
      </c>
      <c r="S34" s="50">
        <v>113005</v>
      </c>
      <c r="T34" s="49">
        <v>690017</v>
      </c>
      <c r="U34" s="49">
        <v>0</v>
      </c>
    </row>
    <row r="35" spans="1:21" x14ac:dyDescent="0.2">
      <c r="A35" s="51">
        <v>1</v>
      </c>
      <c r="B35" s="52">
        <v>1</v>
      </c>
      <c r="C35" s="52">
        <v>1</v>
      </c>
      <c r="D35" s="52">
        <v>1</v>
      </c>
      <c r="E35" s="52">
        <v>1</v>
      </c>
      <c r="F35" s="52">
        <v>1</v>
      </c>
      <c r="G35" s="52">
        <v>1</v>
      </c>
      <c r="H35" s="52">
        <v>1</v>
      </c>
      <c r="I35" s="52">
        <v>1</v>
      </c>
      <c r="J35" s="52">
        <v>1</v>
      </c>
      <c r="N35" s="50"/>
      <c r="O35" s="50">
        <f t="shared" si="2"/>
        <v>30006</v>
      </c>
      <c r="P35" s="49" t="s">
        <v>7671</v>
      </c>
      <c r="Q35" s="50">
        <v>3</v>
      </c>
      <c r="R35" s="50">
        <f>IF(Q35=1,O35+10000,0)</f>
        <v>0</v>
      </c>
      <c r="S35" s="50">
        <v>113006</v>
      </c>
      <c r="T35" s="49">
        <v>690018</v>
      </c>
      <c r="U35" s="49">
        <v>0</v>
      </c>
    </row>
    <row r="36" spans="1:21" x14ac:dyDescent="0.2">
      <c r="A36" s="51">
        <v>1</v>
      </c>
      <c r="B36" s="52">
        <v>1</v>
      </c>
      <c r="C36" s="52">
        <v>1</v>
      </c>
      <c r="D36" s="52">
        <v>1</v>
      </c>
      <c r="E36" s="52">
        <v>1</v>
      </c>
      <c r="F36" s="52">
        <v>1</v>
      </c>
      <c r="G36" s="52">
        <v>1</v>
      </c>
      <c r="H36" s="52">
        <v>1</v>
      </c>
      <c r="I36" s="52">
        <v>1</v>
      </c>
      <c r="J36" s="52">
        <v>1</v>
      </c>
      <c r="O36" s="50">
        <f t="shared" si="2"/>
        <v>30007</v>
      </c>
      <c r="P36" s="62" t="s">
        <v>7672</v>
      </c>
      <c r="Q36" s="50">
        <v>3</v>
      </c>
      <c r="R36" s="50">
        <f t="shared" ref="R36:R37" si="3">IF(Q36=1,O36+10000,0)</f>
        <v>0</v>
      </c>
      <c r="S36" s="50">
        <v>113003</v>
      </c>
      <c r="T36" s="49">
        <v>690019</v>
      </c>
      <c r="U36" s="50" t="s">
        <v>7673</v>
      </c>
    </row>
    <row r="37" spans="1:21" x14ac:dyDescent="0.2">
      <c r="A37" s="51">
        <v>1</v>
      </c>
      <c r="B37" s="52">
        <v>1</v>
      </c>
      <c r="C37" s="52">
        <v>1</v>
      </c>
      <c r="D37" s="52">
        <v>1</v>
      </c>
      <c r="E37" s="52">
        <v>1</v>
      </c>
      <c r="F37" s="52">
        <v>1</v>
      </c>
      <c r="G37" s="52">
        <v>1</v>
      </c>
      <c r="H37" s="52">
        <v>1</v>
      </c>
      <c r="I37" s="52">
        <v>1</v>
      </c>
      <c r="J37" s="52">
        <v>1</v>
      </c>
      <c r="O37" s="50">
        <f t="shared" si="2"/>
        <v>30008</v>
      </c>
      <c r="P37" s="62" t="s">
        <v>7674</v>
      </c>
      <c r="Q37" s="50">
        <v>3</v>
      </c>
      <c r="R37" s="50">
        <f t="shared" si="3"/>
        <v>0</v>
      </c>
      <c r="S37" s="50">
        <v>113004</v>
      </c>
      <c r="T37" s="49">
        <v>690020</v>
      </c>
      <c r="U37" s="49" t="s">
        <v>3217</v>
      </c>
    </row>
    <row r="43" spans="1:21" x14ac:dyDescent="0.2">
      <c r="O43" t="s">
        <v>7675</v>
      </c>
    </row>
  </sheetData>
  <phoneticPr fontId="2" type="noConversion"/>
  <conditionalFormatting sqref="T16:T37">
    <cfRule type="duplicateValues" dxfId="0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38</vt:i4>
      </vt:variant>
    </vt:vector>
  </HeadingPairs>
  <TitlesOfParts>
    <vt:vector size="38" baseType="lpstr">
      <vt:lpstr>表格输出</vt:lpstr>
      <vt:lpstr>模板说明</vt:lpstr>
      <vt:lpstr>配置设置表</vt:lpstr>
      <vt:lpstr>表名对照</vt:lpstr>
      <vt:lpstr>语言表</vt:lpstr>
      <vt:lpstr>系统表</vt:lpstr>
      <vt:lpstr>系统跳转表</vt:lpstr>
      <vt:lpstr>配置表</vt:lpstr>
      <vt:lpstr>物品表</vt:lpstr>
      <vt:lpstr>职业表</vt:lpstr>
      <vt:lpstr>宝箱表</vt:lpstr>
      <vt:lpstr>标签表</vt:lpstr>
      <vt:lpstr>关卡表</vt:lpstr>
      <vt:lpstr>固定曲线表</vt:lpstr>
      <vt:lpstr>商店表</vt:lpstr>
      <vt:lpstr>任务表</vt:lpstr>
      <vt:lpstr>掉落表</vt:lpstr>
      <vt:lpstr>装备表</vt:lpstr>
      <vt:lpstr>玉石表</vt:lpstr>
      <vt:lpstr>弹道表</vt:lpstr>
      <vt:lpstr>时装表</vt:lpstr>
      <vt:lpstr>怪物表</vt:lpstr>
      <vt:lpstr>古董表</vt:lpstr>
      <vt:lpstr>古董部位表</vt:lpstr>
      <vt:lpstr>藏品表</vt:lpstr>
      <vt:lpstr>掉落物表</vt:lpstr>
      <vt:lpstr>龙灵表</vt:lpstr>
      <vt:lpstr>套装表</vt:lpstr>
      <vt:lpstr>属性表</vt:lpstr>
      <vt:lpstr>词缀表</vt:lpstr>
      <vt:lpstr>技能表</vt:lpstr>
      <vt:lpstr>技能buff表</vt:lpstr>
      <vt:lpstr>异常状态表</vt:lpstr>
      <vt:lpstr>昵称表</vt:lpstr>
      <vt:lpstr>付费项表</vt:lpstr>
      <vt:lpstr>邮件表</vt:lpstr>
      <vt:lpstr>符文表（弃用）</vt:lpstr>
      <vt:lpstr>符牌词条表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黎岱宗</cp:lastModifiedBy>
  <cp:revision/>
  <dcterms:created xsi:type="dcterms:W3CDTF">2015-06-05T18:19:34Z</dcterms:created>
  <dcterms:modified xsi:type="dcterms:W3CDTF">2026-03-11T05:59:21Z</dcterms:modified>
  <cp:category/>
  <cp:contentStatus/>
</cp:coreProperties>
</file>