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W:\User Folders\VinhH (fixed folder)\Python Proj\Cycle Time Calc\References\"/>
    </mc:Choice>
  </mc:AlternateContent>
  <xr:revisionPtr revIDLastSave="0" documentId="13_ncr:1_{D0EFB26C-BF17-463B-9040-C37571FAF4DB}" xr6:coauthVersionLast="47" xr6:coauthVersionMax="47" xr10:uidLastSave="{00000000-0000-0000-0000-000000000000}"/>
  <bookViews>
    <workbookView xWindow="28680" yWindow="2460" windowWidth="24240" windowHeight="13020" activeTab="2" xr2:uid="{9252D678-5E0F-420E-BB5F-D8A503F25C7B}"/>
  </bookViews>
  <sheets>
    <sheet name="Test" sheetId="6" r:id="rId1"/>
    <sheet name="Sq Em Test" sheetId="5" r:id="rId2"/>
    <sheet name="SQUARE EM" sheetId="3" r:id="rId3"/>
    <sheet name="BALL EM" sheetId="2" state="hidden" r:id="rId4"/>
  </sheets>
  <definedNames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F5" i="3"/>
  <c r="H5" i="3"/>
  <c r="J5" i="3"/>
  <c r="L5" i="3"/>
  <c r="J3" i="2" l="1"/>
  <c r="J4" i="2"/>
  <c r="J5" i="2"/>
  <c r="J6" i="2"/>
  <c r="J7" i="2"/>
  <c r="J2" i="2"/>
  <c r="H3" i="2"/>
  <c r="H4" i="2"/>
  <c r="H5" i="2"/>
  <c r="H6" i="2"/>
  <c r="H7" i="2"/>
  <c r="H2" i="2"/>
  <c r="K8" i="2" l="1"/>
  <c r="L8" i="2" s="1"/>
  <c r="I8" i="2"/>
  <c r="J8" i="2" s="1"/>
  <c r="G8" i="2"/>
  <c r="H8" i="2" s="1"/>
  <c r="E8" i="2"/>
  <c r="F8" i="2" s="1"/>
  <c r="C8" i="2"/>
  <c r="D8" i="2" s="1"/>
  <c r="L7" i="2"/>
  <c r="F7" i="2"/>
  <c r="D7" i="2"/>
  <c r="L6" i="2"/>
  <c r="F6" i="2"/>
  <c r="D6" i="2"/>
  <c r="L5" i="2"/>
  <c r="F5" i="2"/>
  <c r="D5" i="2"/>
  <c r="L4" i="2"/>
  <c r="F4" i="2"/>
  <c r="D4" i="2"/>
  <c r="L3" i="2"/>
  <c r="F3" i="2"/>
  <c r="D3" i="2"/>
  <c r="L2" i="2"/>
  <c r="F2" i="2"/>
  <c r="D2" i="2"/>
  <c r="F2" i="3" l="1"/>
  <c r="F3" i="3"/>
  <c r="F4" i="3"/>
  <c r="F6" i="3"/>
  <c r="F7" i="3"/>
  <c r="F8" i="3"/>
  <c r="K9" i="3"/>
  <c r="L9" i="3" s="1"/>
  <c r="I9" i="3"/>
  <c r="J9" i="3" s="1"/>
  <c r="G9" i="3"/>
  <c r="H9" i="3" s="1"/>
  <c r="E9" i="3"/>
  <c r="F9" i="3" s="1"/>
  <c r="C9" i="3"/>
  <c r="D9" i="3" s="1"/>
  <c r="L2" i="3"/>
  <c r="L3" i="3"/>
  <c r="L4" i="3"/>
  <c r="L6" i="3"/>
  <c r="L7" i="3"/>
  <c r="L8" i="3"/>
  <c r="D2" i="3"/>
  <c r="D3" i="3"/>
  <c r="D4" i="3"/>
  <c r="D6" i="3"/>
  <c r="D7" i="3"/>
  <c r="D8" i="3"/>
  <c r="H2" i="3"/>
  <c r="H3" i="3"/>
  <c r="H4" i="3"/>
  <c r="H6" i="3"/>
  <c r="H7" i="3"/>
  <c r="H8" i="3"/>
  <c r="J2" i="3"/>
  <c r="J3" i="3"/>
  <c r="J4" i="3"/>
  <c r="J6" i="3"/>
  <c r="J7" i="3"/>
  <c r="J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tc={B24FA56A-9406-46FA-95DA-B8E0F8286E31}</author>
    <author>tc={4F857F34-2831-4AA1-B7EB-BA6D03C75FEE}</author>
    <author>tc={F747206C-4B00-4764-B82A-21A3435819D8}</author>
    <author>tc={D25DF2AA-D7B0-40F5-8B6C-72D6B397597F}</author>
  </authors>
  <commentList>
    <comment ref="E2" authorId="0" shapeId="0" xr:uid="{B24FA56A-9406-46FA-95DA-B8E0F8286E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 feed rate so doubled when converting </t>
      </text>
    </comment>
    <comment ref="G2" authorId="1" shapeId="0" xr:uid="{4F857F34-2831-4AA1-B7EB-BA6D03C75F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Doubled values </t>
      </text>
    </comment>
    <comment ref="C4" authorId="2" shapeId="0" xr:uid="{F747206C-4B00-4764-B82A-21A343581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Reduced feedrate to increase cycle for smaller tools </t>
      </text>
    </comment>
    <comment ref="B5" authorId="3" shapeId="0" xr:uid="{D25DF2AA-D7B0-40F5-8B6C-72D6B397597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Dia Range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tc={E209F94D-EA71-4564-B9DD-64165760BF97}</author>
    <author>tc={88E9169F-7F7E-4C76-B83E-838C562576E0}</author>
    <author>tc={F3352A6E-DBBE-410A-86B8-5EE952D068F4}</author>
  </authors>
  <commentList>
    <comment ref="E2" authorId="0" shapeId="0" xr:uid="{E209F94D-EA71-4564-B9DD-64165760BF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 feed rate so doubled when converting </t>
      </text>
    </comment>
    <comment ref="H2" authorId="1" shapeId="0" xr:uid="{88E9169F-7F7E-4C76-B83E-838C562576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Flat time value no cycle time
</t>
      </text>
    </comment>
    <comment ref="C4" authorId="2" shapeId="0" xr:uid="{F3352A6E-DBBE-410A-86B8-5EE952D068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Reduced feedrate to increase cycle for smaller tools </t>
      </text>
    </comment>
  </commentList>
</comments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<sst xmlns="http://schemas.openxmlformats.org/spreadsheetml/2006/main" count="625" uniqueCount="259">
  <si>
    <t>min_diameter</t>
  </si>
  <si>
    <t>max_diameter</t>
  </si>
  <si>
    <t>fluting_fr</t>
  </si>
  <si>
    <t>od_fr</t>
  </si>
  <si>
    <t>end_ct</t>
  </si>
  <si>
    <t>end_gash_ct</t>
  </si>
  <si>
    <t>end_split_ct</t>
  </si>
  <si>
    <t xml:space="preserve">Part Number </t>
  </si>
  <si>
    <t>Diameter</t>
  </si>
  <si>
    <t>Length of Cut</t>
  </si>
  <si>
    <t>Fluting Cycle Time</t>
  </si>
  <si>
    <t>OD cycle Time</t>
  </si>
  <si>
    <t>End Time</t>
  </si>
  <si>
    <t>End Gash Time</t>
  </si>
  <si>
    <t>End Split Time</t>
  </si>
  <si>
    <t>Cycle Time</t>
  </si>
  <si>
    <t>211-262</t>
  </si>
  <si>
    <t>Flute Count</t>
  </si>
  <si>
    <t>8m14s</t>
  </si>
  <si>
    <t>210-262</t>
  </si>
  <si>
    <t>8m21s</t>
  </si>
  <si>
    <t>209-262</t>
  </si>
  <si>
    <t>4m7s</t>
  </si>
  <si>
    <t>212-262</t>
  </si>
  <si>
    <t>14m31</t>
  </si>
  <si>
    <t>209-230</t>
  </si>
  <si>
    <t>2m8s</t>
  </si>
  <si>
    <t>210-230</t>
  </si>
  <si>
    <t>4m37s</t>
  </si>
  <si>
    <t>211-230</t>
  </si>
  <si>
    <t>4m15s</t>
  </si>
  <si>
    <t>211-210</t>
  </si>
  <si>
    <t>2m25s</t>
  </si>
  <si>
    <t>209-210</t>
  </si>
  <si>
    <t>1m13s</t>
  </si>
  <si>
    <t>209-274</t>
  </si>
  <si>
    <t>6m1s</t>
  </si>
  <si>
    <t>211-274</t>
  </si>
  <si>
    <t>12m3s</t>
  </si>
  <si>
    <t>212-274</t>
  </si>
  <si>
    <t>23m4s</t>
  </si>
  <si>
    <t>mm_fl_fr</t>
  </si>
  <si>
    <t>mm_od_fr</t>
  </si>
  <si>
    <t>mm_end_gash_ct</t>
  </si>
  <si>
    <t>mm_end_ct</t>
  </si>
  <si>
    <t>sec_end_split</t>
  </si>
  <si>
    <t>Test Phase</t>
  </si>
  <si>
    <t>209-276</t>
  </si>
  <si>
    <t>211-276</t>
  </si>
  <si>
    <t>3m11s</t>
  </si>
  <si>
    <t>4m27s</t>
  </si>
  <si>
    <t>8m44s</t>
  </si>
  <si>
    <t>5m33s</t>
  </si>
  <si>
    <t>7m58s</t>
  </si>
  <si>
    <t>9m2s</t>
  </si>
  <si>
    <t>12m59s</t>
  </si>
  <si>
    <t>14m25s</t>
  </si>
  <si>
    <t>23m48s</t>
  </si>
  <si>
    <t>23m55s</t>
  </si>
  <si>
    <t>38m19s</t>
  </si>
  <si>
    <t>25m50s</t>
  </si>
  <si>
    <t>62m28s</t>
  </si>
  <si>
    <t>41m6s</t>
  </si>
  <si>
    <t>2m47s</t>
  </si>
  <si>
    <t>3m39s</t>
  </si>
  <si>
    <t>4m36s</t>
  </si>
  <si>
    <t>6m32s</t>
  </si>
  <si>
    <t>6m50s</t>
  </si>
  <si>
    <t>7m45s</t>
  </si>
  <si>
    <t>11m5s</t>
  </si>
  <si>
    <t>11m53s</t>
  </si>
  <si>
    <t>20m</t>
  </si>
  <si>
    <t>22m 1s</t>
  </si>
  <si>
    <t>34m30s</t>
  </si>
  <si>
    <t>56m45s</t>
  </si>
  <si>
    <t>23m43s</t>
  </si>
  <si>
    <t>36m52s</t>
  </si>
  <si>
    <t>2m32s</t>
  </si>
  <si>
    <t>3m58s</t>
  </si>
  <si>
    <t>5m35s</t>
  </si>
  <si>
    <t>6m20s</t>
  </si>
  <si>
    <t>8m56s</t>
  </si>
  <si>
    <t>15m42s</t>
  </si>
  <si>
    <t>13m43s</t>
  </si>
  <si>
    <t>17m55s</t>
  </si>
  <si>
    <t>31m53s</t>
  </si>
  <si>
    <t>15m5s</t>
  </si>
  <si>
    <t>19m36s</t>
  </si>
  <si>
    <t>Part Number</t>
  </si>
  <si>
    <t>Do Not Remove</t>
  </si>
  <si>
    <t>Square Endmill Test</t>
  </si>
  <si>
    <t>Ball Endmill Test</t>
  </si>
  <si>
    <t>209-004</t>
  </si>
  <si>
    <t>210-004</t>
  </si>
  <si>
    <t>211-004</t>
  </si>
  <si>
    <t>209-010</t>
  </si>
  <si>
    <t>210-010</t>
  </si>
  <si>
    <t>211-010</t>
  </si>
  <si>
    <t>209-022</t>
  </si>
  <si>
    <t>210-022</t>
  </si>
  <si>
    <t>211-022</t>
  </si>
  <si>
    <t>209-030</t>
  </si>
  <si>
    <t>210-030</t>
  </si>
  <si>
    <t>211-030</t>
  </si>
  <si>
    <t>209-046</t>
  </si>
  <si>
    <t>210-046</t>
  </si>
  <si>
    <t>211-046</t>
  </si>
  <si>
    <t>209-062</t>
  </si>
  <si>
    <t>210-062</t>
  </si>
  <si>
    <t>211-062</t>
  </si>
  <si>
    <t>209-070</t>
  </si>
  <si>
    <t>210-070</t>
  </si>
  <si>
    <t>211-070</t>
  </si>
  <si>
    <t>209-974</t>
  </si>
  <si>
    <t>210-074</t>
  </si>
  <si>
    <t>211-074</t>
  </si>
  <si>
    <t>209-076</t>
  </si>
  <si>
    <t>210-076</t>
  </si>
  <si>
    <t>211-076</t>
  </si>
  <si>
    <t>Corner Radius Endmill Test</t>
  </si>
  <si>
    <t>204-400</t>
  </si>
  <si>
    <t>204-404</t>
  </si>
  <si>
    <t>101-2507</t>
  </si>
  <si>
    <t>211-607-1</t>
  </si>
  <si>
    <t>101-3522</t>
  </si>
  <si>
    <t>204-410</t>
  </si>
  <si>
    <t>206-410</t>
  </si>
  <si>
    <t>204-430</t>
  </si>
  <si>
    <t>101-3458</t>
  </si>
  <si>
    <t>204-490</t>
  </si>
  <si>
    <t>204-570</t>
  </si>
  <si>
    <t>204-631</t>
  </si>
  <si>
    <t>206-631</t>
  </si>
  <si>
    <t>204-651</t>
  </si>
  <si>
    <t>211-481</t>
  </si>
  <si>
    <t>101-4233</t>
  </si>
  <si>
    <t>209-214</t>
  </si>
  <si>
    <t>309-210</t>
  </si>
  <si>
    <t>211-214</t>
  </si>
  <si>
    <t>311-2010</t>
  </si>
  <si>
    <t>4m44s</t>
  </si>
  <si>
    <t>6m2s</t>
  </si>
  <si>
    <t>5m</t>
  </si>
  <si>
    <t>6m23s</t>
  </si>
  <si>
    <t>400-002-1</t>
  </si>
  <si>
    <t>400-006-1</t>
  </si>
  <si>
    <t>400-008-1</t>
  </si>
  <si>
    <t>400-010-1</t>
  </si>
  <si>
    <t>400-012-1</t>
  </si>
  <si>
    <t>400-014-1</t>
  </si>
  <si>
    <t>400-016-1</t>
  </si>
  <si>
    <t>400-020-1</t>
  </si>
  <si>
    <t>400-018-1</t>
  </si>
  <si>
    <t>400-022-1</t>
  </si>
  <si>
    <t>400-026-1</t>
  </si>
  <si>
    <t>400-028-1</t>
  </si>
  <si>
    <t>400-030-1</t>
  </si>
  <si>
    <t>400-034-1</t>
  </si>
  <si>
    <t>Square V4 Endmill Test</t>
  </si>
  <si>
    <t>Square V5 Endmill Test</t>
  </si>
  <si>
    <t>408-008-1</t>
  </si>
  <si>
    <t>408-010-1</t>
  </si>
  <si>
    <t>408-012-1</t>
  </si>
  <si>
    <t>408-018-1</t>
  </si>
  <si>
    <t>408-014-1</t>
  </si>
  <si>
    <t>408-020-1</t>
  </si>
  <si>
    <t>408-024-1</t>
  </si>
  <si>
    <t>408-026-1</t>
  </si>
  <si>
    <t>209-204</t>
  </si>
  <si>
    <t>210-204</t>
  </si>
  <si>
    <t>211-204</t>
  </si>
  <si>
    <t>210-210</t>
  </si>
  <si>
    <t>209-270</t>
  </si>
  <si>
    <t>210-270</t>
  </si>
  <si>
    <t>211-270</t>
  </si>
  <si>
    <t>Tool Type</t>
  </si>
  <si>
    <t>SQUARE EM</t>
  </si>
  <si>
    <t>SQUARE V4 EM</t>
  </si>
  <si>
    <t>SQUARE V5 EM</t>
  </si>
  <si>
    <t>BALL EM</t>
  </si>
  <si>
    <t>CORNER RADIUS EM</t>
  </si>
  <si>
    <t>SQUARE AX MILL</t>
  </si>
  <si>
    <t>414-002</t>
  </si>
  <si>
    <t>SQUARE AX EM</t>
  </si>
  <si>
    <t>414-004</t>
  </si>
  <si>
    <t>414-006</t>
  </si>
  <si>
    <t>414-008</t>
  </si>
  <si>
    <t>414-012</t>
  </si>
  <si>
    <t>414-016</t>
  </si>
  <si>
    <t>414-020</t>
  </si>
  <si>
    <t>414-022</t>
  </si>
  <si>
    <t>414-026</t>
  </si>
  <si>
    <t>414-028</t>
  </si>
  <si>
    <t>414-032</t>
  </si>
  <si>
    <t>414-036</t>
  </si>
  <si>
    <t>420-002</t>
  </si>
  <si>
    <t>420-004</t>
  </si>
  <si>
    <t>420-006</t>
  </si>
  <si>
    <t>420-008</t>
  </si>
  <si>
    <t>420-012</t>
  </si>
  <si>
    <t>420-016</t>
  </si>
  <si>
    <t>420-020</t>
  </si>
  <si>
    <t>420-022</t>
  </si>
  <si>
    <t>420-026</t>
  </si>
  <si>
    <t>420-028</t>
  </si>
  <si>
    <t>420-032</t>
  </si>
  <si>
    <t>420-036</t>
  </si>
  <si>
    <t>414-202</t>
  </si>
  <si>
    <t>BALL AX EM</t>
  </si>
  <si>
    <t>414-204</t>
  </si>
  <si>
    <t>414-206</t>
  </si>
  <si>
    <t>414-208</t>
  </si>
  <si>
    <t>414-212</t>
  </si>
  <si>
    <t>414-216</t>
  </si>
  <si>
    <t>414-220</t>
  </si>
  <si>
    <t>414-222</t>
  </si>
  <si>
    <t>414-226</t>
  </si>
  <si>
    <t>414-228</t>
  </si>
  <si>
    <t>414-232</t>
  </si>
  <si>
    <t>414-236</t>
  </si>
  <si>
    <t>420-202</t>
  </si>
  <si>
    <t>420-204</t>
  </si>
  <si>
    <t>420-206</t>
  </si>
  <si>
    <t>420-208</t>
  </si>
  <si>
    <t>420-212</t>
  </si>
  <si>
    <t>420-216</t>
  </si>
  <si>
    <t>420-220</t>
  </si>
  <si>
    <t>420-222</t>
  </si>
  <si>
    <t>420-226</t>
  </si>
  <si>
    <t>420-228</t>
  </si>
  <si>
    <t>420-232</t>
  </si>
  <si>
    <t>420-236</t>
  </si>
  <si>
    <t>BALL AX MILL</t>
  </si>
  <si>
    <t>414-402</t>
  </si>
  <si>
    <t>420-402</t>
  </si>
  <si>
    <t>414-411</t>
  </si>
  <si>
    <t>414-421</t>
  </si>
  <si>
    <t>414-425</t>
  </si>
  <si>
    <t>414-451</t>
  </si>
  <si>
    <t>414-471</t>
  </si>
  <si>
    <t>414-491</t>
  </si>
  <si>
    <t>414-501</t>
  </si>
  <si>
    <t>414-521</t>
  </si>
  <si>
    <t>414-531</t>
  </si>
  <si>
    <t>414-551</t>
  </si>
  <si>
    <t>414-591</t>
  </si>
  <si>
    <t>420-411</t>
  </si>
  <si>
    <t>420-421</t>
  </si>
  <si>
    <t>420-425</t>
  </si>
  <si>
    <t>420-451</t>
  </si>
  <si>
    <t>420-471</t>
  </si>
  <si>
    <t>420-491</t>
  </si>
  <si>
    <t>420-501</t>
  </si>
  <si>
    <t>420-521</t>
  </si>
  <si>
    <t>420-531</t>
  </si>
  <si>
    <t>420-551</t>
  </si>
  <si>
    <t>420-591</t>
  </si>
  <si>
    <t>CORNER RADIUS AX EM</t>
  </si>
  <si>
    <t>CORNER RADIUS AX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</si>
</sst>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9">
    <dxf>
      <font>
        <strike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ont>
        <b/>
      </font>
      <numFmt numFmtId="164" formatCode="0.0000"/>
      <alignment horizontal="center" vertical="center" textRotation="0" wrapText="0" indent="0" justifyLastLine="0" shrinkToFit="0" readingOrder="0"/>
    </dxf>
    <dxf>
      <font>
        <b/>
      </font>
      <numFmt numFmtId="164" formatCode="0.0000"/>
      <alignment horizontal="center" vertical="center" textRotation="0" wrapText="0" indent="0" justifyLastLine="0" shrinkToFit="0" readingOrder="0"/>
    </dxf>
    <dxf>
      <font>
        <b/>
      </font>
      <numFmt numFmtId="164" formatCode="0.0000"/>
      <alignment horizontal="center" vertical="center" textRotation="0" wrapText="0" indent="0" justifyLastLine="0" shrinkToFit="0" readingOrder="0"/>
    </dxf>
    <dxf>
      <font>
        <b/>
      </font>
      <numFmt numFmtId="164" formatCode="0.0000"/>
      <alignment horizontal="center" vertical="center" textRotation="0" wrapText="0" indent="0" justifyLastLine="0" shrinkToFit="0" readingOrder="0"/>
    </dxf>
    <dxf>
      <font>
        <b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7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/>
        <name val="Aptos Narrow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font>
        <i/>
        <strike val="0"/>
        <outline val="0"/>
        <shadow val="0"/>
        <u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Aptos Narrow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d User1" id="{7852B872-7FC0-4021-8F6C-4ED66541E14F}" userId="S::caduser1@mastercuttool.com::7fd05d7f-253e-42b2-a348-a05456c6e12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7BF8A-9259-40B8-B903-8DD27E55B021}" name="Table1" displayName="Table1" ref="A1:E73" totalsRowShown="0" headerRowDxfId="48" headerRowBorderDxfId="47" tableBorderDxfId="46">
  <autoFilter ref="A1:E73" xr:uid="{D787BF8A-9259-40B8-B903-8DD27E55B021}"/>
  <sortState xmlns:xlrd2="http://schemas.microsoft.com/office/spreadsheetml/2017/richdata2" ref="A2:D22">
    <sortCondition ref="B1:B22"/>
  </sortState>
  <tableColumns count="5">
    <tableColumn id="1" xr3:uid="{3B3F2FBF-6620-4650-AAC2-ADC2524F0B0D}" name="Part Number" dataDxfId="45"/>
    <tableColumn id="2" xr3:uid="{740FF1C4-AE9B-47B0-8F62-CCEF279F843D}" name="Diameter" dataDxfId="44"/>
    <tableColumn id="3" xr3:uid="{639EDBE5-17B9-4206-B2CF-A7CD3FE55463}" name="Length of Cut" dataDxfId="43"/>
    <tableColumn id="4" xr3:uid="{09F09B2A-C793-4E74-9EC4-463B6337EEDD}" name="Flute Count" dataDxfId="42"/>
    <tableColumn id="5" xr3:uid="{E3E023BC-6828-4969-86E1-7B29AEB02298}" name="Tool Type" dataDxfId="4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5A9A35-BE4A-42B0-85A4-34C3EE4E627F}" name="Table4" displayName="Table4" ref="A1:K59" totalsRowShown="0" headerRowDxfId="40" dataDxfId="39">
  <autoFilter ref="A1:K59" xr:uid="{E25A9A35-BE4A-42B0-85A4-34C3EE4E627F}"/>
  <sortState xmlns:xlrd2="http://schemas.microsoft.com/office/spreadsheetml/2017/richdata2" ref="B2:K13">
    <sortCondition ref="C1:C13"/>
  </sortState>
  <tableColumns count="11">
    <tableColumn id="11" xr3:uid="{B39187F1-BFC2-4E14-8E03-377484D1D5E2}" name="Test Phase" dataDxfId="38"/>
    <tableColumn id="1" xr3:uid="{DF36F5EA-BCDE-4469-A95F-34FD4EDFC104}" name="Part Number " dataDxfId="37"/>
    <tableColumn id="2" xr3:uid="{C9DF2F53-8AFA-4E18-B89E-2152CE9823B1}" name="Diameter" dataDxfId="36"/>
    <tableColumn id="3" xr3:uid="{450C7C1A-10EA-431E-89D9-8DB25E10DEC9}" name="Length of Cut" dataDxfId="35"/>
    <tableColumn id="4" xr3:uid="{781E920D-15D8-4EE8-AC1C-4C5F0D028A6C}" name="Flute Count" dataDxfId="34"/>
    <tableColumn id="5" xr3:uid="{B2B0EBA9-3398-4CEC-80E4-3A5868B43665}" name="Fluting Cycle Time" dataDxfId="33"/>
    <tableColumn id="6" xr3:uid="{9F6E84CC-CD75-4FC1-BC13-74462D955FFE}" name="OD cycle Time" dataDxfId="32"/>
    <tableColumn id="7" xr3:uid="{C7111E0C-7EAD-46B9-B501-1EF327D1D16C}" name="End Time" dataDxfId="31"/>
    <tableColumn id="8" xr3:uid="{75BBF0DA-41F3-4EC8-97FE-9C0F191ED866}" name="End Gash Time" dataDxfId="30"/>
    <tableColumn id="9" xr3:uid="{E74F3C99-F31B-4F21-A8DE-7AF538C50ADD}" name="End Split Time" dataDxfId="29"/>
    <tableColumn id="10" xr3:uid="{BEAC2A94-EF1F-476D-B2C3-C89779310F86}" name="Cycle Time" dataDxfId="2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7C047B-1703-44DB-A325-F26CE19B41A0}" name="SqEM" displayName="SqEM" ref="A1:L9" totalsRowShown="0" headerRowDxfId="27" dataDxfId="26">
  <autoFilter ref="A1:L9" xr:uid="{857C047B-1703-44DB-A325-F26CE19B41A0}"/>
  <tableColumns count="12">
    <tableColumn id="1" xr3:uid="{BD99613D-0930-4E30-A205-598C119E1428}" name="min_diameter" dataDxfId="25"/>
    <tableColumn id="2" xr3:uid="{D16F3D91-1A21-4FA2-8782-E072BC7107E9}" name="max_diameter" dataDxfId="24"/>
    <tableColumn id="8" xr3:uid="{2A326A21-7727-4D0F-A1E7-CF8DAC03D246}" name="mm_fl_fr" dataDxfId="23"/>
    <tableColumn id="3" xr3:uid="{0BCDD31F-FB5E-44AA-9EDD-7EC68CB52955}" name="fluting_fr" dataDxfId="22">
      <calculatedColumnFormula>SqEM[[#This Row],[mm_fl_fr]]/25.4</calculatedColumnFormula>
    </tableColumn>
    <tableColumn id="9" xr3:uid="{32404E96-5F79-4F78-A970-941D786EA790}" name="mm_od_fr" dataDxfId="21"/>
    <tableColumn id="4" xr3:uid="{1470F17E-6BBA-472E-B381-269E1E7066E1}" name="od_fr" dataDxfId="20">
      <calculatedColumnFormula>SqEM[[#This Row],[mm_od_fr]]*2/25.4</calculatedColumnFormula>
    </tableColumn>
    <tableColumn id="10" xr3:uid="{F3690666-FFA2-427E-A4CB-6C9D14574AA7}" name="mm_end_ct" dataDxfId="19"/>
    <tableColumn id="5" xr3:uid="{9D99E1B2-F624-46C5-B8CD-EEB08B4CEC17}" name="end_ct" dataDxfId="18">
      <calculatedColumnFormula>SqEM[[#This Row],[mm_end_ct]]/25.4</calculatedColumnFormula>
    </tableColumn>
    <tableColumn id="11" xr3:uid="{047C7017-772F-4871-963D-C4A95FE92729}" name="mm_end_gash_ct" dataDxfId="17"/>
    <tableColumn id="6" xr3:uid="{0E8433F3-6EAF-4379-8801-1DEEF16B1C0B}" name="end_gash_ct" dataDxfId="16">
      <calculatedColumnFormula>SqEM[[#This Row],[mm_end_gash_ct]]/25.4</calculatedColumnFormula>
    </tableColumn>
    <tableColumn id="12" xr3:uid="{269C7CF2-0069-4C6A-97C5-555535ECFAA6}" name="sec_end_split" dataDxfId="15"/>
    <tableColumn id="7" xr3:uid="{4372F3CD-B372-4E3B-816C-03F408A36C95}" name="end_split_ct" dataDxfId="14">
      <calculatedColumnFormula>SqEM[[#This Row],[sec_end_split]]/60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FCCC25-EEAD-44AB-9142-7A3A2B5A2F3F}" name="SqEM7" displayName="SqEM7" ref="A1:L8" totalsRowShown="0" headerRowDxfId="13" dataDxfId="12">
  <autoFilter ref="A1:L8" xr:uid="{06FCCC25-EEAD-44AB-9142-7A3A2B5A2F3F}"/>
  <tableColumns count="12">
    <tableColumn id="1" xr3:uid="{D6AD64BA-F603-4946-9021-847DB871A94A}" name="min_diameter" dataDxfId="11"/>
    <tableColumn id="2" xr3:uid="{B133BB09-A3F9-456E-89FE-196FA14CB0D7}" name="max_diameter" dataDxfId="10"/>
    <tableColumn id="8" xr3:uid="{5337CE6D-9F06-4806-86FB-47612B61D6C3}" name="mm_fl_fr" dataDxfId="9"/>
    <tableColumn id="3" xr3:uid="{194FBD0D-983E-4328-916C-0C7FF4B731A2}" name="fluting_fr" dataDxfId="8">
      <calculatedColumnFormula>SqEM7[[#This Row],[mm_fl_fr]]/25.4</calculatedColumnFormula>
    </tableColumn>
    <tableColumn id="9" xr3:uid="{EC13917D-A929-43DE-BD00-9274FF822753}" name="mm_od_fr" dataDxfId="7"/>
    <tableColumn id="4" xr3:uid="{87F10CC1-8751-44D0-BA15-EE848EAB4369}" name="od_fr" dataDxfId="6">
      <calculatedColumnFormula>SqEM7[[#This Row],[mm_od_fr]]*2/25.4</calculatedColumnFormula>
    </tableColumn>
    <tableColumn id="10" xr3:uid="{BEBF5BC6-05EE-40CA-BDF7-0476C8429117}" name="mm_end_ct" dataDxfId="5"/>
    <tableColumn id="5" xr3:uid="{9E4CDC01-D88A-4D03-A8E7-2F4B7ABBDB2C}" name="end_ct" dataDxfId="4">
      <calculatedColumnFormula>SqEM7[[#This Row],[mm_end_ct]]/60</calculatedColumnFormula>
    </tableColumn>
    <tableColumn id="11" xr3:uid="{50B1EA36-A5D9-4BFE-8DC5-D3AB428AF23F}" name="mm_end_gash_ct" dataDxfId="3"/>
    <tableColumn id="6" xr3:uid="{4DA32972-B30C-4B27-BEAB-33A0A9D1EE56}" name="end_gash_ct" dataDxfId="2">
      <calculatedColumnFormula>SqEM7[[#This Row],[mm_end_gash_ct]]/60</calculatedColumnFormula>
    </tableColumn>
    <tableColumn id="12" xr3:uid="{8DCFDD9F-B351-4175-A2B2-3D4BDD22F789}" name="sec_end_split" dataDxfId="1"/>
    <tableColumn id="7" xr3:uid="{1DB2903E-A767-47B0-A179-82DC709D861D}" name="end_split_ct" dataDxfId="0">
      <calculatedColumnFormula>SqEM7[[#This Row],[sec_end_split]]/60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4-10-18T17:15:10.34" personId="{7852B872-7FC0-4021-8F6C-4ED66541E14F}" id="{B24FA56A-9406-46FA-95DA-B8E0F8286E31}">
    <text xml:space="preserve">Wrong feed rate so doubled when converting </text>
  </threadedComment>
  <threadedComment ref="G2" dT="2024-10-21T13:09:23.01" personId="{7852B872-7FC0-4021-8F6C-4ED66541E14F}" id="{4F857F34-2831-4AA1-B7EB-BA6D03C75FEE}">
    <text xml:space="preserve">Doubled values </text>
  </threadedComment>
  <threadedComment ref="C4" dT="2024-10-22T12:21:42.21" personId="{7852B872-7FC0-4021-8F6C-4ED66541E14F}" id="{F747206C-4B00-4764-B82A-21A3435819D8}">
    <text xml:space="preserve">Reduced feedrate to increase cycle for smaller tools </text>
  </threadedComment>
  <threadedComment ref="B5" dT="2024-10-24T12:50:31.98" personId="{7852B872-7FC0-4021-8F6C-4ED66541E14F}" id="{D25DF2AA-D7B0-40F5-8B6C-72D6B397597F}">
    <text>New Dia Range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" dT="2024-10-18T17:15:10.34" personId="{7852B872-7FC0-4021-8F6C-4ED66541E14F}" id="{E209F94D-EA71-4564-B9DD-64165760BF97}">
    <text xml:space="preserve">Wrong feed rate so doubled when converting </text>
  </threadedComment>
  <threadedComment ref="H2" dT="2024-10-22T19:21:44.42" personId="{7852B872-7FC0-4021-8F6C-4ED66541E14F}" id="{88E9169F-7F7E-4C76-B83E-838C562576E0}">
    <text xml:space="preserve">Flat time value no cycle time
</text>
  </threadedComment>
  <threadedComment ref="C4" dT="2024-10-22T12:21:42.21" personId="{7852B872-7FC0-4021-8F6C-4ED66541E14F}" id="{F3352A6E-DBBE-410A-86B8-5EE952D068F4}">
    <text xml:space="preserve">Reduced feedrate to increase cycle for smaller tools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55D4-FC4F-4B5A-914C-51094A003D83}">
  <dimension ref="A1:X75"/>
  <sheetViews>
    <sheetView zoomScale="85" zoomScaleNormal="85" workbookViewId="0">
      <selection activeCell="B14" sqref="B14"/>
    </sheetView>
  </sheetViews>
  <sheetFormatPr defaultRowHeight="15" x14ac:dyDescent="0.25"/>
  <cols>
    <col min="1" max="1" width="22.28515625" style="2" customWidth="1"/>
    <col min="2" max="2" width="14" style="2" bestFit="1" customWidth="1"/>
    <col min="3" max="3" width="18.5703125" style="67" customWidth="1"/>
    <col min="4" max="4" width="16.140625" style="2" bestFit="1" customWidth="1"/>
    <col min="5" max="5" width="21" style="2" customWidth="1"/>
    <col min="6" max="7" width="9.140625" style="2"/>
    <col min="8" max="8" width="14.42578125" style="2" bestFit="1" customWidth="1"/>
    <col min="9" max="11" width="9.140625" style="2"/>
    <col min="12" max="12" width="15.42578125" style="2" customWidth="1"/>
    <col min="13" max="17" width="9.140625" style="2"/>
    <col min="18" max="18" width="14.28515625" style="2" customWidth="1"/>
    <col min="19" max="23" width="9.140625" style="2"/>
    <col min="24" max="24" width="24" style="2" customWidth="1"/>
    <col min="25" max="16384" width="9.140625" style="2"/>
  </cols>
  <sheetData>
    <row r="1" spans="1:24" ht="21.75" thickBot="1" x14ac:dyDescent="0.3">
      <c r="A1" s="3" t="s">
        <v>88</v>
      </c>
      <c r="B1" s="3" t="s">
        <v>8</v>
      </c>
      <c r="C1" s="3" t="s">
        <v>9</v>
      </c>
      <c r="D1" s="3" t="s">
        <v>17</v>
      </c>
      <c r="E1" s="3" t="s">
        <v>175</v>
      </c>
      <c r="H1" s="85" t="s">
        <v>89</v>
      </c>
      <c r="I1" s="85"/>
      <c r="J1" s="85"/>
      <c r="K1" s="85"/>
      <c r="L1" s="85"/>
    </row>
    <row r="2" spans="1:24" ht="15.75" thickBot="1" x14ac:dyDescent="0.3">
      <c r="A2" s="68" t="s">
        <v>182</v>
      </c>
      <c r="B2" s="51">
        <v>0.125</v>
      </c>
      <c r="C2" s="1">
        <v>0.5</v>
      </c>
      <c r="D2" s="55">
        <v>2</v>
      </c>
      <c r="E2" s="83" t="s">
        <v>183</v>
      </c>
      <c r="H2" s="86" t="s">
        <v>90</v>
      </c>
      <c r="I2" s="87"/>
      <c r="J2" s="87"/>
      <c r="K2" s="87"/>
      <c r="L2" s="88"/>
      <c r="N2" s="91" t="s">
        <v>91</v>
      </c>
      <c r="O2" s="94"/>
      <c r="P2" s="94"/>
      <c r="Q2" s="94"/>
      <c r="R2" s="95"/>
      <c r="T2" s="86" t="s">
        <v>119</v>
      </c>
      <c r="U2" s="87"/>
      <c r="V2" s="87"/>
      <c r="W2" s="87"/>
      <c r="X2" s="88"/>
    </row>
    <row r="3" spans="1:24" x14ac:dyDescent="0.25">
      <c r="A3" s="68" t="s">
        <v>184</v>
      </c>
      <c r="B3" s="51">
        <v>0.15629999999999999</v>
      </c>
      <c r="C3" s="1">
        <v>0.5625</v>
      </c>
      <c r="D3" s="55">
        <v>2</v>
      </c>
      <c r="E3" s="83" t="s">
        <v>183</v>
      </c>
      <c r="H3" s="68" t="s">
        <v>168</v>
      </c>
      <c r="I3" s="51">
        <v>4.6899999999999997E-2</v>
      </c>
      <c r="J3" s="67">
        <v>0.125</v>
      </c>
      <c r="K3" s="55">
        <v>2</v>
      </c>
      <c r="L3" s="69" t="s">
        <v>176</v>
      </c>
      <c r="N3" s="75" t="s">
        <v>92</v>
      </c>
      <c r="O3" s="76">
        <v>4.6899999999999997E-2</v>
      </c>
      <c r="P3" s="81">
        <v>0.125</v>
      </c>
      <c r="Q3" s="78">
        <v>2</v>
      </c>
      <c r="R3" s="82" t="s">
        <v>179</v>
      </c>
      <c r="T3" s="75" t="s">
        <v>122</v>
      </c>
      <c r="U3" s="76">
        <v>4.7E-2</v>
      </c>
      <c r="V3" s="81">
        <v>7.0999999999999994E-2</v>
      </c>
      <c r="W3" s="78">
        <v>3</v>
      </c>
      <c r="X3" s="82" t="s">
        <v>180</v>
      </c>
    </row>
    <row r="4" spans="1:24" x14ac:dyDescent="0.25">
      <c r="A4" s="68" t="s">
        <v>185</v>
      </c>
      <c r="B4" s="51">
        <v>0.1875</v>
      </c>
      <c r="C4" s="1">
        <v>0.75</v>
      </c>
      <c r="D4" s="55">
        <v>2</v>
      </c>
      <c r="E4" s="83" t="s">
        <v>183</v>
      </c>
      <c r="H4" s="68" t="s">
        <v>169</v>
      </c>
      <c r="I4" s="51">
        <v>4.6899999999999997E-2</v>
      </c>
      <c r="J4" s="67">
        <v>0.125</v>
      </c>
      <c r="K4" s="55">
        <v>3</v>
      </c>
      <c r="L4" s="69" t="s">
        <v>176</v>
      </c>
      <c r="N4" s="68" t="s">
        <v>93</v>
      </c>
      <c r="O4" s="51">
        <v>4.6899999999999997E-2</v>
      </c>
      <c r="P4" s="67">
        <v>0.125</v>
      </c>
      <c r="Q4" s="55">
        <v>3</v>
      </c>
      <c r="R4" s="83" t="s">
        <v>179</v>
      </c>
      <c r="T4" s="68" t="s">
        <v>124</v>
      </c>
      <c r="U4" s="51">
        <v>9.2999999999999999E-2</v>
      </c>
      <c r="V4" s="67">
        <v>0.14000000000000001</v>
      </c>
      <c r="W4" s="55">
        <v>3</v>
      </c>
      <c r="X4" s="83" t="s">
        <v>180</v>
      </c>
    </row>
    <row r="5" spans="1:24" x14ac:dyDescent="0.25">
      <c r="A5" s="68" t="s">
        <v>186</v>
      </c>
      <c r="B5" s="51">
        <v>0.25</v>
      </c>
      <c r="C5" s="1">
        <v>0.75</v>
      </c>
      <c r="D5" s="55">
        <v>2</v>
      </c>
      <c r="E5" s="83" t="s">
        <v>183</v>
      </c>
      <c r="H5" s="68" t="s">
        <v>170</v>
      </c>
      <c r="I5" s="51">
        <v>4.6899999999999997E-2</v>
      </c>
      <c r="J5" s="67">
        <v>0.125</v>
      </c>
      <c r="K5" s="55">
        <v>4</v>
      </c>
      <c r="L5" s="69" t="s">
        <v>176</v>
      </c>
      <c r="N5" s="68" t="s">
        <v>94</v>
      </c>
      <c r="O5" s="51">
        <v>4.6899999999999997E-2</v>
      </c>
      <c r="P5" s="67">
        <v>0.125</v>
      </c>
      <c r="Q5" s="55">
        <v>4</v>
      </c>
      <c r="R5" s="83" t="s">
        <v>179</v>
      </c>
      <c r="T5" s="68" t="s">
        <v>123</v>
      </c>
      <c r="U5" s="51">
        <v>9.3799999999999994E-2</v>
      </c>
      <c r="V5" s="67">
        <v>0.375</v>
      </c>
      <c r="W5" s="55">
        <v>4</v>
      </c>
      <c r="X5" s="83" t="s">
        <v>180</v>
      </c>
    </row>
    <row r="6" spans="1:24" x14ac:dyDescent="0.25">
      <c r="A6" s="68" t="s">
        <v>187</v>
      </c>
      <c r="B6" s="51">
        <v>0.3125</v>
      </c>
      <c r="C6" s="1">
        <v>0.75</v>
      </c>
      <c r="D6" s="55">
        <v>2</v>
      </c>
      <c r="E6" s="83" t="s">
        <v>183</v>
      </c>
      <c r="H6" s="68" t="s">
        <v>33</v>
      </c>
      <c r="I6" s="51">
        <v>9.3799999999999994E-2</v>
      </c>
      <c r="J6" s="67">
        <v>0.375</v>
      </c>
      <c r="K6" s="55">
        <v>2</v>
      </c>
      <c r="L6" s="69" t="s">
        <v>176</v>
      </c>
      <c r="N6" s="68" t="s">
        <v>95</v>
      </c>
      <c r="O6" s="51">
        <v>9.3799999999999994E-2</v>
      </c>
      <c r="P6" s="67">
        <v>0.375</v>
      </c>
      <c r="Q6" s="55">
        <v>2</v>
      </c>
      <c r="R6" s="83" t="s">
        <v>179</v>
      </c>
      <c r="T6" s="68" t="s">
        <v>120</v>
      </c>
      <c r="U6" s="51">
        <v>0.125</v>
      </c>
      <c r="V6" s="67">
        <v>1</v>
      </c>
      <c r="W6" s="55">
        <v>2</v>
      </c>
      <c r="X6" s="83" t="s">
        <v>180</v>
      </c>
    </row>
    <row r="7" spans="1:24" x14ac:dyDescent="0.25">
      <c r="A7" s="68" t="s">
        <v>188</v>
      </c>
      <c r="B7" s="51">
        <v>0.375</v>
      </c>
      <c r="C7" s="1">
        <v>0.875</v>
      </c>
      <c r="D7" s="55">
        <v>2</v>
      </c>
      <c r="E7" s="83" t="s">
        <v>183</v>
      </c>
      <c r="H7" s="68" t="s">
        <v>31</v>
      </c>
      <c r="I7" s="51">
        <v>9.3799999999999994E-2</v>
      </c>
      <c r="J7" s="67">
        <v>0.375</v>
      </c>
      <c r="K7" s="55">
        <v>4</v>
      </c>
      <c r="L7" s="69" t="s">
        <v>176</v>
      </c>
      <c r="N7" s="68" t="s">
        <v>96</v>
      </c>
      <c r="O7" s="51">
        <v>9.3799999999999994E-2</v>
      </c>
      <c r="P7" s="67">
        <v>0.375</v>
      </c>
      <c r="Q7" s="55">
        <v>3</v>
      </c>
      <c r="R7" s="83" t="s">
        <v>179</v>
      </c>
      <c r="T7" s="68" t="s">
        <v>121</v>
      </c>
      <c r="U7" s="51">
        <v>0.125</v>
      </c>
      <c r="V7" s="67">
        <v>1</v>
      </c>
      <c r="W7" s="55">
        <v>4</v>
      </c>
      <c r="X7" s="83" t="s">
        <v>180</v>
      </c>
    </row>
    <row r="8" spans="1:24" x14ac:dyDescent="0.25">
      <c r="A8" s="68" t="s">
        <v>189</v>
      </c>
      <c r="B8" s="51">
        <v>0.4375</v>
      </c>
      <c r="C8" s="1">
        <v>1</v>
      </c>
      <c r="D8" s="55">
        <v>2</v>
      </c>
      <c r="E8" s="83" t="s">
        <v>183</v>
      </c>
      <c r="H8" s="68" t="s">
        <v>171</v>
      </c>
      <c r="I8" s="51">
        <v>9.3799999999999994E-2</v>
      </c>
      <c r="J8" s="67">
        <v>0.375</v>
      </c>
      <c r="K8" s="55">
        <v>3</v>
      </c>
      <c r="L8" s="69" t="s">
        <v>176</v>
      </c>
      <c r="N8" s="68" t="s">
        <v>97</v>
      </c>
      <c r="O8" s="51">
        <v>9.3799999999999994E-2</v>
      </c>
      <c r="P8" s="67">
        <v>0.375</v>
      </c>
      <c r="Q8" s="55">
        <v>4</v>
      </c>
      <c r="R8" s="83" t="s">
        <v>179</v>
      </c>
      <c r="T8" s="68" t="s">
        <v>125</v>
      </c>
      <c r="U8" s="51">
        <v>0.1875</v>
      </c>
      <c r="V8" s="67">
        <v>1.125</v>
      </c>
      <c r="W8" s="55">
        <v>2</v>
      </c>
      <c r="X8" s="83" t="s">
        <v>180</v>
      </c>
    </row>
    <row r="9" spans="1:24" x14ac:dyDescent="0.25">
      <c r="A9" s="68" t="s">
        <v>190</v>
      </c>
      <c r="B9" s="51">
        <v>0.5</v>
      </c>
      <c r="C9" s="1">
        <v>1</v>
      </c>
      <c r="D9" s="55">
        <v>2</v>
      </c>
      <c r="E9" s="83" t="s">
        <v>183</v>
      </c>
      <c r="H9" s="68" t="s">
        <v>25</v>
      </c>
      <c r="I9" s="51">
        <v>0.25</v>
      </c>
      <c r="J9" s="67">
        <v>0.75</v>
      </c>
      <c r="K9" s="55">
        <v>2</v>
      </c>
      <c r="L9" s="69" t="s">
        <v>176</v>
      </c>
      <c r="N9" s="68" t="s">
        <v>98</v>
      </c>
      <c r="O9" s="51">
        <v>0.1875</v>
      </c>
      <c r="P9" s="67">
        <v>0.625</v>
      </c>
      <c r="Q9" s="55">
        <v>2</v>
      </c>
      <c r="R9" s="83" t="s">
        <v>179</v>
      </c>
      <c r="T9" s="68" t="s">
        <v>126</v>
      </c>
      <c r="U9" s="51">
        <v>0.1875</v>
      </c>
      <c r="V9" s="67">
        <v>1.125</v>
      </c>
      <c r="W9" s="55">
        <v>4</v>
      </c>
      <c r="X9" s="83" t="s">
        <v>180</v>
      </c>
    </row>
    <row r="10" spans="1:24" x14ac:dyDescent="0.25">
      <c r="A10" s="68" t="s">
        <v>191</v>
      </c>
      <c r="B10" s="51">
        <v>0.5625</v>
      </c>
      <c r="C10" s="1">
        <v>1.25</v>
      </c>
      <c r="D10" s="55">
        <v>2</v>
      </c>
      <c r="E10" s="83" t="s">
        <v>183</v>
      </c>
      <c r="H10" s="68" t="s">
        <v>27</v>
      </c>
      <c r="I10" s="51">
        <v>0.25</v>
      </c>
      <c r="J10" s="67">
        <v>0.75</v>
      </c>
      <c r="K10" s="55">
        <v>3</v>
      </c>
      <c r="L10" s="69" t="s">
        <v>176</v>
      </c>
      <c r="N10" s="68" t="s">
        <v>99</v>
      </c>
      <c r="O10" s="51">
        <v>0.1875</v>
      </c>
      <c r="P10" s="67">
        <v>0.625</v>
      </c>
      <c r="Q10" s="55">
        <v>3</v>
      </c>
      <c r="R10" s="83" t="s">
        <v>179</v>
      </c>
      <c r="T10" s="68" t="s">
        <v>127</v>
      </c>
      <c r="U10" s="51">
        <v>0.25</v>
      </c>
      <c r="V10" s="67">
        <v>1.125</v>
      </c>
      <c r="W10" s="55">
        <v>2</v>
      </c>
      <c r="X10" s="83" t="s">
        <v>180</v>
      </c>
    </row>
    <row r="11" spans="1:24" x14ac:dyDescent="0.25">
      <c r="A11" s="68" t="s">
        <v>192</v>
      </c>
      <c r="B11" s="51">
        <v>0.625</v>
      </c>
      <c r="C11" s="1">
        <v>1.25</v>
      </c>
      <c r="D11" s="55">
        <v>2</v>
      </c>
      <c r="E11" s="83" t="s">
        <v>183</v>
      </c>
      <c r="H11" s="68" t="s">
        <v>29</v>
      </c>
      <c r="I11" s="51">
        <v>0.25</v>
      </c>
      <c r="J11" s="67">
        <v>0.75</v>
      </c>
      <c r="K11" s="55">
        <v>4</v>
      </c>
      <c r="L11" s="69" t="s">
        <v>176</v>
      </c>
      <c r="N11" s="68" t="s">
        <v>100</v>
      </c>
      <c r="O11" s="51">
        <v>0.1875</v>
      </c>
      <c r="P11" s="67">
        <v>0.625</v>
      </c>
      <c r="Q11" s="55">
        <v>4</v>
      </c>
      <c r="R11" s="83" t="s">
        <v>179</v>
      </c>
      <c r="T11" s="68" t="s">
        <v>128</v>
      </c>
      <c r="U11" s="51">
        <v>0.25</v>
      </c>
      <c r="V11" s="67">
        <v>0.75</v>
      </c>
      <c r="W11" s="55">
        <v>4</v>
      </c>
      <c r="X11" s="83" t="s">
        <v>180</v>
      </c>
    </row>
    <row r="12" spans="1:24" x14ac:dyDescent="0.25">
      <c r="A12" s="68" t="s">
        <v>193</v>
      </c>
      <c r="B12" s="51">
        <v>0.75</v>
      </c>
      <c r="C12" s="1">
        <v>1.5</v>
      </c>
      <c r="D12" s="55">
        <v>2</v>
      </c>
      <c r="E12" s="83" t="s">
        <v>183</v>
      </c>
      <c r="H12" s="68" t="s">
        <v>21</v>
      </c>
      <c r="I12" s="51">
        <v>0.5</v>
      </c>
      <c r="J12" s="67">
        <v>1</v>
      </c>
      <c r="K12" s="55">
        <v>2</v>
      </c>
      <c r="L12" s="69" t="s">
        <v>176</v>
      </c>
      <c r="N12" s="68" t="s">
        <v>101</v>
      </c>
      <c r="O12" s="51">
        <v>0.25</v>
      </c>
      <c r="P12" s="67">
        <v>0.75</v>
      </c>
      <c r="Q12" s="55">
        <v>2</v>
      </c>
      <c r="R12" s="83" t="s">
        <v>179</v>
      </c>
      <c r="T12" s="68" t="s">
        <v>129</v>
      </c>
      <c r="U12" s="51">
        <v>0.375</v>
      </c>
      <c r="V12" s="67">
        <v>1.125</v>
      </c>
      <c r="W12" s="55">
        <v>2</v>
      </c>
      <c r="X12" s="83" t="s">
        <v>180</v>
      </c>
    </row>
    <row r="13" spans="1:24" x14ac:dyDescent="0.25">
      <c r="A13" s="68" t="s">
        <v>194</v>
      </c>
      <c r="B13" s="51">
        <v>1</v>
      </c>
      <c r="C13" s="1">
        <v>1.5</v>
      </c>
      <c r="D13" s="55">
        <v>2</v>
      </c>
      <c r="E13" s="83" t="s">
        <v>183</v>
      </c>
      <c r="H13" s="68" t="s">
        <v>19</v>
      </c>
      <c r="I13" s="51">
        <v>0.5</v>
      </c>
      <c r="J13" s="67">
        <v>1</v>
      </c>
      <c r="K13" s="55">
        <v>3</v>
      </c>
      <c r="L13" s="69" t="s">
        <v>176</v>
      </c>
      <c r="N13" s="68" t="s">
        <v>102</v>
      </c>
      <c r="O13" s="51">
        <v>0.25</v>
      </c>
      <c r="P13" s="67">
        <v>0.75</v>
      </c>
      <c r="Q13" s="55">
        <v>3</v>
      </c>
      <c r="R13" s="83" t="s">
        <v>179</v>
      </c>
      <c r="T13" s="68" t="s">
        <v>135</v>
      </c>
      <c r="U13" s="51">
        <v>0.375</v>
      </c>
      <c r="V13" s="67">
        <v>1.125</v>
      </c>
      <c r="W13" s="55">
        <v>7</v>
      </c>
      <c r="X13" s="83" t="s">
        <v>180</v>
      </c>
    </row>
    <row r="14" spans="1:24" x14ac:dyDescent="0.25">
      <c r="A14" s="68" t="s">
        <v>195</v>
      </c>
      <c r="B14" s="51">
        <v>0.125</v>
      </c>
      <c r="C14" s="1">
        <v>0.5</v>
      </c>
      <c r="D14" s="55">
        <v>3</v>
      </c>
      <c r="E14" s="83" t="s">
        <v>183</v>
      </c>
      <c r="H14" s="68" t="s">
        <v>16</v>
      </c>
      <c r="I14" s="51">
        <v>0.5</v>
      </c>
      <c r="J14" s="67">
        <v>1</v>
      </c>
      <c r="K14" s="55">
        <v>4</v>
      </c>
      <c r="L14" s="69" t="s">
        <v>176</v>
      </c>
      <c r="N14" s="68" t="s">
        <v>103</v>
      </c>
      <c r="O14" s="51">
        <v>0.25</v>
      </c>
      <c r="P14" s="67">
        <v>0.75</v>
      </c>
      <c r="Q14" s="55">
        <v>4</v>
      </c>
      <c r="R14" s="83" t="s">
        <v>179</v>
      </c>
      <c r="T14" s="68" t="s">
        <v>130</v>
      </c>
      <c r="U14" s="51">
        <v>0.5</v>
      </c>
      <c r="V14" s="67">
        <v>1</v>
      </c>
      <c r="W14" s="55">
        <v>2</v>
      </c>
      <c r="X14" s="83" t="s">
        <v>180</v>
      </c>
    </row>
    <row r="15" spans="1:24" x14ac:dyDescent="0.25">
      <c r="A15" s="68" t="s">
        <v>196</v>
      </c>
      <c r="B15" s="51">
        <v>0.15629999999999999</v>
      </c>
      <c r="C15" s="1">
        <v>0.5625</v>
      </c>
      <c r="D15" s="55">
        <v>3</v>
      </c>
      <c r="E15" s="83" t="s">
        <v>183</v>
      </c>
      <c r="H15" s="68" t="s">
        <v>23</v>
      </c>
      <c r="I15" s="51">
        <v>0.5</v>
      </c>
      <c r="J15" s="67">
        <v>1</v>
      </c>
      <c r="K15" s="55">
        <v>6</v>
      </c>
      <c r="L15" s="69" t="s">
        <v>176</v>
      </c>
      <c r="N15" s="68" t="s">
        <v>104</v>
      </c>
      <c r="O15" s="51">
        <v>0.375</v>
      </c>
      <c r="P15" s="67">
        <v>0.875</v>
      </c>
      <c r="Q15" s="55">
        <v>2</v>
      </c>
      <c r="R15" s="83" t="s">
        <v>179</v>
      </c>
      <c r="T15" s="68" t="s">
        <v>131</v>
      </c>
      <c r="U15" s="51">
        <v>0.75</v>
      </c>
      <c r="V15" s="67">
        <v>2.25</v>
      </c>
      <c r="W15" s="55">
        <v>2</v>
      </c>
      <c r="X15" s="83" t="s">
        <v>180</v>
      </c>
    </row>
    <row r="16" spans="1:24" x14ac:dyDescent="0.25">
      <c r="A16" s="68" t="s">
        <v>197</v>
      </c>
      <c r="B16" s="51">
        <v>0.1875</v>
      </c>
      <c r="C16" s="1">
        <v>0.75</v>
      </c>
      <c r="D16" s="55">
        <v>3</v>
      </c>
      <c r="E16" s="83" t="s">
        <v>183</v>
      </c>
      <c r="H16" s="68" t="s">
        <v>172</v>
      </c>
      <c r="I16" s="51">
        <v>0.75</v>
      </c>
      <c r="J16" s="67">
        <v>1.5</v>
      </c>
      <c r="K16" s="55">
        <v>2</v>
      </c>
      <c r="L16" s="69" t="s">
        <v>176</v>
      </c>
      <c r="N16" s="68" t="s">
        <v>105</v>
      </c>
      <c r="O16" s="51">
        <v>0.375</v>
      </c>
      <c r="P16" s="67">
        <v>0.875</v>
      </c>
      <c r="Q16" s="55">
        <v>3</v>
      </c>
      <c r="R16" s="83" t="s">
        <v>179</v>
      </c>
      <c r="T16" s="68" t="s">
        <v>132</v>
      </c>
      <c r="U16" s="51">
        <v>0.75</v>
      </c>
      <c r="V16" s="67">
        <v>2.25</v>
      </c>
      <c r="W16" s="55">
        <v>4</v>
      </c>
      <c r="X16" s="83" t="s">
        <v>180</v>
      </c>
    </row>
    <row r="17" spans="1:24" x14ac:dyDescent="0.25">
      <c r="A17" s="68" t="s">
        <v>198</v>
      </c>
      <c r="B17" s="51">
        <v>0.25</v>
      </c>
      <c r="C17" s="1">
        <v>0.75</v>
      </c>
      <c r="D17" s="55">
        <v>3</v>
      </c>
      <c r="E17" s="83" t="s">
        <v>183</v>
      </c>
      <c r="H17" s="68" t="s">
        <v>173</v>
      </c>
      <c r="I17" s="51">
        <v>0.75</v>
      </c>
      <c r="J17" s="67">
        <v>1.5</v>
      </c>
      <c r="K17" s="55">
        <v>3</v>
      </c>
      <c r="L17" s="69" t="s">
        <v>176</v>
      </c>
      <c r="N17" s="68" t="s">
        <v>106</v>
      </c>
      <c r="O17" s="51">
        <v>0.375</v>
      </c>
      <c r="P17" s="67">
        <v>0.875</v>
      </c>
      <c r="Q17" s="55">
        <v>4</v>
      </c>
      <c r="R17" s="83" t="s">
        <v>179</v>
      </c>
      <c r="T17" s="68" t="s">
        <v>133</v>
      </c>
      <c r="U17" s="51">
        <v>1</v>
      </c>
      <c r="V17" s="67">
        <v>3</v>
      </c>
      <c r="W17" s="55">
        <v>2</v>
      </c>
      <c r="X17" s="83" t="s">
        <v>180</v>
      </c>
    </row>
    <row r="18" spans="1:24" ht="15.75" thickBot="1" x14ac:dyDescent="0.3">
      <c r="A18" s="68" t="s">
        <v>199</v>
      </c>
      <c r="B18" s="51">
        <v>0.3125</v>
      </c>
      <c r="C18" s="1">
        <v>0.75</v>
      </c>
      <c r="D18" s="55">
        <v>3</v>
      </c>
      <c r="E18" s="83" t="s">
        <v>183</v>
      </c>
      <c r="H18" s="68" t="s">
        <v>174</v>
      </c>
      <c r="I18" s="51">
        <v>0.75</v>
      </c>
      <c r="J18" s="67">
        <v>1.5</v>
      </c>
      <c r="K18" s="55">
        <v>4</v>
      </c>
      <c r="L18" s="69" t="s">
        <v>176</v>
      </c>
      <c r="N18" s="68" t="s">
        <v>107</v>
      </c>
      <c r="O18" s="51">
        <v>0.5</v>
      </c>
      <c r="P18" s="67">
        <v>1.5</v>
      </c>
      <c r="Q18" s="55">
        <v>2</v>
      </c>
      <c r="R18" s="83" t="s">
        <v>179</v>
      </c>
      <c r="T18" s="70" t="s">
        <v>134</v>
      </c>
      <c r="U18" s="71">
        <v>1</v>
      </c>
      <c r="V18" s="72">
        <v>1.5</v>
      </c>
      <c r="W18" s="73">
        <v>4</v>
      </c>
      <c r="X18" s="84" t="s">
        <v>180</v>
      </c>
    </row>
    <row r="19" spans="1:24" x14ac:dyDescent="0.25">
      <c r="A19" s="68" t="s">
        <v>200</v>
      </c>
      <c r="B19" s="51">
        <v>0.375</v>
      </c>
      <c r="C19" s="1">
        <v>0.875</v>
      </c>
      <c r="D19" s="55">
        <v>3</v>
      </c>
      <c r="E19" s="83" t="s">
        <v>183</v>
      </c>
      <c r="H19" s="68" t="s">
        <v>35</v>
      </c>
      <c r="I19" s="51">
        <v>1</v>
      </c>
      <c r="J19" s="67">
        <v>1.5</v>
      </c>
      <c r="K19" s="55">
        <v>2</v>
      </c>
      <c r="L19" s="69" t="s">
        <v>176</v>
      </c>
      <c r="N19" s="68" t="s">
        <v>108</v>
      </c>
      <c r="O19" s="51">
        <v>0.5</v>
      </c>
      <c r="P19" s="67">
        <v>1.5</v>
      </c>
      <c r="Q19" s="55">
        <v>3</v>
      </c>
      <c r="R19" s="83" t="s">
        <v>179</v>
      </c>
    </row>
    <row r="20" spans="1:24" x14ac:dyDescent="0.25">
      <c r="A20" s="68" t="s">
        <v>201</v>
      </c>
      <c r="B20" s="51">
        <v>0.4375</v>
      </c>
      <c r="C20" s="1">
        <v>1</v>
      </c>
      <c r="D20" s="55">
        <v>3</v>
      </c>
      <c r="E20" s="83" t="s">
        <v>183</v>
      </c>
      <c r="H20" s="68" t="s">
        <v>37</v>
      </c>
      <c r="I20" s="51">
        <v>1</v>
      </c>
      <c r="J20" s="67">
        <v>1.5</v>
      </c>
      <c r="K20" s="55">
        <v>4</v>
      </c>
      <c r="L20" s="69" t="s">
        <v>176</v>
      </c>
      <c r="N20" s="68" t="s">
        <v>109</v>
      </c>
      <c r="O20" s="51">
        <v>0.5</v>
      </c>
      <c r="P20" s="67">
        <v>1.5</v>
      </c>
      <c r="Q20" s="55">
        <v>4</v>
      </c>
      <c r="R20" s="83" t="s">
        <v>179</v>
      </c>
    </row>
    <row r="21" spans="1:24" x14ac:dyDescent="0.25">
      <c r="A21" s="68" t="s">
        <v>202</v>
      </c>
      <c r="B21" s="51">
        <v>0.5</v>
      </c>
      <c r="C21" s="1">
        <v>1</v>
      </c>
      <c r="D21" s="55">
        <v>3</v>
      </c>
      <c r="E21" s="83" t="s">
        <v>183</v>
      </c>
      <c r="H21" s="68" t="s">
        <v>39</v>
      </c>
      <c r="I21" s="51">
        <v>1</v>
      </c>
      <c r="J21" s="67">
        <v>1.5</v>
      </c>
      <c r="K21" s="55">
        <v>6</v>
      </c>
      <c r="L21" s="69" t="s">
        <v>176</v>
      </c>
      <c r="N21" s="68" t="s">
        <v>110</v>
      </c>
      <c r="O21" s="51">
        <v>0.75</v>
      </c>
      <c r="P21" s="67">
        <v>1.5</v>
      </c>
      <c r="Q21" s="55">
        <v>2</v>
      </c>
      <c r="R21" s="83" t="s">
        <v>179</v>
      </c>
    </row>
    <row r="22" spans="1:24" x14ac:dyDescent="0.25">
      <c r="A22" s="68" t="s">
        <v>203</v>
      </c>
      <c r="B22" s="51">
        <v>0.5625</v>
      </c>
      <c r="C22" s="1">
        <v>1.25</v>
      </c>
      <c r="D22" s="55">
        <v>3</v>
      </c>
      <c r="E22" s="83" t="s">
        <v>183</v>
      </c>
      <c r="H22" s="68" t="s">
        <v>47</v>
      </c>
      <c r="I22" s="51">
        <v>1.25</v>
      </c>
      <c r="J22" s="67">
        <v>2</v>
      </c>
      <c r="K22" s="55">
        <v>2</v>
      </c>
      <c r="L22" s="69" t="s">
        <v>176</v>
      </c>
      <c r="N22" s="68" t="s">
        <v>111</v>
      </c>
      <c r="O22" s="51">
        <v>0.75</v>
      </c>
      <c r="P22" s="67">
        <v>1.5</v>
      </c>
      <c r="Q22" s="55">
        <v>3</v>
      </c>
      <c r="R22" s="83" t="s">
        <v>179</v>
      </c>
    </row>
    <row r="23" spans="1:24" ht="15.75" thickBot="1" x14ac:dyDescent="0.3">
      <c r="A23" s="68" t="s">
        <v>204</v>
      </c>
      <c r="B23" s="51">
        <v>0.625</v>
      </c>
      <c r="C23" s="1">
        <v>1.25</v>
      </c>
      <c r="D23" s="55">
        <v>3</v>
      </c>
      <c r="E23" s="83" t="s">
        <v>183</v>
      </c>
      <c r="H23" s="70" t="s">
        <v>48</v>
      </c>
      <c r="I23" s="71">
        <v>1.25</v>
      </c>
      <c r="J23" s="72">
        <v>2</v>
      </c>
      <c r="K23" s="73">
        <v>4</v>
      </c>
      <c r="L23" s="74" t="s">
        <v>176</v>
      </c>
      <c r="N23" s="68" t="s">
        <v>112</v>
      </c>
      <c r="O23" s="51">
        <v>0.75</v>
      </c>
      <c r="P23" s="67">
        <v>1.5</v>
      </c>
      <c r="Q23" s="55">
        <v>4</v>
      </c>
      <c r="R23" s="83" t="s">
        <v>179</v>
      </c>
    </row>
    <row r="24" spans="1:24" ht="15.75" thickBot="1" x14ac:dyDescent="0.3">
      <c r="A24" s="68" t="s">
        <v>205</v>
      </c>
      <c r="B24" s="51">
        <v>0.75</v>
      </c>
      <c r="C24" s="1">
        <v>1.5</v>
      </c>
      <c r="D24" s="55">
        <v>3</v>
      </c>
      <c r="E24" s="83" t="s">
        <v>183</v>
      </c>
      <c r="N24" s="68" t="s">
        <v>113</v>
      </c>
      <c r="O24" s="51">
        <v>1</v>
      </c>
      <c r="P24" s="67">
        <v>1.5</v>
      </c>
      <c r="Q24" s="55">
        <v>2</v>
      </c>
      <c r="R24" s="83" t="s">
        <v>179</v>
      </c>
    </row>
    <row r="25" spans="1:24" ht="15.75" thickBot="1" x14ac:dyDescent="0.3">
      <c r="A25" s="70" t="s">
        <v>206</v>
      </c>
      <c r="B25" s="71">
        <v>1</v>
      </c>
      <c r="C25" s="80">
        <v>1.5</v>
      </c>
      <c r="D25" s="73">
        <v>3</v>
      </c>
      <c r="E25" s="84" t="s">
        <v>183</v>
      </c>
      <c r="H25" s="86" t="s">
        <v>158</v>
      </c>
      <c r="I25" s="87"/>
      <c r="J25" s="87"/>
      <c r="K25" s="87"/>
      <c r="L25" s="88"/>
      <c r="N25" s="68" t="s">
        <v>114</v>
      </c>
      <c r="O25" s="51">
        <v>1</v>
      </c>
      <c r="P25" s="67">
        <v>1.5</v>
      </c>
      <c r="Q25" s="55">
        <v>3</v>
      </c>
      <c r="R25" s="83" t="s">
        <v>179</v>
      </c>
    </row>
    <row r="26" spans="1:24" x14ac:dyDescent="0.25">
      <c r="A26" s="68" t="s">
        <v>207</v>
      </c>
      <c r="B26" s="76">
        <v>0.125</v>
      </c>
      <c r="C26" s="77">
        <v>0.5</v>
      </c>
      <c r="D26" s="78">
        <v>2</v>
      </c>
      <c r="E26" s="83" t="s">
        <v>208</v>
      </c>
      <c r="H26" s="68" t="s">
        <v>144</v>
      </c>
      <c r="I26" s="51">
        <v>0.125</v>
      </c>
      <c r="J26" s="1">
        <v>0.375</v>
      </c>
      <c r="K26" s="55">
        <v>4</v>
      </c>
      <c r="L26" s="69" t="s">
        <v>177</v>
      </c>
      <c r="N26" s="68" t="s">
        <v>115</v>
      </c>
      <c r="O26" s="51">
        <v>1</v>
      </c>
      <c r="P26" s="67">
        <v>1.5</v>
      </c>
      <c r="Q26" s="55">
        <v>4</v>
      </c>
      <c r="R26" s="83" t="s">
        <v>179</v>
      </c>
    </row>
    <row r="27" spans="1:24" x14ac:dyDescent="0.25">
      <c r="A27" s="68" t="s">
        <v>209</v>
      </c>
      <c r="B27" s="51">
        <v>0.15629999999999999</v>
      </c>
      <c r="C27" s="1">
        <v>0.5625</v>
      </c>
      <c r="D27" s="55">
        <v>2</v>
      </c>
      <c r="E27" s="83" t="s">
        <v>208</v>
      </c>
      <c r="H27" s="68" t="s">
        <v>145</v>
      </c>
      <c r="I27" s="51">
        <v>0.1875</v>
      </c>
      <c r="J27" s="1">
        <v>0.4375</v>
      </c>
      <c r="K27" s="55">
        <v>4</v>
      </c>
      <c r="L27" s="69" t="s">
        <v>177</v>
      </c>
      <c r="N27" s="68" t="s">
        <v>116</v>
      </c>
      <c r="O27" s="51">
        <v>1.25</v>
      </c>
      <c r="P27" s="67">
        <v>2</v>
      </c>
      <c r="Q27" s="55">
        <v>2</v>
      </c>
      <c r="R27" s="83" t="s">
        <v>179</v>
      </c>
    </row>
    <row r="28" spans="1:24" x14ac:dyDescent="0.25">
      <c r="A28" s="68" t="s">
        <v>210</v>
      </c>
      <c r="B28" s="51">
        <v>0.1875</v>
      </c>
      <c r="C28" s="1">
        <v>0.75</v>
      </c>
      <c r="D28" s="55">
        <v>2</v>
      </c>
      <c r="E28" s="83" t="s">
        <v>208</v>
      </c>
      <c r="H28" s="68" t="s">
        <v>146</v>
      </c>
      <c r="I28" s="51">
        <v>0.21879999999999999</v>
      </c>
      <c r="J28" s="1">
        <v>0.4375</v>
      </c>
      <c r="K28" s="55">
        <v>4</v>
      </c>
      <c r="L28" s="69" t="s">
        <v>177</v>
      </c>
      <c r="N28" s="68" t="s">
        <v>117</v>
      </c>
      <c r="O28" s="51">
        <v>1.25</v>
      </c>
      <c r="P28" s="67">
        <v>2</v>
      </c>
      <c r="Q28" s="55">
        <v>3</v>
      </c>
      <c r="R28" s="83" t="s">
        <v>179</v>
      </c>
    </row>
    <row r="29" spans="1:24" ht="15.75" thickBot="1" x14ac:dyDescent="0.3">
      <c r="A29" s="68" t="s">
        <v>211</v>
      </c>
      <c r="B29" s="51">
        <v>0.25</v>
      </c>
      <c r="C29" s="1">
        <v>0.75</v>
      </c>
      <c r="D29" s="55">
        <v>2</v>
      </c>
      <c r="E29" s="83" t="s">
        <v>208</v>
      </c>
      <c r="H29" s="68" t="s">
        <v>147</v>
      </c>
      <c r="I29" s="51">
        <v>0.25</v>
      </c>
      <c r="J29" s="1">
        <v>0.625</v>
      </c>
      <c r="K29" s="55">
        <v>4</v>
      </c>
      <c r="L29" s="69" t="s">
        <v>177</v>
      </c>
      <c r="N29" s="70" t="s">
        <v>118</v>
      </c>
      <c r="O29" s="71">
        <v>1.25</v>
      </c>
      <c r="P29" s="72">
        <v>2</v>
      </c>
      <c r="Q29" s="73">
        <v>4</v>
      </c>
      <c r="R29" s="84" t="s">
        <v>179</v>
      </c>
    </row>
    <row r="30" spans="1:24" x14ac:dyDescent="0.25">
      <c r="A30" s="68" t="s">
        <v>212</v>
      </c>
      <c r="B30" s="51">
        <v>0.3125</v>
      </c>
      <c r="C30" s="1">
        <v>0.75</v>
      </c>
      <c r="D30" s="55">
        <v>2</v>
      </c>
      <c r="E30" s="83" t="s">
        <v>208</v>
      </c>
      <c r="H30" s="68" t="s">
        <v>148</v>
      </c>
      <c r="I30" s="51">
        <v>0.3125</v>
      </c>
      <c r="J30" s="1">
        <v>0.8125</v>
      </c>
      <c r="K30" s="55">
        <v>4</v>
      </c>
      <c r="L30" s="69" t="s">
        <v>177</v>
      </c>
    </row>
    <row r="31" spans="1:24" x14ac:dyDescent="0.25">
      <c r="A31" s="68" t="s">
        <v>213</v>
      </c>
      <c r="B31" s="51">
        <v>0.375</v>
      </c>
      <c r="C31" s="1">
        <v>0.875</v>
      </c>
      <c r="D31" s="55">
        <v>2</v>
      </c>
      <c r="E31" s="83" t="s">
        <v>208</v>
      </c>
      <c r="H31" s="68" t="s">
        <v>149</v>
      </c>
      <c r="I31" s="51">
        <v>0.34379999999999999</v>
      </c>
      <c r="J31" s="1">
        <v>0.8125</v>
      </c>
      <c r="K31" s="55">
        <v>4</v>
      </c>
      <c r="L31" s="69" t="s">
        <v>177</v>
      </c>
    </row>
    <row r="32" spans="1:24" x14ac:dyDescent="0.25">
      <c r="A32" s="68" t="s">
        <v>214</v>
      </c>
      <c r="B32" s="51">
        <v>0.4375</v>
      </c>
      <c r="C32" s="1">
        <v>1</v>
      </c>
      <c r="D32" s="55">
        <v>2</v>
      </c>
      <c r="E32" s="83" t="s">
        <v>208</v>
      </c>
      <c r="H32" s="68" t="s">
        <v>150</v>
      </c>
      <c r="I32" s="51">
        <v>0.375</v>
      </c>
      <c r="J32" s="1">
        <v>0.875</v>
      </c>
      <c r="K32" s="55">
        <v>4</v>
      </c>
      <c r="L32" s="69" t="s">
        <v>177</v>
      </c>
    </row>
    <row r="33" spans="1:12" x14ac:dyDescent="0.25">
      <c r="A33" s="68" t="s">
        <v>215</v>
      </c>
      <c r="B33" s="51">
        <v>0.5</v>
      </c>
      <c r="C33" s="1">
        <v>1</v>
      </c>
      <c r="D33" s="55">
        <v>2</v>
      </c>
      <c r="E33" s="83" t="s">
        <v>208</v>
      </c>
      <c r="H33" s="68" t="s">
        <v>151</v>
      </c>
      <c r="I33" s="51">
        <v>0.4375</v>
      </c>
      <c r="J33" s="1">
        <v>1</v>
      </c>
      <c r="K33" s="55">
        <v>4</v>
      </c>
      <c r="L33" s="69" t="s">
        <v>177</v>
      </c>
    </row>
    <row r="34" spans="1:12" x14ac:dyDescent="0.25">
      <c r="A34" s="68" t="s">
        <v>216</v>
      </c>
      <c r="B34" s="51">
        <v>0.5625</v>
      </c>
      <c r="C34" s="1">
        <v>1.25</v>
      </c>
      <c r="D34" s="55">
        <v>2</v>
      </c>
      <c r="E34" s="83" t="s">
        <v>208</v>
      </c>
      <c r="H34" s="68" t="s">
        <v>152</v>
      </c>
      <c r="I34" s="51">
        <v>0.46879999999999999</v>
      </c>
      <c r="J34" s="1">
        <v>1</v>
      </c>
      <c r="K34" s="55">
        <v>4</v>
      </c>
      <c r="L34" s="69" t="s">
        <v>177</v>
      </c>
    </row>
    <row r="35" spans="1:12" x14ac:dyDescent="0.25">
      <c r="A35" s="68" t="s">
        <v>217</v>
      </c>
      <c r="B35" s="51">
        <v>0.625</v>
      </c>
      <c r="C35" s="1">
        <v>1.25</v>
      </c>
      <c r="D35" s="55">
        <v>2</v>
      </c>
      <c r="E35" s="83" t="s">
        <v>208</v>
      </c>
      <c r="H35" s="68" t="s">
        <v>153</v>
      </c>
      <c r="I35" s="51">
        <v>0.5</v>
      </c>
      <c r="J35" s="1">
        <v>1</v>
      </c>
      <c r="K35" s="55">
        <v>4</v>
      </c>
      <c r="L35" s="69" t="s">
        <v>177</v>
      </c>
    </row>
    <row r="36" spans="1:12" x14ac:dyDescent="0.25">
      <c r="A36" s="68" t="s">
        <v>218</v>
      </c>
      <c r="B36" s="51">
        <v>0.75</v>
      </c>
      <c r="C36" s="1">
        <v>1.5</v>
      </c>
      <c r="D36" s="55">
        <v>2</v>
      </c>
      <c r="E36" s="83" t="s">
        <v>208</v>
      </c>
      <c r="H36" s="68" t="s">
        <v>154</v>
      </c>
      <c r="I36" s="51">
        <v>0.5625</v>
      </c>
      <c r="J36" s="1">
        <v>1.125</v>
      </c>
      <c r="K36" s="55">
        <v>4</v>
      </c>
      <c r="L36" s="69" t="s">
        <v>177</v>
      </c>
    </row>
    <row r="37" spans="1:12" x14ac:dyDescent="0.25">
      <c r="A37" s="68" t="s">
        <v>219</v>
      </c>
      <c r="B37" s="51">
        <v>1</v>
      </c>
      <c r="C37" s="1">
        <v>1.5</v>
      </c>
      <c r="D37" s="55">
        <v>2</v>
      </c>
      <c r="E37" s="83" t="s">
        <v>208</v>
      </c>
      <c r="H37" s="68" t="s">
        <v>155</v>
      </c>
      <c r="I37" s="51">
        <v>0.625</v>
      </c>
      <c r="J37" s="1">
        <v>1.25</v>
      </c>
      <c r="K37" s="55">
        <v>4</v>
      </c>
      <c r="L37" s="69" t="s">
        <v>177</v>
      </c>
    </row>
    <row r="38" spans="1:12" x14ac:dyDescent="0.25">
      <c r="A38" s="68" t="s">
        <v>220</v>
      </c>
      <c r="B38" s="51">
        <v>0.125</v>
      </c>
      <c r="C38" s="1">
        <v>0.5</v>
      </c>
      <c r="D38" s="55">
        <v>3</v>
      </c>
      <c r="E38" s="83" t="s">
        <v>208</v>
      </c>
      <c r="H38" s="68" t="s">
        <v>156</v>
      </c>
      <c r="I38" s="51">
        <v>0.75</v>
      </c>
      <c r="J38" s="1">
        <v>1.5</v>
      </c>
      <c r="K38" s="55">
        <v>4</v>
      </c>
      <c r="L38" s="69" t="s">
        <v>177</v>
      </c>
    </row>
    <row r="39" spans="1:12" ht="15.75" thickBot="1" x14ac:dyDescent="0.3">
      <c r="A39" s="68" t="s">
        <v>221</v>
      </c>
      <c r="B39" s="51">
        <v>0.15629999999999999</v>
      </c>
      <c r="C39" s="1">
        <v>0.5625</v>
      </c>
      <c r="D39" s="55">
        <v>3</v>
      </c>
      <c r="E39" s="83" t="s">
        <v>208</v>
      </c>
      <c r="H39" s="70" t="s">
        <v>157</v>
      </c>
      <c r="I39" s="71">
        <v>1</v>
      </c>
      <c r="J39" s="80">
        <v>1.5</v>
      </c>
      <c r="K39" s="73">
        <v>4</v>
      </c>
      <c r="L39" s="74" t="s">
        <v>177</v>
      </c>
    </row>
    <row r="40" spans="1:12" ht="15.75" thickBot="1" x14ac:dyDescent="0.3">
      <c r="A40" s="68" t="s">
        <v>222</v>
      </c>
      <c r="B40" s="51">
        <v>0.1875</v>
      </c>
      <c r="C40" s="1">
        <v>0.75</v>
      </c>
      <c r="D40" s="55">
        <v>3</v>
      </c>
      <c r="E40" s="83" t="s">
        <v>208</v>
      </c>
    </row>
    <row r="41" spans="1:12" ht="15.75" thickBot="1" x14ac:dyDescent="0.3">
      <c r="A41" s="68" t="s">
        <v>223</v>
      </c>
      <c r="B41" s="51">
        <v>0.25</v>
      </c>
      <c r="C41" s="1">
        <v>0.75</v>
      </c>
      <c r="D41" s="55">
        <v>3</v>
      </c>
      <c r="E41" s="83" t="s">
        <v>208</v>
      </c>
      <c r="H41" s="86" t="s">
        <v>159</v>
      </c>
      <c r="I41" s="87"/>
      <c r="J41" s="87"/>
      <c r="K41" s="87"/>
      <c r="L41" s="88"/>
    </row>
    <row r="42" spans="1:12" x14ac:dyDescent="0.25">
      <c r="A42" s="68" t="s">
        <v>224</v>
      </c>
      <c r="B42" s="51">
        <v>0.3125</v>
      </c>
      <c r="C42" s="1">
        <v>0.75</v>
      </c>
      <c r="D42" s="55">
        <v>3</v>
      </c>
      <c r="E42" s="83" t="s">
        <v>208</v>
      </c>
      <c r="H42" s="75" t="s">
        <v>160</v>
      </c>
      <c r="I42" s="76">
        <v>0.3125</v>
      </c>
      <c r="J42" s="77">
        <v>0.8125</v>
      </c>
      <c r="K42" s="78">
        <v>5</v>
      </c>
      <c r="L42" s="79" t="s">
        <v>178</v>
      </c>
    </row>
    <row r="43" spans="1:12" x14ac:dyDescent="0.25">
      <c r="A43" s="68" t="s">
        <v>225</v>
      </c>
      <c r="B43" s="51">
        <v>0.375</v>
      </c>
      <c r="C43" s="1">
        <v>0.875</v>
      </c>
      <c r="D43" s="55">
        <v>3</v>
      </c>
      <c r="E43" s="83" t="s">
        <v>208</v>
      </c>
      <c r="H43" s="68" t="s">
        <v>161</v>
      </c>
      <c r="I43" s="51">
        <v>0.375</v>
      </c>
      <c r="J43" s="1">
        <v>0.875</v>
      </c>
      <c r="K43" s="55">
        <v>5</v>
      </c>
      <c r="L43" s="69" t="s">
        <v>178</v>
      </c>
    </row>
    <row r="44" spans="1:12" x14ac:dyDescent="0.25">
      <c r="A44" s="68" t="s">
        <v>226</v>
      </c>
      <c r="B44" s="51">
        <v>0.4375</v>
      </c>
      <c r="C44" s="1">
        <v>1</v>
      </c>
      <c r="D44" s="55">
        <v>3</v>
      </c>
      <c r="E44" s="83" t="s">
        <v>208</v>
      </c>
      <c r="H44" s="68" t="s">
        <v>162</v>
      </c>
      <c r="I44" s="51">
        <v>0.4375</v>
      </c>
      <c r="J44" s="1">
        <v>1</v>
      </c>
      <c r="K44" s="55">
        <v>5</v>
      </c>
      <c r="L44" s="69" t="s">
        <v>178</v>
      </c>
    </row>
    <row r="45" spans="1:12" x14ac:dyDescent="0.25">
      <c r="A45" s="68" t="s">
        <v>227</v>
      </c>
      <c r="B45" s="51">
        <v>0.5</v>
      </c>
      <c r="C45" s="1">
        <v>1</v>
      </c>
      <c r="D45" s="55">
        <v>3</v>
      </c>
      <c r="E45" s="83" t="s">
        <v>208</v>
      </c>
      <c r="H45" s="68" t="s">
        <v>164</v>
      </c>
      <c r="I45" s="51">
        <v>0.5</v>
      </c>
      <c r="J45" s="1">
        <v>1</v>
      </c>
      <c r="K45" s="55">
        <v>5</v>
      </c>
      <c r="L45" s="69" t="s">
        <v>178</v>
      </c>
    </row>
    <row r="46" spans="1:12" x14ac:dyDescent="0.25">
      <c r="A46" s="68" t="s">
        <v>228</v>
      </c>
      <c r="B46" s="51">
        <v>0.5625</v>
      </c>
      <c r="C46" s="1">
        <v>1.25</v>
      </c>
      <c r="D46" s="55">
        <v>3</v>
      </c>
      <c r="E46" s="83" t="s">
        <v>208</v>
      </c>
      <c r="H46" s="68" t="s">
        <v>163</v>
      </c>
      <c r="I46" s="51">
        <v>0.5625</v>
      </c>
      <c r="J46" s="1">
        <v>1.125</v>
      </c>
      <c r="K46" s="55">
        <v>5</v>
      </c>
      <c r="L46" s="69" t="s">
        <v>178</v>
      </c>
    </row>
    <row r="47" spans="1:12" x14ac:dyDescent="0.25">
      <c r="A47" s="68" t="s">
        <v>229</v>
      </c>
      <c r="B47" s="51">
        <v>0.625</v>
      </c>
      <c r="C47" s="1">
        <v>1.25</v>
      </c>
      <c r="D47" s="55">
        <v>3</v>
      </c>
      <c r="E47" s="83" t="s">
        <v>208</v>
      </c>
      <c r="H47" s="68" t="s">
        <v>165</v>
      </c>
      <c r="I47" s="51">
        <v>0.625</v>
      </c>
      <c r="J47" s="1">
        <v>1.25</v>
      </c>
      <c r="K47" s="55">
        <v>5</v>
      </c>
      <c r="L47" s="69" t="s">
        <v>178</v>
      </c>
    </row>
    <row r="48" spans="1:12" x14ac:dyDescent="0.25">
      <c r="A48" s="68" t="s">
        <v>230</v>
      </c>
      <c r="B48" s="51">
        <v>0.75</v>
      </c>
      <c r="C48" s="1">
        <v>1.5</v>
      </c>
      <c r="D48" s="55">
        <v>3</v>
      </c>
      <c r="E48" s="83" t="s">
        <v>208</v>
      </c>
      <c r="H48" s="68" t="s">
        <v>166</v>
      </c>
      <c r="I48" s="51">
        <v>0.75</v>
      </c>
      <c r="J48" s="1">
        <v>1.5</v>
      </c>
      <c r="K48" s="55">
        <v>5</v>
      </c>
      <c r="L48" s="69" t="s">
        <v>178</v>
      </c>
    </row>
    <row r="49" spans="1:24" ht="15.75" thickBot="1" x14ac:dyDescent="0.3">
      <c r="A49" s="68" t="s">
        <v>231</v>
      </c>
      <c r="B49" s="51">
        <v>1</v>
      </c>
      <c r="C49" s="1">
        <v>1.5</v>
      </c>
      <c r="D49" s="55">
        <v>3</v>
      </c>
      <c r="E49" s="83" t="s">
        <v>208</v>
      </c>
      <c r="H49" s="70" t="s">
        <v>167</v>
      </c>
      <c r="I49" s="71">
        <v>1</v>
      </c>
      <c r="J49" s="80">
        <v>1.5</v>
      </c>
      <c r="K49" s="73">
        <v>5</v>
      </c>
      <c r="L49" s="74" t="s">
        <v>178</v>
      </c>
    </row>
    <row r="50" spans="1:24" ht="15.75" thickBot="1" x14ac:dyDescent="0.3">
      <c r="A50" s="68" t="s">
        <v>233</v>
      </c>
      <c r="B50" s="76">
        <v>0.125</v>
      </c>
      <c r="C50" s="77">
        <v>0.5</v>
      </c>
      <c r="D50" s="78">
        <v>2</v>
      </c>
      <c r="E50" s="83" t="s">
        <v>257</v>
      </c>
    </row>
    <row r="51" spans="1:24" ht="15.75" thickBot="1" x14ac:dyDescent="0.3">
      <c r="A51" s="68" t="s">
        <v>235</v>
      </c>
      <c r="B51" s="51">
        <v>0.15629999999999999</v>
      </c>
      <c r="C51" s="1">
        <v>0.5625</v>
      </c>
      <c r="D51" s="55">
        <v>2</v>
      </c>
      <c r="E51" s="83" t="s">
        <v>257</v>
      </c>
      <c r="H51" s="91" t="s">
        <v>181</v>
      </c>
      <c r="I51" s="92"/>
      <c r="J51" s="92"/>
      <c r="K51" s="92"/>
      <c r="L51" s="93"/>
      <c r="N51" s="86" t="s">
        <v>232</v>
      </c>
      <c r="O51" s="87"/>
      <c r="P51" s="87"/>
      <c r="Q51" s="87"/>
      <c r="R51" s="88"/>
      <c r="T51" s="86" t="s">
        <v>258</v>
      </c>
      <c r="U51" s="89"/>
      <c r="V51" s="89"/>
      <c r="W51" s="89"/>
      <c r="X51" s="90"/>
    </row>
    <row r="52" spans="1:24" x14ac:dyDescent="0.25">
      <c r="A52" s="68" t="s">
        <v>236</v>
      </c>
      <c r="B52" s="51">
        <v>0.1875</v>
      </c>
      <c r="C52" s="1">
        <v>0.75</v>
      </c>
      <c r="D52" s="55">
        <v>2</v>
      </c>
      <c r="E52" s="83" t="s">
        <v>257</v>
      </c>
      <c r="H52" s="68" t="s">
        <v>182</v>
      </c>
      <c r="I52" s="51">
        <v>0.125</v>
      </c>
      <c r="J52" s="1">
        <v>0.5</v>
      </c>
      <c r="K52" s="55">
        <v>2</v>
      </c>
      <c r="L52" s="83" t="s">
        <v>183</v>
      </c>
      <c r="N52" s="75" t="s">
        <v>207</v>
      </c>
      <c r="O52" s="76">
        <v>0.125</v>
      </c>
      <c r="P52" s="77">
        <v>0.5</v>
      </c>
      <c r="Q52" s="78">
        <v>2</v>
      </c>
      <c r="R52" s="82" t="s">
        <v>208</v>
      </c>
      <c r="T52" s="75" t="s">
        <v>233</v>
      </c>
      <c r="U52" s="76">
        <v>0.125</v>
      </c>
      <c r="V52" s="77">
        <v>0.5</v>
      </c>
      <c r="W52" s="78">
        <v>2</v>
      </c>
      <c r="X52" s="82" t="s">
        <v>257</v>
      </c>
    </row>
    <row r="53" spans="1:24" x14ac:dyDescent="0.25">
      <c r="A53" s="68" t="s">
        <v>237</v>
      </c>
      <c r="B53" s="51">
        <v>0.25</v>
      </c>
      <c r="C53" s="1">
        <v>0.75</v>
      </c>
      <c r="D53" s="55">
        <v>2</v>
      </c>
      <c r="E53" s="83" t="s">
        <v>257</v>
      </c>
      <c r="H53" s="68" t="s">
        <v>184</v>
      </c>
      <c r="I53" s="51">
        <v>0.15629999999999999</v>
      </c>
      <c r="J53" s="1">
        <v>0.5625</v>
      </c>
      <c r="K53" s="55">
        <v>2</v>
      </c>
      <c r="L53" s="83" t="s">
        <v>183</v>
      </c>
      <c r="N53" s="68" t="s">
        <v>209</v>
      </c>
      <c r="O53" s="51">
        <v>0.15629999999999999</v>
      </c>
      <c r="P53" s="1">
        <v>0.5625</v>
      </c>
      <c r="Q53" s="55">
        <v>2</v>
      </c>
      <c r="R53" s="83" t="s">
        <v>208</v>
      </c>
      <c r="T53" s="68" t="s">
        <v>235</v>
      </c>
      <c r="U53" s="51">
        <v>0.15629999999999999</v>
      </c>
      <c r="V53" s="1">
        <v>0.5625</v>
      </c>
      <c r="W53" s="55">
        <v>2</v>
      </c>
      <c r="X53" s="83" t="s">
        <v>257</v>
      </c>
    </row>
    <row r="54" spans="1:24" x14ac:dyDescent="0.25">
      <c r="A54" s="68" t="s">
        <v>238</v>
      </c>
      <c r="B54" s="51">
        <v>0.3125</v>
      </c>
      <c r="C54" s="1">
        <v>0.75</v>
      </c>
      <c r="D54" s="55">
        <v>2</v>
      </c>
      <c r="E54" s="83" t="s">
        <v>257</v>
      </c>
      <c r="H54" s="68" t="s">
        <v>185</v>
      </c>
      <c r="I54" s="51">
        <v>0.1875</v>
      </c>
      <c r="J54" s="1">
        <v>0.75</v>
      </c>
      <c r="K54" s="55">
        <v>2</v>
      </c>
      <c r="L54" s="83" t="s">
        <v>183</v>
      </c>
      <c r="N54" s="68" t="s">
        <v>210</v>
      </c>
      <c r="O54" s="51">
        <v>0.1875</v>
      </c>
      <c r="P54" s="1">
        <v>0.75</v>
      </c>
      <c r="Q54" s="55">
        <v>2</v>
      </c>
      <c r="R54" s="83" t="s">
        <v>208</v>
      </c>
      <c r="T54" s="68" t="s">
        <v>236</v>
      </c>
      <c r="U54" s="51">
        <v>0.1875</v>
      </c>
      <c r="V54" s="1">
        <v>0.75</v>
      </c>
      <c r="W54" s="55">
        <v>2</v>
      </c>
      <c r="X54" s="83" t="s">
        <v>257</v>
      </c>
    </row>
    <row r="55" spans="1:24" x14ac:dyDescent="0.25">
      <c r="A55" s="68" t="s">
        <v>239</v>
      </c>
      <c r="B55" s="51">
        <v>0.375</v>
      </c>
      <c r="C55" s="1">
        <v>0.875</v>
      </c>
      <c r="D55" s="55">
        <v>2</v>
      </c>
      <c r="E55" s="83" t="s">
        <v>257</v>
      </c>
      <c r="H55" s="68" t="s">
        <v>186</v>
      </c>
      <c r="I55" s="51">
        <v>0.25</v>
      </c>
      <c r="J55" s="1">
        <v>0.75</v>
      </c>
      <c r="K55" s="55">
        <v>2</v>
      </c>
      <c r="L55" s="83" t="s">
        <v>183</v>
      </c>
      <c r="N55" s="68" t="s">
        <v>211</v>
      </c>
      <c r="O55" s="51">
        <v>0.25</v>
      </c>
      <c r="P55" s="1">
        <v>0.75</v>
      </c>
      <c r="Q55" s="55">
        <v>2</v>
      </c>
      <c r="R55" s="83" t="s">
        <v>208</v>
      </c>
      <c r="T55" s="68" t="s">
        <v>237</v>
      </c>
      <c r="U55" s="51">
        <v>0.25</v>
      </c>
      <c r="V55" s="1">
        <v>0.75</v>
      </c>
      <c r="W55" s="55">
        <v>2</v>
      </c>
      <c r="X55" s="83" t="s">
        <v>257</v>
      </c>
    </row>
    <row r="56" spans="1:24" x14ac:dyDescent="0.25">
      <c r="A56" s="68" t="s">
        <v>240</v>
      </c>
      <c r="B56" s="51">
        <v>0.4375</v>
      </c>
      <c r="C56" s="1">
        <v>1</v>
      </c>
      <c r="D56" s="55">
        <v>2</v>
      </c>
      <c r="E56" s="83" t="s">
        <v>257</v>
      </c>
      <c r="H56" s="68" t="s">
        <v>187</v>
      </c>
      <c r="I56" s="51">
        <v>0.3125</v>
      </c>
      <c r="J56" s="1">
        <v>0.75</v>
      </c>
      <c r="K56" s="55">
        <v>2</v>
      </c>
      <c r="L56" s="83" t="s">
        <v>183</v>
      </c>
      <c r="N56" s="68" t="s">
        <v>212</v>
      </c>
      <c r="O56" s="51">
        <v>0.3125</v>
      </c>
      <c r="P56" s="1">
        <v>0.75</v>
      </c>
      <c r="Q56" s="55">
        <v>2</v>
      </c>
      <c r="R56" s="83" t="s">
        <v>208</v>
      </c>
      <c r="T56" s="68" t="s">
        <v>238</v>
      </c>
      <c r="U56" s="51">
        <v>0.3125</v>
      </c>
      <c r="V56" s="1">
        <v>0.75</v>
      </c>
      <c r="W56" s="55">
        <v>2</v>
      </c>
      <c r="X56" s="83" t="s">
        <v>257</v>
      </c>
    </row>
    <row r="57" spans="1:24" x14ac:dyDescent="0.25">
      <c r="A57" s="68" t="s">
        <v>241</v>
      </c>
      <c r="B57" s="51">
        <v>0.5</v>
      </c>
      <c r="C57" s="1">
        <v>1</v>
      </c>
      <c r="D57" s="55">
        <v>2</v>
      </c>
      <c r="E57" s="83" t="s">
        <v>257</v>
      </c>
      <c r="H57" s="68" t="s">
        <v>188</v>
      </c>
      <c r="I57" s="51">
        <v>0.375</v>
      </c>
      <c r="J57" s="1">
        <v>0.875</v>
      </c>
      <c r="K57" s="55">
        <v>2</v>
      </c>
      <c r="L57" s="83" t="s">
        <v>183</v>
      </c>
      <c r="N57" s="68" t="s">
        <v>213</v>
      </c>
      <c r="O57" s="51">
        <v>0.375</v>
      </c>
      <c r="P57" s="1">
        <v>0.875</v>
      </c>
      <c r="Q57" s="55">
        <v>2</v>
      </c>
      <c r="R57" s="83" t="s">
        <v>208</v>
      </c>
      <c r="T57" s="68" t="s">
        <v>239</v>
      </c>
      <c r="U57" s="51">
        <v>0.375</v>
      </c>
      <c r="V57" s="1">
        <v>0.875</v>
      </c>
      <c r="W57" s="55">
        <v>2</v>
      </c>
      <c r="X57" s="83" t="s">
        <v>257</v>
      </c>
    </row>
    <row r="58" spans="1:24" x14ac:dyDescent="0.25">
      <c r="A58" s="68" t="s">
        <v>242</v>
      </c>
      <c r="B58" s="51">
        <v>0.5625</v>
      </c>
      <c r="C58" s="1">
        <v>1.25</v>
      </c>
      <c r="D58" s="55">
        <v>2</v>
      </c>
      <c r="E58" s="83" t="s">
        <v>257</v>
      </c>
      <c r="H58" s="68" t="s">
        <v>189</v>
      </c>
      <c r="I58" s="51">
        <v>0.4375</v>
      </c>
      <c r="J58" s="1">
        <v>1</v>
      </c>
      <c r="K58" s="55">
        <v>2</v>
      </c>
      <c r="L58" s="83" t="s">
        <v>183</v>
      </c>
      <c r="N58" s="68" t="s">
        <v>214</v>
      </c>
      <c r="O58" s="51">
        <v>0.4375</v>
      </c>
      <c r="P58" s="1">
        <v>1</v>
      </c>
      <c r="Q58" s="55">
        <v>2</v>
      </c>
      <c r="R58" s="83" t="s">
        <v>208</v>
      </c>
      <c r="T58" s="68" t="s">
        <v>240</v>
      </c>
      <c r="U58" s="51">
        <v>0.4375</v>
      </c>
      <c r="V58" s="1">
        <v>1</v>
      </c>
      <c r="W58" s="55">
        <v>2</v>
      </c>
      <c r="X58" s="83" t="s">
        <v>257</v>
      </c>
    </row>
    <row r="59" spans="1:24" x14ac:dyDescent="0.25">
      <c r="A59" s="68" t="s">
        <v>243</v>
      </c>
      <c r="B59" s="51">
        <v>0.625</v>
      </c>
      <c r="C59" s="1">
        <v>1.25</v>
      </c>
      <c r="D59" s="55">
        <v>2</v>
      </c>
      <c r="E59" s="83" t="s">
        <v>257</v>
      </c>
      <c r="H59" s="68" t="s">
        <v>190</v>
      </c>
      <c r="I59" s="51">
        <v>0.5</v>
      </c>
      <c r="J59" s="1">
        <v>1</v>
      </c>
      <c r="K59" s="55">
        <v>2</v>
      </c>
      <c r="L59" s="83" t="s">
        <v>183</v>
      </c>
      <c r="N59" s="68" t="s">
        <v>215</v>
      </c>
      <c r="O59" s="51">
        <v>0.5</v>
      </c>
      <c r="P59" s="1">
        <v>1</v>
      </c>
      <c r="Q59" s="55">
        <v>2</v>
      </c>
      <c r="R59" s="83" t="s">
        <v>208</v>
      </c>
      <c r="T59" s="68" t="s">
        <v>241</v>
      </c>
      <c r="U59" s="51">
        <v>0.5</v>
      </c>
      <c r="V59" s="1">
        <v>1</v>
      </c>
      <c r="W59" s="55">
        <v>2</v>
      </c>
      <c r="X59" s="83" t="s">
        <v>257</v>
      </c>
    </row>
    <row r="60" spans="1:24" x14ac:dyDescent="0.25">
      <c r="A60" s="68" t="s">
        <v>244</v>
      </c>
      <c r="B60" s="51">
        <v>0.75</v>
      </c>
      <c r="C60" s="1">
        <v>1</v>
      </c>
      <c r="D60" s="55">
        <v>2</v>
      </c>
      <c r="E60" s="83" t="s">
        <v>257</v>
      </c>
      <c r="H60" s="68" t="s">
        <v>191</v>
      </c>
      <c r="I60" s="51">
        <v>0.5625</v>
      </c>
      <c r="J60" s="1">
        <v>1.25</v>
      </c>
      <c r="K60" s="55">
        <v>2</v>
      </c>
      <c r="L60" s="83" t="s">
        <v>183</v>
      </c>
      <c r="N60" s="68" t="s">
        <v>216</v>
      </c>
      <c r="O60" s="51">
        <v>0.5625</v>
      </c>
      <c r="P60" s="1">
        <v>1.25</v>
      </c>
      <c r="Q60" s="55">
        <v>2</v>
      </c>
      <c r="R60" s="83" t="s">
        <v>208</v>
      </c>
      <c r="T60" s="68" t="s">
        <v>242</v>
      </c>
      <c r="U60" s="51">
        <v>0.5625</v>
      </c>
      <c r="V60" s="1">
        <v>1.25</v>
      </c>
      <c r="W60" s="55">
        <v>2</v>
      </c>
      <c r="X60" s="83" t="s">
        <v>257</v>
      </c>
    </row>
    <row r="61" spans="1:24" x14ac:dyDescent="0.25">
      <c r="A61" s="68" t="s">
        <v>245</v>
      </c>
      <c r="B61" s="51">
        <v>1</v>
      </c>
      <c r="C61" s="1">
        <v>1.5</v>
      </c>
      <c r="D61" s="55">
        <v>2</v>
      </c>
      <c r="E61" s="83" t="s">
        <v>257</v>
      </c>
      <c r="H61" s="68" t="s">
        <v>192</v>
      </c>
      <c r="I61" s="51">
        <v>0.625</v>
      </c>
      <c r="J61" s="1">
        <v>1.25</v>
      </c>
      <c r="K61" s="55">
        <v>2</v>
      </c>
      <c r="L61" s="83" t="s">
        <v>183</v>
      </c>
      <c r="N61" s="68" t="s">
        <v>217</v>
      </c>
      <c r="O61" s="51">
        <v>0.625</v>
      </c>
      <c r="P61" s="1">
        <v>1.25</v>
      </c>
      <c r="Q61" s="55">
        <v>2</v>
      </c>
      <c r="R61" s="83" t="s">
        <v>208</v>
      </c>
      <c r="T61" s="68" t="s">
        <v>243</v>
      </c>
      <c r="U61" s="51">
        <v>0.625</v>
      </c>
      <c r="V61" s="1">
        <v>1.25</v>
      </c>
      <c r="W61" s="55">
        <v>2</v>
      </c>
      <c r="X61" s="83" t="s">
        <v>257</v>
      </c>
    </row>
    <row r="62" spans="1:24" x14ac:dyDescent="0.25">
      <c r="A62" s="68" t="s">
        <v>234</v>
      </c>
      <c r="B62" s="51">
        <v>0.125</v>
      </c>
      <c r="C62" s="1">
        <v>0.5</v>
      </c>
      <c r="D62" s="55">
        <v>3</v>
      </c>
      <c r="E62" s="83" t="s">
        <v>257</v>
      </c>
      <c r="H62" s="68" t="s">
        <v>193</v>
      </c>
      <c r="I62" s="51">
        <v>0.75</v>
      </c>
      <c r="J62" s="1">
        <v>1.5</v>
      </c>
      <c r="K62" s="55">
        <v>2</v>
      </c>
      <c r="L62" s="83" t="s">
        <v>183</v>
      </c>
      <c r="N62" s="68" t="s">
        <v>218</v>
      </c>
      <c r="O62" s="51">
        <v>0.75</v>
      </c>
      <c r="P62" s="1">
        <v>1.5</v>
      </c>
      <c r="Q62" s="55">
        <v>2</v>
      </c>
      <c r="R62" s="83" t="s">
        <v>208</v>
      </c>
      <c r="T62" s="68" t="s">
        <v>244</v>
      </c>
      <c r="U62" s="51">
        <v>0.75</v>
      </c>
      <c r="V62" s="1">
        <v>1</v>
      </c>
      <c r="W62" s="55">
        <v>2</v>
      </c>
      <c r="X62" s="83" t="s">
        <v>257</v>
      </c>
    </row>
    <row r="63" spans="1:24" x14ac:dyDescent="0.25">
      <c r="A63" s="68" t="s">
        <v>246</v>
      </c>
      <c r="B63" s="51">
        <v>0.15629999999999999</v>
      </c>
      <c r="C63" s="1">
        <v>0.5625</v>
      </c>
      <c r="D63" s="55">
        <v>3</v>
      </c>
      <c r="E63" s="83" t="s">
        <v>257</v>
      </c>
      <c r="H63" s="68" t="s">
        <v>194</v>
      </c>
      <c r="I63" s="51">
        <v>1</v>
      </c>
      <c r="J63" s="1">
        <v>1.5</v>
      </c>
      <c r="K63" s="55">
        <v>2</v>
      </c>
      <c r="L63" s="83" t="s">
        <v>183</v>
      </c>
      <c r="N63" s="68" t="s">
        <v>219</v>
      </c>
      <c r="O63" s="51">
        <v>1</v>
      </c>
      <c r="P63" s="1">
        <v>1.5</v>
      </c>
      <c r="Q63" s="55">
        <v>2</v>
      </c>
      <c r="R63" s="83" t="s">
        <v>208</v>
      </c>
      <c r="T63" s="68" t="s">
        <v>245</v>
      </c>
      <c r="U63" s="51">
        <v>1</v>
      </c>
      <c r="V63" s="1">
        <v>1.5</v>
      </c>
      <c r="W63" s="55">
        <v>2</v>
      </c>
      <c r="X63" s="83" t="s">
        <v>257</v>
      </c>
    </row>
    <row r="64" spans="1:24" x14ac:dyDescent="0.25">
      <c r="A64" s="68" t="s">
        <v>247</v>
      </c>
      <c r="B64" s="51">
        <v>0.1875</v>
      </c>
      <c r="C64" s="1">
        <v>0.75</v>
      </c>
      <c r="D64" s="55">
        <v>3</v>
      </c>
      <c r="E64" s="83" t="s">
        <v>257</v>
      </c>
      <c r="H64" s="68" t="s">
        <v>195</v>
      </c>
      <c r="I64" s="51">
        <v>0.125</v>
      </c>
      <c r="J64" s="1">
        <v>0.5</v>
      </c>
      <c r="K64" s="55">
        <v>3</v>
      </c>
      <c r="L64" s="83" t="s">
        <v>183</v>
      </c>
      <c r="N64" s="68" t="s">
        <v>220</v>
      </c>
      <c r="O64" s="51">
        <v>0.125</v>
      </c>
      <c r="P64" s="1">
        <v>0.5</v>
      </c>
      <c r="Q64" s="55">
        <v>3</v>
      </c>
      <c r="R64" s="83" t="s">
        <v>208</v>
      </c>
      <c r="T64" s="68" t="s">
        <v>234</v>
      </c>
      <c r="U64" s="51">
        <v>0.125</v>
      </c>
      <c r="V64" s="1">
        <v>0.5</v>
      </c>
      <c r="W64" s="55">
        <v>3</v>
      </c>
      <c r="X64" s="83" t="s">
        <v>257</v>
      </c>
    </row>
    <row r="65" spans="1:24" x14ac:dyDescent="0.25">
      <c r="A65" s="68" t="s">
        <v>248</v>
      </c>
      <c r="B65" s="51">
        <v>0.25</v>
      </c>
      <c r="C65" s="1">
        <v>0.75</v>
      </c>
      <c r="D65" s="55">
        <v>3</v>
      </c>
      <c r="E65" s="83" t="s">
        <v>257</v>
      </c>
      <c r="H65" s="68" t="s">
        <v>196</v>
      </c>
      <c r="I65" s="51">
        <v>0.15629999999999999</v>
      </c>
      <c r="J65" s="1">
        <v>0.5625</v>
      </c>
      <c r="K65" s="55">
        <v>3</v>
      </c>
      <c r="L65" s="83" t="s">
        <v>183</v>
      </c>
      <c r="N65" s="68" t="s">
        <v>221</v>
      </c>
      <c r="O65" s="51">
        <v>0.15629999999999999</v>
      </c>
      <c r="P65" s="1">
        <v>0.5625</v>
      </c>
      <c r="Q65" s="55">
        <v>3</v>
      </c>
      <c r="R65" s="83" t="s">
        <v>208</v>
      </c>
      <c r="T65" s="68" t="s">
        <v>246</v>
      </c>
      <c r="U65" s="51">
        <v>0.15629999999999999</v>
      </c>
      <c r="V65" s="1">
        <v>0.5625</v>
      </c>
      <c r="W65" s="55">
        <v>3</v>
      </c>
      <c r="X65" s="83" t="s">
        <v>257</v>
      </c>
    </row>
    <row r="66" spans="1:24" x14ac:dyDescent="0.25">
      <c r="A66" s="68" t="s">
        <v>249</v>
      </c>
      <c r="B66" s="51">
        <v>0.3125</v>
      </c>
      <c r="C66" s="1">
        <v>0.75</v>
      </c>
      <c r="D66" s="55">
        <v>3</v>
      </c>
      <c r="E66" s="83" t="s">
        <v>257</v>
      </c>
      <c r="H66" s="68" t="s">
        <v>197</v>
      </c>
      <c r="I66" s="51">
        <v>0.1875</v>
      </c>
      <c r="J66" s="1">
        <v>0.75</v>
      </c>
      <c r="K66" s="55">
        <v>3</v>
      </c>
      <c r="L66" s="83" t="s">
        <v>183</v>
      </c>
      <c r="N66" s="68" t="s">
        <v>222</v>
      </c>
      <c r="O66" s="51">
        <v>0.1875</v>
      </c>
      <c r="P66" s="1">
        <v>0.75</v>
      </c>
      <c r="Q66" s="55">
        <v>3</v>
      </c>
      <c r="R66" s="83" t="s">
        <v>208</v>
      </c>
      <c r="T66" s="68" t="s">
        <v>247</v>
      </c>
      <c r="U66" s="51">
        <v>0.1875</v>
      </c>
      <c r="V66" s="1">
        <v>0.75</v>
      </c>
      <c r="W66" s="55">
        <v>3</v>
      </c>
      <c r="X66" s="83" t="s">
        <v>257</v>
      </c>
    </row>
    <row r="67" spans="1:24" x14ac:dyDescent="0.25">
      <c r="A67" s="68" t="s">
        <v>250</v>
      </c>
      <c r="B67" s="51">
        <v>0.375</v>
      </c>
      <c r="C67" s="1">
        <v>0.875</v>
      </c>
      <c r="D67" s="55">
        <v>3</v>
      </c>
      <c r="E67" s="83" t="s">
        <v>257</v>
      </c>
      <c r="H67" s="68" t="s">
        <v>198</v>
      </c>
      <c r="I67" s="51">
        <v>0.25</v>
      </c>
      <c r="J67" s="1">
        <v>0.75</v>
      </c>
      <c r="K67" s="55">
        <v>3</v>
      </c>
      <c r="L67" s="83" t="s">
        <v>183</v>
      </c>
      <c r="N67" s="68" t="s">
        <v>223</v>
      </c>
      <c r="O67" s="51">
        <v>0.25</v>
      </c>
      <c r="P67" s="1">
        <v>0.75</v>
      </c>
      <c r="Q67" s="55">
        <v>3</v>
      </c>
      <c r="R67" s="83" t="s">
        <v>208</v>
      </c>
      <c r="T67" s="68" t="s">
        <v>248</v>
      </c>
      <c r="U67" s="51">
        <v>0.25</v>
      </c>
      <c r="V67" s="1">
        <v>0.75</v>
      </c>
      <c r="W67" s="55">
        <v>3</v>
      </c>
      <c r="X67" s="83" t="s">
        <v>257</v>
      </c>
    </row>
    <row r="68" spans="1:24" x14ac:dyDescent="0.25">
      <c r="A68" s="68" t="s">
        <v>251</v>
      </c>
      <c r="B68" s="51">
        <v>0.4375</v>
      </c>
      <c r="C68" s="1">
        <v>1</v>
      </c>
      <c r="D68" s="55">
        <v>3</v>
      </c>
      <c r="E68" s="83" t="s">
        <v>257</v>
      </c>
      <c r="H68" s="68" t="s">
        <v>199</v>
      </c>
      <c r="I68" s="51">
        <v>0.3125</v>
      </c>
      <c r="J68" s="1">
        <v>0.75</v>
      </c>
      <c r="K68" s="55">
        <v>3</v>
      </c>
      <c r="L68" s="83" t="s">
        <v>183</v>
      </c>
      <c r="N68" s="68" t="s">
        <v>224</v>
      </c>
      <c r="O68" s="51">
        <v>0.3125</v>
      </c>
      <c r="P68" s="1">
        <v>0.75</v>
      </c>
      <c r="Q68" s="55">
        <v>3</v>
      </c>
      <c r="R68" s="83" t="s">
        <v>208</v>
      </c>
      <c r="T68" s="68" t="s">
        <v>249</v>
      </c>
      <c r="U68" s="51">
        <v>0.3125</v>
      </c>
      <c r="V68" s="1">
        <v>0.75</v>
      </c>
      <c r="W68" s="55">
        <v>3</v>
      </c>
      <c r="X68" s="83" t="s">
        <v>257</v>
      </c>
    </row>
    <row r="69" spans="1:24" x14ac:dyDescent="0.25">
      <c r="A69" s="68" t="s">
        <v>252</v>
      </c>
      <c r="B69" s="51">
        <v>0.5</v>
      </c>
      <c r="C69" s="1">
        <v>1</v>
      </c>
      <c r="D69" s="55">
        <v>3</v>
      </c>
      <c r="E69" s="83" t="s">
        <v>257</v>
      </c>
      <c r="H69" s="68" t="s">
        <v>200</v>
      </c>
      <c r="I69" s="51">
        <v>0.375</v>
      </c>
      <c r="J69" s="1">
        <v>0.875</v>
      </c>
      <c r="K69" s="55">
        <v>3</v>
      </c>
      <c r="L69" s="83" t="s">
        <v>183</v>
      </c>
      <c r="N69" s="68" t="s">
        <v>225</v>
      </c>
      <c r="O69" s="51">
        <v>0.375</v>
      </c>
      <c r="P69" s="1">
        <v>0.875</v>
      </c>
      <c r="Q69" s="55">
        <v>3</v>
      </c>
      <c r="R69" s="83" t="s">
        <v>208</v>
      </c>
      <c r="T69" s="68" t="s">
        <v>250</v>
      </c>
      <c r="U69" s="51">
        <v>0.375</v>
      </c>
      <c r="V69" s="1">
        <v>0.875</v>
      </c>
      <c r="W69" s="55">
        <v>3</v>
      </c>
      <c r="X69" s="83" t="s">
        <v>257</v>
      </c>
    </row>
    <row r="70" spans="1:24" x14ac:dyDescent="0.25">
      <c r="A70" s="68" t="s">
        <v>253</v>
      </c>
      <c r="B70" s="51">
        <v>0.5625</v>
      </c>
      <c r="C70" s="1">
        <v>1.25</v>
      </c>
      <c r="D70" s="55">
        <v>3</v>
      </c>
      <c r="E70" s="83" t="s">
        <v>257</v>
      </c>
      <c r="H70" s="68" t="s">
        <v>201</v>
      </c>
      <c r="I70" s="51">
        <v>0.4375</v>
      </c>
      <c r="J70" s="1">
        <v>1</v>
      </c>
      <c r="K70" s="55">
        <v>3</v>
      </c>
      <c r="L70" s="83" t="s">
        <v>183</v>
      </c>
      <c r="N70" s="68" t="s">
        <v>226</v>
      </c>
      <c r="O70" s="51">
        <v>0.4375</v>
      </c>
      <c r="P70" s="1">
        <v>1</v>
      </c>
      <c r="Q70" s="55">
        <v>3</v>
      </c>
      <c r="R70" s="83" t="s">
        <v>208</v>
      </c>
      <c r="T70" s="68" t="s">
        <v>251</v>
      </c>
      <c r="U70" s="51">
        <v>0.4375</v>
      </c>
      <c r="V70" s="1">
        <v>1</v>
      </c>
      <c r="W70" s="55">
        <v>3</v>
      </c>
      <c r="X70" s="83" t="s">
        <v>257</v>
      </c>
    </row>
    <row r="71" spans="1:24" x14ac:dyDescent="0.25">
      <c r="A71" s="68" t="s">
        <v>254</v>
      </c>
      <c r="B71" s="51">
        <v>0.625</v>
      </c>
      <c r="C71" s="1">
        <v>1.25</v>
      </c>
      <c r="D71" s="55">
        <v>3</v>
      </c>
      <c r="E71" s="83" t="s">
        <v>257</v>
      </c>
      <c r="H71" s="68" t="s">
        <v>202</v>
      </c>
      <c r="I71" s="51">
        <v>0.5</v>
      </c>
      <c r="J71" s="1">
        <v>1</v>
      </c>
      <c r="K71" s="55">
        <v>3</v>
      </c>
      <c r="L71" s="83" t="s">
        <v>183</v>
      </c>
      <c r="N71" s="68" t="s">
        <v>227</v>
      </c>
      <c r="O71" s="51">
        <v>0.5</v>
      </c>
      <c r="P71" s="1">
        <v>1</v>
      </c>
      <c r="Q71" s="55">
        <v>3</v>
      </c>
      <c r="R71" s="83" t="s">
        <v>208</v>
      </c>
      <c r="T71" s="68" t="s">
        <v>252</v>
      </c>
      <c r="U71" s="51">
        <v>0.5</v>
      </c>
      <c r="V71" s="1">
        <v>1</v>
      </c>
      <c r="W71" s="55">
        <v>3</v>
      </c>
      <c r="X71" s="83" t="s">
        <v>257</v>
      </c>
    </row>
    <row r="72" spans="1:24" x14ac:dyDescent="0.25">
      <c r="A72" s="68" t="s">
        <v>255</v>
      </c>
      <c r="B72" s="51">
        <v>0.75</v>
      </c>
      <c r="C72" s="1">
        <v>1</v>
      </c>
      <c r="D72" s="55">
        <v>3</v>
      </c>
      <c r="E72" s="83" t="s">
        <v>257</v>
      </c>
      <c r="H72" s="68" t="s">
        <v>203</v>
      </c>
      <c r="I72" s="51">
        <v>0.5625</v>
      </c>
      <c r="J72" s="1">
        <v>1.25</v>
      </c>
      <c r="K72" s="55">
        <v>3</v>
      </c>
      <c r="L72" s="83" t="s">
        <v>183</v>
      </c>
      <c r="N72" s="68" t="s">
        <v>228</v>
      </c>
      <c r="O72" s="51">
        <v>0.5625</v>
      </c>
      <c r="P72" s="1">
        <v>1.25</v>
      </c>
      <c r="Q72" s="55">
        <v>3</v>
      </c>
      <c r="R72" s="83" t="s">
        <v>208</v>
      </c>
      <c r="T72" s="68" t="s">
        <v>253</v>
      </c>
      <c r="U72" s="51">
        <v>0.5625</v>
      </c>
      <c r="V72" s="1">
        <v>1.25</v>
      </c>
      <c r="W72" s="55">
        <v>3</v>
      </c>
      <c r="X72" s="83" t="s">
        <v>257</v>
      </c>
    </row>
    <row r="73" spans="1:24" x14ac:dyDescent="0.25">
      <c r="A73" s="68" t="s">
        <v>256</v>
      </c>
      <c r="B73" s="51">
        <v>1</v>
      </c>
      <c r="C73" s="1">
        <v>1.5</v>
      </c>
      <c r="D73" s="55">
        <v>3</v>
      </c>
      <c r="E73" s="83" t="s">
        <v>257</v>
      </c>
      <c r="H73" s="68" t="s">
        <v>204</v>
      </c>
      <c r="I73" s="51">
        <v>0.625</v>
      </c>
      <c r="J73" s="1">
        <v>1.25</v>
      </c>
      <c r="K73" s="55">
        <v>3</v>
      </c>
      <c r="L73" s="83" t="s">
        <v>183</v>
      </c>
      <c r="N73" s="68" t="s">
        <v>229</v>
      </c>
      <c r="O73" s="51">
        <v>0.625</v>
      </c>
      <c r="P73" s="1">
        <v>1.25</v>
      </c>
      <c r="Q73" s="55">
        <v>3</v>
      </c>
      <c r="R73" s="83" t="s">
        <v>208</v>
      </c>
      <c r="T73" s="68" t="s">
        <v>254</v>
      </c>
      <c r="U73" s="51">
        <v>0.625</v>
      </c>
      <c r="V73" s="1">
        <v>1.25</v>
      </c>
      <c r="W73" s="55">
        <v>3</v>
      </c>
      <c r="X73" s="83" t="s">
        <v>257</v>
      </c>
    </row>
    <row r="74" spans="1:24" x14ac:dyDescent="0.25">
      <c r="H74" s="68" t="s">
        <v>205</v>
      </c>
      <c r="I74" s="51">
        <v>0.75</v>
      </c>
      <c r="J74" s="1">
        <v>1.5</v>
      </c>
      <c r="K74" s="55">
        <v>3</v>
      </c>
      <c r="L74" s="83" t="s">
        <v>183</v>
      </c>
      <c r="N74" s="68" t="s">
        <v>230</v>
      </c>
      <c r="O74" s="51">
        <v>0.75</v>
      </c>
      <c r="P74" s="1">
        <v>1.5</v>
      </c>
      <c r="Q74" s="55">
        <v>3</v>
      </c>
      <c r="R74" s="83" t="s">
        <v>208</v>
      </c>
      <c r="T74" s="68" t="s">
        <v>255</v>
      </c>
      <c r="U74" s="51">
        <v>0.75</v>
      </c>
      <c r="V74" s="1">
        <v>1</v>
      </c>
      <c r="W74" s="55">
        <v>3</v>
      </c>
      <c r="X74" s="83" t="s">
        <v>257</v>
      </c>
    </row>
    <row r="75" spans="1:24" ht="15.75" thickBot="1" x14ac:dyDescent="0.3">
      <c r="H75" s="70" t="s">
        <v>206</v>
      </c>
      <c r="I75" s="71">
        <v>1</v>
      </c>
      <c r="J75" s="80">
        <v>1.5</v>
      </c>
      <c r="K75" s="73">
        <v>3</v>
      </c>
      <c r="L75" s="84" t="s">
        <v>183</v>
      </c>
      <c r="N75" s="70" t="s">
        <v>231</v>
      </c>
      <c r="O75" s="71">
        <v>1</v>
      </c>
      <c r="P75" s="80">
        <v>1.5</v>
      </c>
      <c r="Q75" s="73">
        <v>3</v>
      </c>
      <c r="R75" s="84" t="s">
        <v>208</v>
      </c>
      <c r="T75" s="70" t="s">
        <v>256</v>
      </c>
      <c r="U75" s="71">
        <v>1</v>
      </c>
      <c r="V75" s="80">
        <v>1.5</v>
      </c>
      <c r="W75" s="73">
        <v>3</v>
      </c>
      <c r="X75" s="84" t="s">
        <v>257</v>
      </c>
    </row>
  </sheetData>
  <mergeCells count="9">
    <mergeCell ref="H1:L1"/>
    <mergeCell ref="T2:X2"/>
    <mergeCell ref="N51:R51"/>
    <mergeCell ref="T51:X51"/>
    <mergeCell ref="H51:L51"/>
    <mergeCell ref="H2:L2"/>
    <mergeCell ref="H25:L25"/>
    <mergeCell ref="H41:L41"/>
    <mergeCell ref="N2:R2"/>
  </mergeCells>
  <phoneticPr fontId="1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3016-588C-4FAF-8FD5-317998B83C35}">
  <dimension ref="A1:K59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ColWidth="18.7109375" defaultRowHeight="15" x14ac:dyDescent="0.25"/>
  <cols>
    <col min="1" max="1" width="15.28515625" bestFit="1" customWidth="1"/>
    <col min="2" max="2" width="17.28515625" bestFit="1" customWidth="1"/>
    <col min="3" max="3" width="14" bestFit="1" customWidth="1"/>
    <col min="4" max="4" width="18.5703125" style="66" customWidth="1"/>
    <col min="5" max="5" width="16.140625" bestFit="1" customWidth="1"/>
    <col min="6" max="6" width="22.42578125" bestFit="1" customWidth="1"/>
    <col min="7" max="7" width="18.5703125" customWidth="1"/>
    <col min="8" max="8" width="13.85546875" bestFit="1" customWidth="1"/>
    <col min="9" max="9" width="19" bestFit="1" customWidth="1"/>
    <col min="10" max="10" width="18.5703125" bestFit="1" customWidth="1"/>
    <col min="11" max="11" width="15.5703125" bestFit="1" customWidth="1"/>
  </cols>
  <sheetData>
    <row r="1" spans="1:11" x14ac:dyDescent="0.25">
      <c r="A1" s="3" t="s">
        <v>46</v>
      </c>
      <c r="B1" s="3" t="s">
        <v>7</v>
      </c>
      <c r="C1" s="3" t="s">
        <v>8</v>
      </c>
      <c r="D1" s="56" t="s">
        <v>9</v>
      </c>
      <c r="E1" s="3" t="s">
        <v>17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</row>
    <row r="2" spans="1:11" x14ac:dyDescent="0.25">
      <c r="A2" s="6">
        <v>1</v>
      </c>
      <c r="B2" s="7" t="s">
        <v>33</v>
      </c>
      <c r="C2" s="8">
        <v>9.3799999999999994E-2</v>
      </c>
      <c r="D2" s="58">
        <v>0.375</v>
      </c>
      <c r="E2" s="9">
        <v>2</v>
      </c>
      <c r="F2" s="10">
        <v>0.38100000000000001</v>
      </c>
      <c r="G2" s="10">
        <v>0.37149989999999999</v>
      </c>
      <c r="H2" s="10">
        <v>0.28125</v>
      </c>
      <c r="I2" s="10">
        <v>0.23076659999999999</v>
      </c>
      <c r="J2" s="10">
        <v>0</v>
      </c>
      <c r="K2" s="11" t="s">
        <v>34</v>
      </c>
    </row>
    <row r="3" spans="1:11" ht="15.75" thickBot="1" x14ac:dyDescent="0.3">
      <c r="A3" s="6">
        <v>1</v>
      </c>
      <c r="B3" s="12" t="s">
        <v>31</v>
      </c>
      <c r="C3" s="13">
        <v>9.3799999999999994E-2</v>
      </c>
      <c r="D3" s="59">
        <v>0.375</v>
      </c>
      <c r="E3" s="14">
        <v>4</v>
      </c>
      <c r="F3" s="15">
        <v>0.76200000000000001</v>
      </c>
      <c r="G3" s="15">
        <v>0.63499989999999995</v>
      </c>
      <c r="H3" s="15">
        <v>0.5625</v>
      </c>
      <c r="I3" s="15">
        <v>0.46150000000000002</v>
      </c>
      <c r="J3" s="15">
        <v>0</v>
      </c>
      <c r="K3" s="16" t="s">
        <v>32</v>
      </c>
    </row>
    <row r="4" spans="1:11" ht="15.75" thickTop="1" x14ac:dyDescent="0.25">
      <c r="A4" s="6">
        <v>1</v>
      </c>
      <c r="B4" s="7" t="s">
        <v>25</v>
      </c>
      <c r="C4" s="8">
        <v>0.25</v>
      </c>
      <c r="D4" s="58">
        <v>0.75</v>
      </c>
      <c r="E4" s="9">
        <v>2</v>
      </c>
      <c r="F4" s="10">
        <v>0.47620000000000001</v>
      </c>
      <c r="G4" s="10">
        <v>0.69272</v>
      </c>
      <c r="H4" s="10">
        <v>0.46875</v>
      </c>
      <c r="I4" s="10">
        <v>0.49037900000000001</v>
      </c>
      <c r="J4" s="10">
        <v>0</v>
      </c>
      <c r="K4" s="11" t="s">
        <v>26</v>
      </c>
    </row>
    <row r="5" spans="1:11" x14ac:dyDescent="0.25">
      <c r="A5" s="6">
        <v>1</v>
      </c>
      <c r="B5" s="7" t="s">
        <v>27</v>
      </c>
      <c r="C5" s="8">
        <v>0.25</v>
      </c>
      <c r="D5" s="58">
        <v>0.75</v>
      </c>
      <c r="E5" s="9">
        <v>3</v>
      </c>
      <c r="F5" s="10">
        <v>0.71437499999999998</v>
      </c>
      <c r="G5" s="10">
        <v>1.0390900000000001</v>
      </c>
      <c r="H5" s="10">
        <v>0.703125</v>
      </c>
      <c r="I5" s="10">
        <v>0.73556869999999996</v>
      </c>
      <c r="J5" s="10">
        <v>1.416666</v>
      </c>
      <c r="K5" s="11" t="s">
        <v>28</v>
      </c>
    </row>
    <row r="6" spans="1:11" ht="15.75" thickBot="1" x14ac:dyDescent="0.3">
      <c r="A6" s="6">
        <v>1</v>
      </c>
      <c r="B6" s="12" t="s">
        <v>29</v>
      </c>
      <c r="C6" s="13">
        <v>0.25</v>
      </c>
      <c r="D6" s="59">
        <v>0.75</v>
      </c>
      <c r="E6" s="14">
        <v>4</v>
      </c>
      <c r="F6" s="15">
        <v>0.95249989999999995</v>
      </c>
      <c r="G6" s="15">
        <v>1.3854500000000001</v>
      </c>
      <c r="H6" s="15">
        <v>0.9375</v>
      </c>
      <c r="I6" s="15">
        <v>0.98075800000000002</v>
      </c>
      <c r="J6" s="15">
        <v>0</v>
      </c>
      <c r="K6" s="16" t="s">
        <v>30</v>
      </c>
    </row>
    <row r="7" spans="1:11" ht="15.75" thickTop="1" x14ac:dyDescent="0.25">
      <c r="A7" s="6">
        <v>1</v>
      </c>
      <c r="B7" s="7" t="s">
        <v>21</v>
      </c>
      <c r="C7" s="8">
        <v>0.5</v>
      </c>
      <c r="D7" s="58">
        <v>1</v>
      </c>
      <c r="E7" s="9">
        <v>2</v>
      </c>
      <c r="F7" s="10">
        <v>1.6933</v>
      </c>
      <c r="G7" s="10">
        <v>0.92362999999999995</v>
      </c>
      <c r="H7" s="10">
        <v>0.75</v>
      </c>
      <c r="I7" s="10">
        <v>0.74999899999999997</v>
      </c>
      <c r="J7" s="10">
        <v>0</v>
      </c>
      <c r="K7" s="11" t="s">
        <v>22</v>
      </c>
    </row>
    <row r="8" spans="1:11" x14ac:dyDescent="0.25">
      <c r="A8" s="6">
        <v>1</v>
      </c>
      <c r="B8" s="7" t="s">
        <v>19</v>
      </c>
      <c r="C8" s="8">
        <v>0.5</v>
      </c>
      <c r="D8" s="58">
        <v>1</v>
      </c>
      <c r="E8" s="9">
        <v>3</v>
      </c>
      <c r="F8" s="10">
        <v>2.54</v>
      </c>
      <c r="G8" s="10">
        <v>1.3854500000000001</v>
      </c>
      <c r="H8" s="10">
        <v>1.125</v>
      </c>
      <c r="I8" s="10">
        <v>1.1249875</v>
      </c>
      <c r="J8" s="10">
        <v>2.1666599999999998</v>
      </c>
      <c r="K8" s="11" t="s">
        <v>20</v>
      </c>
    </row>
    <row r="9" spans="1:11" x14ac:dyDescent="0.25">
      <c r="A9" s="6">
        <v>1</v>
      </c>
      <c r="B9" s="7" t="s">
        <v>16</v>
      </c>
      <c r="C9" s="8">
        <v>0.5</v>
      </c>
      <c r="D9" s="58">
        <v>1</v>
      </c>
      <c r="E9" s="9">
        <v>4</v>
      </c>
      <c r="F9" s="10">
        <v>3.3866999999999998</v>
      </c>
      <c r="G9" s="10">
        <v>1.8472</v>
      </c>
      <c r="H9" s="10">
        <v>1.5</v>
      </c>
      <c r="I9" s="10">
        <v>1.5</v>
      </c>
      <c r="J9" s="10">
        <v>0</v>
      </c>
      <c r="K9" s="11" t="s">
        <v>18</v>
      </c>
    </row>
    <row r="10" spans="1:11" ht="15.75" thickBot="1" x14ac:dyDescent="0.3">
      <c r="A10" s="6">
        <v>1</v>
      </c>
      <c r="B10" s="12" t="s">
        <v>23</v>
      </c>
      <c r="C10" s="13">
        <v>0.5</v>
      </c>
      <c r="D10" s="59">
        <v>1</v>
      </c>
      <c r="E10" s="14">
        <v>6</v>
      </c>
      <c r="F10" s="15">
        <v>5.0799000000000003</v>
      </c>
      <c r="G10" s="15">
        <v>2.7709000000000001</v>
      </c>
      <c r="H10" s="15">
        <v>2.25</v>
      </c>
      <c r="I10" s="15">
        <v>2.2499750000000001</v>
      </c>
      <c r="J10" s="15">
        <v>2.1666599999999998</v>
      </c>
      <c r="K10" s="16" t="s">
        <v>24</v>
      </c>
    </row>
    <row r="11" spans="1:11" ht="15.75" thickTop="1" x14ac:dyDescent="0.25">
      <c r="A11" s="6">
        <v>1</v>
      </c>
      <c r="B11" s="7" t="s">
        <v>35</v>
      </c>
      <c r="C11" s="8">
        <v>1</v>
      </c>
      <c r="D11" s="58">
        <v>1.5</v>
      </c>
      <c r="E11" s="9">
        <v>2</v>
      </c>
      <c r="F11" s="10">
        <v>1.90499</v>
      </c>
      <c r="G11" s="10">
        <v>1.3854</v>
      </c>
      <c r="H11" s="10">
        <v>1</v>
      </c>
      <c r="I11" s="10">
        <v>1.73075</v>
      </c>
      <c r="J11" s="10">
        <v>0</v>
      </c>
      <c r="K11" s="11" t="s">
        <v>36</v>
      </c>
    </row>
    <row r="12" spans="1:11" x14ac:dyDescent="0.25">
      <c r="A12" s="6">
        <v>1</v>
      </c>
      <c r="B12" s="7" t="s">
        <v>37</v>
      </c>
      <c r="C12" s="8">
        <v>1</v>
      </c>
      <c r="D12" s="58">
        <v>1.5</v>
      </c>
      <c r="E12" s="9">
        <v>4</v>
      </c>
      <c r="F12" s="10">
        <v>3.80999</v>
      </c>
      <c r="G12" s="10">
        <v>2.7709090000000001</v>
      </c>
      <c r="H12" s="10">
        <v>2</v>
      </c>
      <c r="I12" s="10">
        <v>3.4615</v>
      </c>
      <c r="J12" s="10">
        <v>0</v>
      </c>
      <c r="K12" s="11" t="s">
        <v>38</v>
      </c>
    </row>
    <row r="13" spans="1:11" x14ac:dyDescent="0.25">
      <c r="A13" s="6">
        <v>1</v>
      </c>
      <c r="B13" s="7" t="s">
        <v>39</v>
      </c>
      <c r="C13" s="8">
        <v>1</v>
      </c>
      <c r="D13" s="58">
        <v>1.5</v>
      </c>
      <c r="E13" s="9">
        <v>6</v>
      </c>
      <c r="F13" s="10">
        <v>5.7149999999999999</v>
      </c>
      <c r="G13" s="10">
        <v>4.1563629999999998</v>
      </c>
      <c r="H13" s="10">
        <v>3</v>
      </c>
      <c r="I13" s="10">
        <v>5.1922499999999996</v>
      </c>
      <c r="J13" s="10">
        <v>5</v>
      </c>
      <c r="K13" s="11" t="s">
        <v>40</v>
      </c>
    </row>
    <row r="14" spans="1:11" x14ac:dyDescent="0.25">
      <c r="A14" s="17">
        <v>2</v>
      </c>
      <c r="B14" s="18" t="s">
        <v>33</v>
      </c>
      <c r="C14" s="19">
        <v>9.3799999999999994E-2</v>
      </c>
      <c r="D14" s="60">
        <v>0.375</v>
      </c>
      <c r="E14" s="20">
        <v>2</v>
      </c>
      <c r="F14" s="21">
        <v>1.905</v>
      </c>
      <c r="G14" s="21">
        <v>0.79374990000000001</v>
      </c>
      <c r="H14" s="21">
        <v>0.23824999999999999</v>
      </c>
      <c r="I14" s="21">
        <v>0.23824999999999999</v>
      </c>
      <c r="J14" s="21">
        <v>0</v>
      </c>
      <c r="K14" s="22" t="s">
        <v>49</v>
      </c>
    </row>
    <row r="15" spans="1:11" ht="15.75" thickBot="1" x14ac:dyDescent="0.3">
      <c r="A15" s="17">
        <v>2</v>
      </c>
      <c r="B15" s="23" t="s">
        <v>31</v>
      </c>
      <c r="C15" s="24">
        <v>9.3799999999999994E-2</v>
      </c>
      <c r="D15" s="61">
        <v>0.375</v>
      </c>
      <c r="E15" s="25">
        <v>4</v>
      </c>
      <c r="F15" s="26">
        <v>1.905</v>
      </c>
      <c r="G15" s="26">
        <v>1.587499</v>
      </c>
      <c r="H15" s="26">
        <v>0.47649999999999998</v>
      </c>
      <c r="I15" s="26">
        <v>0.47649999999999998</v>
      </c>
      <c r="J15" s="26">
        <v>0</v>
      </c>
      <c r="K15" s="27" t="s">
        <v>50</v>
      </c>
    </row>
    <row r="16" spans="1:11" ht="15.75" thickTop="1" x14ac:dyDescent="0.25">
      <c r="A16" s="17">
        <v>2</v>
      </c>
      <c r="B16" s="18" t="s">
        <v>25</v>
      </c>
      <c r="C16" s="19">
        <v>0.25</v>
      </c>
      <c r="D16" s="60">
        <v>0.75</v>
      </c>
      <c r="E16" s="20">
        <v>2</v>
      </c>
      <c r="F16" s="21">
        <v>2.3812498999999998</v>
      </c>
      <c r="G16" s="21">
        <v>1.905</v>
      </c>
      <c r="H16" s="21">
        <v>0.63500000000000001</v>
      </c>
      <c r="I16" s="21">
        <v>0.63500000000000001</v>
      </c>
      <c r="J16" s="21">
        <v>0</v>
      </c>
      <c r="K16" s="22" t="s">
        <v>52</v>
      </c>
    </row>
    <row r="17" spans="1:11" x14ac:dyDescent="0.25">
      <c r="A17" s="17">
        <v>2</v>
      </c>
      <c r="B17" s="18" t="s">
        <v>27</v>
      </c>
      <c r="C17" s="19">
        <v>0.25</v>
      </c>
      <c r="D17" s="60">
        <v>0.75</v>
      </c>
      <c r="E17" s="20">
        <v>3</v>
      </c>
      <c r="F17" s="21">
        <v>1.7859370000000001</v>
      </c>
      <c r="G17" s="21">
        <v>2.8574999999999999</v>
      </c>
      <c r="H17" s="21">
        <v>0.95250000000000001</v>
      </c>
      <c r="I17" s="21">
        <v>0.95250000000000001</v>
      </c>
      <c r="J17" s="21">
        <v>1.4166666000000001</v>
      </c>
      <c r="K17" s="22" t="s">
        <v>53</v>
      </c>
    </row>
    <row r="18" spans="1:11" ht="15.75" thickBot="1" x14ac:dyDescent="0.3">
      <c r="A18" s="17">
        <v>2</v>
      </c>
      <c r="B18" s="23" t="s">
        <v>29</v>
      </c>
      <c r="C18" s="24">
        <v>0.25</v>
      </c>
      <c r="D18" s="61">
        <v>0.75</v>
      </c>
      <c r="E18" s="25">
        <v>4</v>
      </c>
      <c r="F18" s="26">
        <v>2.381249999</v>
      </c>
      <c r="G18" s="26">
        <v>3.81</v>
      </c>
      <c r="H18" s="26">
        <v>1.27</v>
      </c>
      <c r="I18" s="26">
        <v>1.27</v>
      </c>
      <c r="J18" s="26">
        <v>0</v>
      </c>
      <c r="K18" s="27" t="s">
        <v>51</v>
      </c>
    </row>
    <row r="19" spans="1:11" ht="15.75" thickTop="1" x14ac:dyDescent="0.25">
      <c r="A19" s="17">
        <v>2</v>
      </c>
      <c r="B19" s="18" t="s">
        <v>21</v>
      </c>
      <c r="C19" s="19">
        <v>0.5</v>
      </c>
      <c r="D19" s="60">
        <v>1</v>
      </c>
      <c r="E19" s="20">
        <v>2</v>
      </c>
      <c r="F19" s="21">
        <v>3.6285699999999999</v>
      </c>
      <c r="G19" s="21">
        <v>2.54</v>
      </c>
      <c r="H19" s="21">
        <v>1.27</v>
      </c>
      <c r="I19" s="21">
        <v>1.5874999999999999</v>
      </c>
      <c r="J19" s="21">
        <v>0</v>
      </c>
      <c r="K19" s="22" t="s">
        <v>54</v>
      </c>
    </row>
    <row r="20" spans="1:11" x14ac:dyDescent="0.25">
      <c r="A20" s="17">
        <v>2</v>
      </c>
      <c r="B20" s="18" t="s">
        <v>19</v>
      </c>
      <c r="C20" s="19">
        <v>0.5</v>
      </c>
      <c r="D20" s="60">
        <v>1</v>
      </c>
      <c r="E20" s="20">
        <v>3</v>
      </c>
      <c r="F20" s="21">
        <v>2.7214</v>
      </c>
      <c r="G20" s="21">
        <v>3.81</v>
      </c>
      <c r="H20" s="21">
        <v>1.905</v>
      </c>
      <c r="I20" s="21">
        <v>2.3812000000000002</v>
      </c>
      <c r="J20" s="21">
        <v>2.1666599999999998</v>
      </c>
      <c r="K20" s="22" t="s">
        <v>55</v>
      </c>
    </row>
    <row r="21" spans="1:11" x14ac:dyDescent="0.25">
      <c r="A21" s="17">
        <v>2</v>
      </c>
      <c r="B21" s="18" t="s">
        <v>16</v>
      </c>
      <c r="C21" s="19">
        <v>0.5</v>
      </c>
      <c r="D21" s="60">
        <v>1</v>
      </c>
      <c r="E21" s="20">
        <v>4</v>
      </c>
      <c r="F21" s="21">
        <v>3.6285699999999999</v>
      </c>
      <c r="G21" s="21">
        <v>5.08</v>
      </c>
      <c r="H21" s="21">
        <v>2.54</v>
      </c>
      <c r="I21" s="21">
        <v>3.1749999999999998</v>
      </c>
      <c r="J21" s="21">
        <v>0</v>
      </c>
      <c r="K21" s="22" t="s">
        <v>56</v>
      </c>
    </row>
    <row r="22" spans="1:11" ht="15.75" thickBot="1" x14ac:dyDescent="0.3">
      <c r="A22" s="17">
        <v>2</v>
      </c>
      <c r="B22" s="23" t="s">
        <v>23</v>
      </c>
      <c r="C22" s="24">
        <v>0.5</v>
      </c>
      <c r="D22" s="61">
        <v>1</v>
      </c>
      <c r="E22" s="25">
        <v>6</v>
      </c>
      <c r="F22" s="26">
        <v>5.4428570000000001</v>
      </c>
      <c r="G22" s="26">
        <v>7.62</v>
      </c>
      <c r="H22" s="26">
        <v>3.81</v>
      </c>
      <c r="I22" s="26">
        <v>4.762499</v>
      </c>
      <c r="J22" s="26">
        <v>2.1666599999999998</v>
      </c>
      <c r="K22" s="27" t="s">
        <v>57</v>
      </c>
    </row>
    <row r="23" spans="1:11" ht="15.75" thickTop="1" x14ac:dyDescent="0.25">
      <c r="A23" s="17">
        <v>2</v>
      </c>
      <c r="B23" s="18" t="s">
        <v>35</v>
      </c>
      <c r="C23" s="19">
        <v>1</v>
      </c>
      <c r="D23" s="60">
        <v>1.5</v>
      </c>
      <c r="E23" s="20">
        <v>2</v>
      </c>
      <c r="F23" s="21">
        <v>9.5249989999999993</v>
      </c>
      <c r="G23" s="21">
        <v>3.81</v>
      </c>
      <c r="H23" s="21">
        <v>4.2329999999999997</v>
      </c>
      <c r="I23" s="21">
        <v>6.35</v>
      </c>
      <c r="J23" s="21">
        <v>0</v>
      </c>
      <c r="K23" s="22" t="s">
        <v>58</v>
      </c>
    </row>
    <row r="24" spans="1:11" x14ac:dyDescent="0.25">
      <c r="A24" s="17">
        <v>2</v>
      </c>
      <c r="B24" s="18" t="s">
        <v>37</v>
      </c>
      <c r="C24" s="19">
        <v>1</v>
      </c>
      <c r="D24" s="60">
        <v>1.5</v>
      </c>
      <c r="E24" s="20">
        <v>4</v>
      </c>
      <c r="F24" s="21">
        <v>9.5249989999999993</v>
      </c>
      <c r="G24" s="21">
        <v>7.62</v>
      </c>
      <c r="H24" s="21">
        <v>8.4666665999999999</v>
      </c>
      <c r="I24" s="21">
        <v>12.7</v>
      </c>
      <c r="J24" s="21">
        <v>0</v>
      </c>
      <c r="K24" s="22" t="s">
        <v>59</v>
      </c>
    </row>
    <row r="25" spans="1:11" ht="15.75" thickBot="1" x14ac:dyDescent="0.3">
      <c r="A25" s="17">
        <v>2</v>
      </c>
      <c r="B25" s="23" t="s">
        <v>39</v>
      </c>
      <c r="C25" s="24">
        <v>1</v>
      </c>
      <c r="D25" s="61">
        <v>1.5</v>
      </c>
      <c r="E25" s="25">
        <v>6</v>
      </c>
      <c r="F25" s="26">
        <v>14.2874999</v>
      </c>
      <c r="G25" s="26">
        <v>11.43</v>
      </c>
      <c r="H25" s="26">
        <v>12.699999</v>
      </c>
      <c r="I25" s="26">
        <v>19.049999</v>
      </c>
      <c r="J25" s="26">
        <v>5</v>
      </c>
      <c r="K25" s="27" t="s">
        <v>61</v>
      </c>
    </row>
    <row r="26" spans="1:11" ht="15.75" thickTop="1" x14ac:dyDescent="0.25">
      <c r="A26" s="17">
        <v>2</v>
      </c>
      <c r="B26" s="18" t="s">
        <v>47</v>
      </c>
      <c r="C26" s="19">
        <v>1.25</v>
      </c>
      <c r="D26" s="60">
        <v>2</v>
      </c>
      <c r="E26" s="20">
        <v>2</v>
      </c>
      <c r="F26" s="21">
        <v>10.58333</v>
      </c>
      <c r="G26" s="21">
        <v>4.2332999999999998</v>
      </c>
      <c r="H26" s="21">
        <v>4.4097220000000004</v>
      </c>
      <c r="I26" s="21">
        <v>6.6145800000000001</v>
      </c>
      <c r="J26" s="21">
        <v>0</v>
      </c>
      <c r="K26" s="22" t="s">
        <v>60</v>
      </c>
    </row>
    <row r="27" spans="1:11" x14ac:dyDescent="0.25">
      <c r="A27" s="17">
        <v>2</v>
      </c>
      <c r="B27" s="18" t="s">
        <v>48</v>
      </c>
      <c r="C27" s="19">
        <v>1.25</v>
      </c>
      <c r="D27" s="60">
        <v>2</v>
      </c>
      <c r="E27" s="20">
        <v>4</v>
      </c>
      <c r="F27" s="21">
        <v>10.58333</v>
      </c>
      <c r="G27" s="21">
        <v>8.466666</v>
      </c>
      <c r="H27" s="21">
        <v>8.8194440000000007</v>
      </c>
      <c r="I27" s="21">
        <v>13.291665999999999</v>
      </c>
      <c r="J27" s="21">
        <v>0</v>
      </c>
      <c r="K27" s="22" t="s">
        <v>62</v>
      </c>
    </row>
    <row r="28" spans="1:11" x14ac:dyDescent="0.25">
      <c r="A28" s="28">
        <v>3</v>
      </c>
      <c r="B28" s="29" t="s">
        <v>33</v>
      </c>
      <c r="C28" s="30">
        <v>9.3799999999999994E-2</v>
      </c>
      <c r="D28" s="62">
        <v>0.375</v>
      </c>
      <c r="E28" s="31">
        <v>2</v>
      </c>
      <c r="F28" s="32">
        <v>1.905</v>
      </c>
      <c r="G28" s="32">
        <v>0.39687498999999998</v>
      </c>
      <c r="H28" s="32">
        <v>0.23825199</v>
      </c>
      <c r="I28" s="32">
        <v>0.23825199</v>
      </c>
      <c r="J28" s="32">
        <v>0</v>
      </c>
      <c r="K28" s="33" t="s">
        <v>63</v>
      </c>
    </row>
    <row r="29" spans="1:11" ht="15.75" thickBot="1" x14ac:dyDescent="0.3">
      <c r="A29" s="28">
        <v>3</v>
      </c>
      <c r="B29" s="34" t="s">
        <v>31</v>
      </c>
      <c r="C29" s="35">
        <v>9.3799999999999994E-2</v>
      </c>
      <c r="D29" s="63">
        <v>0.375</v>
      </c>
      <c r="E29" s="36">
        <v>4</v>
      </c>
      <c r="F29" s="37">
        <v>1.905</v>
      </c>
      <c r="G29" s="37">
        <v>0.79374990000000001</v>
      </c>
      <c r="H29" s="37">
        <v>0.47650398999999999</v>
      </c>
      <c r="I29" s="37">
        <v>0.47650398999999999</v>
      </c>
      <c r="J29" s="37">
        <v>0</v>
      </c>
      <c r="K29" s="38" t="s">
        <v>64</v>
      </c>
    </row>
    <row r="30" spans="1:11" ht="15.75" thickTop="1" x14ac:dyDescent="0.25">
      <c r="A30" s="28">
        <v>3</v>
      </c>
      <c r="B30" s="29" t="s">
        <v>25</v>
      </c>
      <c r="C30" s="30">
        <v>0.25</v>
      </c>
      <c r="D30" s="62">
        <v>0.75</v>
      </c>
      <c r="E30" s="31">
        <v>2</v>
      </c>
      <c r="F30" s="32">
        <v>2.3812498999999998</v>
      </c>
      <c r="G30" s="32">
        <v>0.95250000000000001</v>
      </c>
      <c r="H30" s="32">
        <v>0.63500000000000001</v>
      </c>
      <c r="I30" s="32">
        <v>0.63500000000000001</v>
      </c>
      <c r="J30" s="32">
        <v>0</v>
      </c>
      <c r="K30" s="33" t="s">
        <v>65</v>
      </c>
    </row>
    <row r="31" spans="1:11" x14ac:dyDescent="0.25">
      <c r="A31" s="28">
        <v>3</v>
      </c>
      <c r="B31" s="29" t="s">
        <v>27</v>
      </c>
      <c r="C31" s="30">
        <v>0.25</v>
      </c>
      <c r="D31" s="62">
        <v>0.75</v>
      </c>
      <c r="E31" s="31">
        <v>3</v>
      </c>
      <c r="F31" s="32">
        <v>1.7859374990000001</v>
      </c>
      <c r="G31" s="32">
        <v>1.42875</v>
      </c>
      <c r="H31" s="32">
        <v>0.95250000000000001</v>
      </c>
      <c r="I31" s="32">
        <v>0.95250000000000001</v>
      </c>
      <c r="J31" s="32">
        <v>1.416666</v>
      </c>
      <c r="K31" s="33" t="s">
        <v>66</v>
      </c>
    </row>
    <row r="32" spans="1:11" ht="15.75" thickBot="1" x14ac:dyDescent="0.3">
      <c r="A32" s="28">
        <v>3</v>
      </c>
      <c r="B32" s="34" t="s">
        <v>29</v>
      </c>
      <c r="C32" s="35">
        <v>0.25</v>
      </c>
      <c r="D32" s="63">
        <v>0.75</v>
      </c>
      <c r="E32" s="36">
        <v>4</v>
      </c>
      <c r="F32" s="37">
        <v>2.3812498999999998</v>
      </c>
      <c r="G32" s="37">
        <v>1.905</v>
      </c>
      <c r="H32" s="37">
        <v>1.27</v>
      </c>
      <c r="I32" s="37">
        <v>1.27</v>
      </c>
      <c r="J32" s="37">
        <v>0</v>
      </c>
      <c r="K32" s="38" t="s">
        <v>67</v>
      </c>
    </row>
    <row r="33" spans="1:11" ht="15.75" thickTop="1" x14ac:dyDescent="0.25">
      <c r="A33" s="28">
        <v>3</v>
      </c>
      <c r="B33" s="29" t="s">
        <v>21</v>
      </c>
      <c r="C33" s="30">
        <v>0.5</v>
      </c>
      <c r="D33" s="62">
        <v>1</v>
      </c>
      <c r="E33" s="31">
        <v>2</v>
      </c>
      <c r="F33" s="32">
        <v>3.6257000000000001</v>
      </c>
      <c r="G33" s="32">
        <v>1.27</v>
      </c>
      <c r="H33" s="32">
        <v>1.27</v>
      </c>
      <c r="I33" s="32">
        <v>1.5785</v>
      </c>
      <c r="J33" s="32">
        <v>0</v>
      </c>
      <c r="K33" s="33" t="s">
        <v>68</v>
      </c>
    </row>
    <row r="34" spans="1:11" x14ac:dyDescent="0.25">
      <c r="A34" s="28">
        <v>3</v>
      </c>
      <c r="B34" s="29" t="s">
        <v>19</v>
      </c>
      <c r="C34" s="30">
        <v>0.5</v>
      </c>
      <c r="D34" s="62">
        <v>1</v>
      </c>
      <c r="E34" s="31">
        <v>3</v>
      </c>
      <c r="F34" s="32">
        <v>2.72142857</v>
      </c>
      <c r="G34" s="32">
        <v>1.905</v>
      </c>
      <c r="H34" s="32">
        <v>1.905</v>
      </c>
      <c r="I34" s="32">
        <v>2.3812000000000002</v>
      </c>
      <c r="J34" s="32">
        <v>2.1666660000000002</v>
      </c>
      <c r="K34" s="33" t="s">
        <v>69</v>
      </c>
    </row>
    <row r="35" spans="1:11" x14ac:dyDescent="0.25">
      <c r="A35" s="28">
        <v>3</v>
      </c>
      <c r="B35" s="29" t="s">
        <v>16</v>
      </c>
      <c r="C35" s="30">
        <v>0.5</v>
      </c>
      <c r="D35" s="62">
        <v>1</v>
      </c>
      <c r="E35" s="31">
        <v>4</v>
      </c>
      <c r="F35" s="32">
        <v>3.6285699999999999</v>
      </c>
      <c r="G35" s="32">
        <v>2.54</v>
      </c>
      <c r="H35" s="32">
        <v>2.54</v>
      </c>
      <c r="I35" s="32">
        <v>3.1749999999999998</v>
      </c>
      <c r="J35" s="32">
        <v>0</v>
      </c>
      <c r="K35" s="33" t="s">
        <v>70</v>
      </c>
    </row>
    <row r="36" spans="1:11" ht="15.75" thickBot="1" x14ac:dyDescent="0.3">
      <c r="A36" s="28">
        <v>3</v>
      </c>
      <c r="B36" s="34" t="s">
        <v>23</v>
      </c>
      <c r="C36" s="35">
        <v>0.5</v>
      </c>
      <c r="D36" s="63">
        <v>1</v>
      </c>
      <c r="E36" s="36">
        <v>6</v>
      </c>
      <c r="F36" s="37">
        <v>5.4428570000000001</v>
      </c>
      <c r="G36" s="37">
        <v>3.81</v>
      </c>
      <c r="H36" s="37">
        <v>3.81</v>
      </c>
      <c r="I36" s="37">
        <v>4.762499</v>
      </c>
      <c r="J36" s="37">
        <v>2.1666599999999998</v>
      </c>
      <c r="K36" s="38" t="s">
        <v>71</v>
      </c>
    </row>
    <row r="37" spans="1:11" ht="15.75" thickTop="1" x14ac:dyDescent="0.25">
      <c r="A37" s="28">
        <v>3</v>
      </c>
      <c r="B37" s="29" t="s">
        <v>35</v>
      </c>
      <c r="C37" s="30">
        <v>1</v>
      </c>
      <c r="D37" s="62">
        <v>1.5</v>
      </c>
      <c r="E37" s="31">
        <v>2</v>
      </c>
      <c r="F37" s="32">
        <v>9.5249989999999993</v>
      </c>
      <c r="G37" s="32">
        <v>1.905</v>
      </c>
      <c r="H37" s="32">
        <v>4.2332999999999998</v>
      </c>
      <c r="I37" s="32">
        <v>6.35</v>
      </c>
      <c r="J37" s="32">
        <v>0</v>
      </c>
      <c r="K37" s="33" t="s">
        <v>72</v>
      </c>
    </row>
    <row r="38" spans="1:11" x14ac:dyDescent="0.25">
      <c r="A38" s="28">
        <v>3</v>
      </c>
      <c r="B38" s="29" t="s">
        <v>37</v>
      </c>
      <c r="C38" s="30">
        <v>1</v>
      </c>
      <c r="D38" s="62">
        <v>1.5</v>
      </c>
      <c r="E38" s="31">
        <v>4</v>
      </c>
      <c r="F38" s="32">
        <v>9.5249900000000007</v>
      </c>
      <c r="G38" s="32">
        <v>3.81</v>
      </c>
      <c r="H38" s="32">
        <v>8.4665999999999997</v>
      </c>
      <c r="I38" s="32">
        <v>12.7</v>
      </c>
      <c r="J38" s="32">
        <v>0</v>
      </c>
      <c r="K38" s="33" t="s">
        <v>73</v>
      </c>
    </row>
    <row r="39" spans="1:11" ht="15.75" thickBot="1" x14ac:dyDescent="0.3">
      <c r="A39" s="28">
        <v>3</v>
      </c>
      <c r="B39" s="34" t="s">
        <v>39</v>
      </c>
      <c r="C39" s="35">
        <v>1</v>
      </c>
      <c r="D39" s="63">
        <v>1.5</v>
      </c>
      <c r="E39" s="36">
        <v>6</v>
      </c>
      <c r="F39" s="37">
        <v>14.2874999</v>
      </c>
      <c r="G39" s="37">
        <v>5.7149999999999999</v>
      </c>
      <c r="H39" s="37">
        <v>12.699</v>
      </c>
      <c r="I39" s="37">
        <v>19.049990000000001</v>
      </c>
      <c r="J39" s="37">
        <v>5</v>
      </c>
      <c r="K39" s="38" t="s">
        <v>74</v>
      </c>
    </row>
    <row r="40" spans="1:11" ht="15.75" thickTop="1" x14ac:dyDescent="0.25">
      <c r="A40" s="28">
        <v>3</v>
      </c>
      <c r="B40" s="29" t="s">
        <v>47</v>
      </c>
      <c r="C40" s="30">
        <v>1.25</v>
      </c>
      <c r="D40" s="62">
        <v>2</v>
      </c>
      <c r="E40" s="31">
        <v>2</v>
      </c>
      <c r="F40" s="32">
        <v>10.583299999999999</v>
      </c>
      <c r="G40" s="32">
        <v>2.1166659999999999</v>
      </c>
      <c r="H40" s="32">
        <v>4.4097220000000004</v>
      </c>
      <c r="I40" s="32">
        <v>6.6145800000000001</v>
      </c>
      <c r="J40" s="32">
        <v>0</v>
      </c>
      <c r="K40" s="33" t="s">
        <v>75</v>
      </c>
    </row>
    <row r="41" spans="1:11" x14ac:dyDescent="0.25">
      <c r="A41" s="28">
        <v>3</v>
      </c>
      <c r="B41" s="29" t="s">
        <v>48</v>
      </c>
      <c r="C41" s="30">
        <v>1.25</v>
      </c>
      <c r="D41" s="62">
        <v>2</v>
      </c>
      <c r="E41" s="31">
        <v>4</v>
      </c>
      <c r="F41" s="32">
        <v>10.58333</v>
      </c>
      <c r="G41" s="32">
        <v>4.2332999999999998</v>
      </c>
      <c r="H41" s="32">
        <v>8.8194440000000007</v>
      </c>
      <c r="I41" s="32">
        <v>13.229165999999999</v>
      </c>
      <c r="J41" s="32">
        <v>0</v>
      </c>
      <c r="K41" s="33" t="s">
        <v>76</v>
      </c>
    </row>
    <row r="42" spans="1:11" x14ac:dyDescent="0.25">
      <c r="A42" s="39">
        <v>4</v>
      </c>
      <c r="B42" s="40" t="s">
        <v>33</v>
      </c>
      <c r="C42" s="41">
        <v>9.3799999999999994E-2</v>
      </c>
      <c r="D42" s="64">
        <v>0.375</v>
      </c>
      <c r="E42" s="42">
        <v>2</v>
      </c>
      <c r="F42" s="43">
        <v>1.905</v>
      </c>
      <c r="G42" s="43">
        <v>0.39600000000000002</v>
      </c>
      <c r="H42" s="43">
        <v>0.11912599</v>
      </c>
      <c r="I42" s="43">
        <v>0.11912599</v>
      </c>
      <c r="J42" s="43">
        <v>0</v>
      </c>
      <c r="K42" s="44" t="s">
        <v>77</v>
      </c>
    </row>
    <row r="43" spans="1:11" ht="15.75" thickBot="1" x14ac:dyDescent="0.3">
      <c r="A43" s="39">
        <v>4</v>
      </c>
      <c r="B43" s="45" t="s">
        <v>31</v>
      </c>
      <c r="C43" s="46">
        <v>9.3799999999999994E-2</v>
      </c>
      <c r="D43" s="65">
        <v>0.375</v>
      </c>
      <c r="E43" s="47">
        <v>4</v>
      </c>
      <c r="F43" s="48"/>
      <c r="G43" s="48"/>
      <c r="H43" s="48"/>
      <c r="I43" s="48"/>
      <c r="J43" s="49"/>
      <c r="K43" s="50" t="s">
        <v>49</v>
      </c>
    </row>
    <row r="44" spans="1:11" ht="15.75" thickTop="1" x14ac:dyDescent="0.25">
      <c r="A44" s="39">
        <v>4</v>
      </c>
      <c r="B44" s="40" t="s">
        <v>25</v>
      </c>
      <c r="C44" s="41">
        <v>0.25</v>
      </c>
      <c r="D44" s="64">
        <v>0.75</v>
      </c>
      <c r="E44" s="42">
        <v>2</v>
      </c>
      <c r="F44" s="43"/>
      <c r="G44" s="43"/>
      <c r="H44" s="43"/>
      <c r="I44" s="43"/>
      <c r="J44" s="43"/>
      <c r="K44" s="44" t="s">
        <v>78</v>
      </c>
    </row>
    <row r="45" spans="1:11" x14ac:dyDescent="0.25">
      <c r="A45" s="39">
        <v>4</v>
      </c>
      <c r="B45" s="40" t="s">
        <v>27</v>
      </c>
      <c r="C45" s="41">
        <v>0.25</v>
      </c>
      <c r="D45" s="64">
        <v>0.75</v>
      </c>
      <c r="E45" s="42">
        <v>3</v>
      </c>
      <c r="F45" s="43"/>
      <c r="G45" s="43"/>
      <c r="H45" s="43"/>
      <c r="I45" s="43"/>
      <c r="J45" s="43"/>
      <c r="K45" s="44" t="s">
        <v>79</v>
      </c>
    </row>
    <row r="46" spans="1:11" ht="15.75" thickBot="1" x14ac:dyDescent="0.3">
      <c r="A46" s="39">
        <v>4</v>
      </c>
      <c r="B46" s="45" t="s">
        <v>29</v>
      </c>
      <c r="C46" s="46">
        <v>0.25</v>
      </c>
      <c r="D46" s="65">
        <v>0.75</v>
      </c>
      <c r="E46" s="47">
        <v>4</v>
      </c>
      <c r="F46" s="48">
        <v>2.3812498999999998</v>
      </c>
      <c r="G46" s="48">
        <v>1.905</v>
      </c>
      <c r="H46" s="48">
        <v>0.63500000000000001</v>
      </c>
      <c r="I46" s="48">
        <v>0.63500000000000001</v>
      </c>
      <c r="J46" s="48">
        <v>0</v>
      </c>
      <c r="K46" s="50" t="s">
        <v>52</v>
      </c>
    </row>
    <row r="47" spans="1:11" ht="15.75" thickTop="1" x14ac:dyDescent="0.25">
      <c r="A47" s="39">
        <v>4</v>
      </c>
      <c r="B47" s="40" t="s">
        <v>21</v>
      </c>
      <c r="C47" s="41">
        <v>0.5</v>
      </c>
      <c r="D47" s="64">
        <v>1</v>
      </c>
      <c r="E47" s="42">
        <v>2</v>
      </c>
      <c r="F47" s="43"/>
      <c r="G47" s="43"/>
      <c r="H47" s="43"/>
      <c r="I47" s="43"/>
      <c r="J47" s="43"/>
      <c r="K47" s="44" t="s">
        <v>80</v>
      </c>
    </row>
    <row r="48" spans="1:11" x14ac:dyDescent="0.25">
      <c r="A48" s="39">
        <v>4</v>
      </c>
      <c r="B48" s="40" t="s">
        <v>19</v>
      </c>
      <c r="C48" s="41">
        <v>0.5</v>
      </c>
      <c r="D48" s="64">
        <v>1</v>
      </c>
      <c r="E48" s="42">
        <v>3</v>
      </c>
      <c r="F48" s="43"/>
      <c r="G48" s="43"/>
      <c r="H48" s="43"/>
      <c r="I48" s="43"/>
      <c r="J48" s="43"/>
      <c r="K48" s="44" t="s">
        <v>81</v>
      </c>
    </row>
    <row r="49" spans="1:11" x14ac:dyDescent="0.25">
      <c r="A49" s="39">
        <v>4</v>
      </c>
      <c r="B49" s="40" t="s">
        <v>16</v>
      </c>
      <c r="C49" s="41">
        <v>0.5</v>
      </c>
      <c r="D49" s="64">
        <v>1</v>
      </c>
      <c r="E49" s="42">
        <v>4</v>
      </c>
      <c r="F49" s="43">
        <v>3.6285699999999999</v>
      </c>
      <c r="G49" s="43">
        <v>2.54</v>
      </c>
      <c r="H49" s="43">
        <v>1.27</v>
      </c>
      <c r="I49" s="43">
        <v>1.5874999999999999</v>
      </c>
      <c r="J49" s="43">
        <v>0</v>
      </c>
      <c r="K49" s="44" t="s">
        <v>54</v>
      </c>
    </row>
    <row r="50" spans="1:11" ht="16.5" customHeight="1" thickBot="1" x14ac:dyDescent="0.3">
      <c r="A50" s="39">
        <v>4</v>
      </c>
      <c r="B50" s="45" t="s">
        <v>23</v>
      </c>
      <c r="C50" s="46">
        <v>0.5</v>
      </c>
      <c r="D50" s="65">
        <v>1</v>
      </c>
      <c r="E50" s="47">
        <v>6</v>
      </c>
      <c r="F50" s="48"/>
      <c r="G50" s="48"/>
      <c r="H50" s="48"/>
      <c r="I50" s="48"/>
      <c r="J50" s="48"/>
      <c r="K50" s="50" t="s">
        <v>82</v>
      </c>
    </row>
    <row r="51" spans="1:11" ht="15.75" thickTop="1" x14ac:dyDescent="0.25">
      <c r="A51" s="39">
        <v>4</v>
      </c>
      <c r="B51" s="40" t="s">
        <v>35</v>
      </c>
      <c r="C51" s="41">
        <v>1</v>
      </c>
      <c r="D51" s="64">
        <v>1.5</v>
      </c>
      <c r="E51" s="42">
        <v>2</v>
      </c>
      <c r="F51" s="43"/>
      <c r="G51" s="43"/>
      <c r="H51" s="43"/>
      <c r="I51" s="43"/>
      <c r="J51" s="43"/>
      <c r="K51" s="44" t="s">
        <v>83</v>
      </c>
    </row>
    <row r="52" spans="1:11" x14ac:dyDescent="0.25">
      <c r="A52" s="39">
        <v>4</v>
      </c>
      <c r="B52" s="40" t="s">
        <v>37</v>
      </c>
      <c r="C52" s="41">
        <v>1</v>
      </c>
      <c r="D52" s="64">
        <v>1.5</v>
      </c>
      <c r="E52" s="42">
        <v>4</v>
      </c>
      <c r="F52" s="43">
        <v>9.5249989999999993</v>
      </c>
      <c r="G52" s="43">
        <v>3.81</v>
      </c>
      <c r="H52" s="43">
        <v>1.4111</v>
      </c>
      <c r="I52" s="43">
        <v>3.1749999999999998</v>
      </c>
      <c r="J52" s="43">
        <v>0</v>
      </c>
      <c r="K52" s="44" t="s">
        <v>84</v>
      </c>
    </row>
    <row r="53" spans="1:11" ht="15.75" thickBot="1" x14ac:dyDescent="0.3">
      <c r="A53" s="39">
        <v>4</v>
      </c>
      <c r="B53" s="45" t="s">
        <v>39</v>
      </c>
      <c r="C53" s="46">
        <v>1</v>
      </c>
      <c r="D53" s="65">
        <v>1.5</v>
      </c>
      <c r="E53" s="47">
        <v>6</v>
      </c>
      <c r="F53" s="48"/>
      <c r="G53" s="48"/>
      <c r="H53" s="48"/>
      <c r="I53" s="48"/>
      <c r="J53" s="48"/>
      <c r="K53" s="50" t="s">
        <v>85</v>
      </c>
    </row>
    <row r="54" spans="1:11" ht="15.75" thickTop="1" x14ac:dyDescent="0.25">
      <c r="A54" s="39">
        <v>4</v>
      </c>
      <c r="B54" s="40" t="s">
        <v>47</v>
      </c>
      <c r="C54" s="41">
        <v>1.25</v>
      </c>
      <c r="D54" s="64">
        <v>2</v>
      </c>
      <c r="E54" s="42">
        <v>2</v>
      </c>
      <c r="F54" s="43"/>
      <c r="G54" s="43"/>
      <c r="H54" s="43"/>
      <c r="I54" s="43"/>
      <c r="J54" s="43"/>
      <c r="K54" s="44" t="s">
        <v>86</v>
      </c>
    </row>
    <row r="55" spans="1:11" x14ac:dyDescent="0.25">
      <c r="A55" s="39">
        <v>4</v>
      </c>
      <c r="B55" s="40" t="s">
        <v>48</v>
      </c>
      <c r="C55" s="41">
        <v>1.25</v>
      </c>
      <c r="D55" s="64">
        <v>2</v>
      </c>
      <c r="E55" s="42">
        <v>4</v>
      </c>
      <c r="F55" s="43">
        <v>10.583299999999999</v>
      </c>
      <c r="G55" s="43">
        <v>4.2332999999999998</v>
      </c>
      <c r="H55" s="43">
        <v>1.4699070000000001</v>
      </c>
      <c r="I55" s="43">
        <v>3.3072900000000001</v>
      </c>
      <c r="J55" s="43">
        <v>0</v>
      </c>
      <c r="K55" s="44" t="s">
        <v>87</v>
      </c>
    </row>
    <row r="56" spans="1:11" x14ac:dyDescent="0.25">
      <c r="A56" s="52"/>
      <c r="B56" s="54" t="s">
        <v>136</v>
      </c>
      <c r="C56" s="51">
        <v>0.125</v>
      </c>
      <c r="D56" s="1">
        <v>0.5</v>
      </c>
      <c r="E56" s="55">
        <v>2</v>
      </c>
      <c r="F56" s="56"/>
      <c r="G56" s="56"/>
      <c r="H56" s="56"/>
      <c r="I56" s="56"/>
      <c r="J56" s="56"/>
      <c r="K56" s="57" t="s">
        <v>142</v>
      </c>
    </row>
    <row r="57" spans="1:11" x14ac:dyDescent="0.25">
      <c r="A57" s="52"/>
      <c r="B57" s="54" t="s">
        <v>137</v>
      </c>
      <c r="C57" s="51">
        <v>0.1181</v>
      </c>
      <c r="D57" s="1">
        <v>0.47239999999999999</v>
      </c>
      <c r="E57" s="55">
        <v>2</v>
      </c>
      <c r="F57" s="56"/>
      <c r="G57" s="56"/>
      <c r="H57" s="56"/>
      <c r="I57" s="56"/>
      <c r="J57" s="56"/>
      <c r="K57" s="57" t="s">
        <v>140</v>
      </c>
    </row>
    <row r="58" spans="1:11" x14ac:dyDescent="0.25">
      <c r="A58" s="52"/>
      <c r="B58" s="54" t="s">
        <v>138</v>
      </c>
      <c r="C58" s="51">
        <v>0.125</v>
      </c>
      <c r="D58" s="1">
        <v>0.5</v>
      </c>
      <c r="E58" s="55">
        <v>4</v>
      </c>
      <c r="F58" s="56"/>
      <c r="G58" s="56"/>
      <c r="H58" s="56"/>
      <c r="I58" s="56"/>
      <c r="J58" s="56"/>
      <c r="K58" s="57" t="s">
        <v>143</v>
      </c>
    </row>
    <row r="59" spans="1:11" x14ac:dyDescent="0.25">
      <c r="A59" s="52"/>
      <c r="B59" s="54" t="s">
        <v>139</v>
      </c>
      <c r="C59" s="51">
        <v>0.1181</v>
      </c>
      <c r="D59" s="1">
        <v>0.47239999999999999</v>
      </c>
      <c r="E59" s="55">
        <v>4</v>
      </c>
      <c r="F59" s="56"/>
      <c r="G59" s="56"/>
      <c r="H59" s="56"/>
      <c r="I59" s="56"/>
      <c r="J59" s="56"/>
      <c r="K59" s="57" t="s">
        <v>141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888F-A30D-4A56-9C76-F636D9F82FE0}">
  <sheetPr>
    <tabColor rgb="FF7030A0"/>
  </sheetPr>
  <dimension ref="A1:L15"/>
  <sheetViews>
    <sheetView tabSelected="1" zoomScaleNormal="100" workbookViewId="0">
      <selection activeCell="C13" sqref="C13"/>
    </sheetView>
  </sheetViews>
  <sheetFormatPr defaultColWidth="16.28515625" defaultRowHeight="15" x14ac:dyDescent="0.25"/>
  <cols>
    <col min="1" max="1" width="18.140625" style="2" bestFit="1" customWidth="1"/>
    <col min="2" max="2" width="18.42578125" style="2" bestFit="1" customWidth="1"/>
    <col min="3" max="3" width="13.42578125" style="2" bestFit="1" customWidth="1"/>
    <col min="4" max="4" width="13.7109375" style="2" bestFit="1" customWidth="1"/>
    <col min="5" max="5" width="14.42578125" style="2" bestFit="1" customWidth="1"/>
    <col min="6" max="6" width="10.140625" style="2" bestFit="1" customWidth="1"/>
    <col min="7" max="7" width="15.85546875" style="2" bestFit="1" customWidth="1"/>
    <col min="8" max="8" width="11.5703125" style="2" bestFit="1" customWidth="1"/>
    <col min="9" max="9" width="21" style="2" bestFit="1" customWidth="1"/>
    <col min="10" max="10" width="16.5703125" style="2" bestFit="1" customWidth="1"/>
    <col min="11" max="11" width="18" style="2" bestFit="1" customWidth="1"/>
    <col min="12" max="12" width="16.42578125" style="2" bestFit="1" customWidth="1"/>
    <col min="13" max="16384" width="16.28515625" style="2"/>
  </cols>
  <sheetData>
    <row r="1" spans="1:12" x14ac:dyDescent="0.25">
      <c r="A1" s="2" t="s">
        <v>0</v>
      </c>
      <c r="B1" s="2" t="s">
        <v>1</v>
      </c>
      <c r="C1" s="2" t="s">
        <v>41</v>
      </c>
      <c r="D1" s="2" t="s">
        <v>2</v>
      </c>
      <c r="E1" s="2" t="s">
        <v>42</v>
      </c>
      <c r="F1" s="2" t="s">
        <v>3</v>
      </c>
      <c r="G1" s="2" t="s">
        <v>44</v>
      </c>
      <c r="H1" s="2" t="s">
        <v>4</v>
      </c>
      <c r="I1" s="2" t="s">
        <v>43</v>
      </c>
      <c r="J1" s="2" t="s">
        <v>5</v>
      </c>
      <c r="K1" s="2" t="s">
        <v>45</v>
      </c>
      <c r="L1" s="2" t="s">
        <v>6</v>
      </c>
    </row>
    <row r="2" spans="1:12" x14ac:dyDescent="0.25">
      <c r="A2" s="1">
        <v>4.0000000000000001E-3</v>
      </c>
      <c r="B2" s="1">
        <v>2.0899999999999998E-2</v>
      </c>
      <c r="C2" s="1">
        <v>3</v>
      </c>
      <c r="D2" s="4">
        <f>SqEM[[#This Row],[mm_fl_fr]]/25.4</f>
        <v>0.11811023622047245</v>
      </c>
      <c r="E2" s="1">
        <v>2.5</v>
      </c>
      <c r="F2" s="4">
        <f>SqEM[[#This Row],[mm_od_fr]]*2/25.4</f>
        <v>0.19685039370078741</v>
      </c>
      <c r="G2" s="1">
        <v>30</v>
      </c>
      <c r="H2" s="4">
        <f>SqEM[[#This Row],[mm_end_ct]]/25.4</f>
        <v>1.1811023622047245</v>
      </c>
      <c r="I2" s="5">
        <v>30</v>
      </c>
      <c r="J2" s="4">
        <f>SqEM[[#This Row],[mm_end_gash_ct]]/25.4</f>
        <v>1.1811023622047245</v>
      </c>
      <c r="K2" s="53">
        <v>15</v>
      </c>
      <c r="L2" s="4">
        <f>SqEM[[#This Row],[sec_end_split]]/60</f>
        <v>0.25</v>
      </c>
    </row>
    <row r="3" spans="1:12" x14ac:dyDescent="0.25">
      <c r="A3" s="1">
        <v>2.1000000000000001E-2</v>
      </c>
      <c r="B3" s="1">
        <v>7.8899999999999998E-2</v>
      </c>
      <c r="C3" s="1">
        <v>10</v>
      </c>
      <c r="D3" s="4">
        <f>SqEM[[#This Row],[mm_fl_fr]]/25.4</f>
        <v>0.39370078740157483</v>
      </c>
      <c r="E3" s="1">
        <v>10</v>
      </c>
      <c r="F3" s="4">
        <f>SqEM[[#This Row],[mm_od_fr]]*2/25.4</f>
        <v>0.78740157480314965</v>
      </c>
      <c r="G3" s="1">
        <v>40</v>
      </c>
      <c r="H3" s="4">
        <f>SqEM[[#This Row],[mm_end_ct]]/25.4</f>
        <v>1.5748031496062993</v>
      </c>
      <c r="I3" s="5">
        <v>40</v>
      </c>
      <c r="J3" s="4">
        <f>SqEM[[#This Row],[mm_end_gash_ct]]/25.4</f>
        <v>1.5748031496062993</v>
      </c>
      <c r="K3" s="53">
        <v>20</v>
      </c>
      <c r="L3" s="4">
        <f>SqEM[[#This Row],[sec_end_split]]/60</f>
        <v>0.33333333333333331</v>
      </c>
    </row>
    <row r="4" spans="1:12" x14ac:dyDescent="0.25">
      <c r="A4" s="1">
        <v>7.9000000000000001E-2</v>
      </c>
      <c r="B4" s="1">
        <v>0.1</v>
      </c>
      <c r="C4" s="1">
        <v>20</v>
      </c>
      <c r="D4" s="4">
        <f>SqEM[[#This Row],[mm_fl_fr]]/25.4</f>
        <v>0.78740157480314965</v>
      </c>
      <c r="E4" s="1">
        <v>60</v>
      </c>
      <c r="F4" s="4">
        <f>SqEM[[#This Row],[mm_od_fr]]*2/25.4</f>
        <v>4.7244094488188981</v>
      </c>
      <c r="G4" s="1">
        <v>50</v>
      </c>
      <c r="H4" s="4">
        <f>SqEM[[#This Row],[mm_end_ct]]/25.4</f>
        <v>1.9685039370078741</v>
      </c>
      <c r="I4" s="5">
        <v>50</v>
      </c>
      <c r="J4" s="4">
        <f>SqEM[[#This Row],[mm_end_gash_ct]]/25.4</f>
        <v>1.9685039370078741</v>
      </c>
      <c r="K4" s="53">
        <v>40</v>
      </c>
      <c r="L4" s="4">
        <f>SqEM[[#This Row],[sec_end_split]]/60</f>
        <v>0.66666666666666663</v>
      </c>
    </row>
    <row r="5" spans="1:12" x14ac:dyDescent="0.25">
      <c r="A5" s="1">
        <v>0.10009999999999999</v>
      </c>
      <c r="B5" s="1">
        <v>0.12590000000000001</v>
      </c>
      <c r="C5" s="1">
        <v>35</v>
      </c>
      <c r="D5" s="4">
        <f>SqEM[[#This Row],[mm_fl_fr]]/25.4</f>
        <v>1.3779527559055118</v>
      </c>
      <c r="E5" s="1">
        <v>60</v>
      </c>
      <c r="F5" s="4">
        <f>SqEM[[#This Row],[mm_od_fr]]*2/25.4</f>
        <v>4.7244094488188981</v>
      </c>
      <c r="G5" s="1">
        <v>50</v>
      </c>
      <c r="H5" s="4">
        <f>SqEM[[#This Row],[mm_end_ct]]/25.4</f>
        <v>1.9685039370078741</v>
      </c>
      <c r="I5" s="5">
        <v>50</v>
      </c>
      <c r="J5" s="4">
        <f>SqEM[[#This Row],[mm_end_gash_ct]]/25.4</f>
        <v>1.9685039370078741</v>
      </c>
      <c r="K5" s="53">
        <v>40</v>
      </c>
      <c r="L5" s="4">
        <f>SqEM[[#This Row],[sec_end_split]]/60</f>
        <v>0.66666666666666663</v>
      </c>
    </row>
    <row r="6" spans="1:12" x14ac:dyDescent="0.25">
      <c r="A6" s="1">
        <v>0.126</v>
      </c>
      <c r="B6" s="1">
        <v>0.37590000000000001</v>
      </c>
      <c r="C6" s="1">
        <v>50</v>
      </c>
      <c r="D6" s="4">
        <f>SqEM[[#This Row],[mm_fl_fr]]/25.4</f>
        <v>1.9685039370078741</v>
      </c>
      <c r="E6" s="1">
        <v>100</v>
      </c>
      <c r="F6" s="4">
        <f>SqEM[[#This Row],[mm_od_fr]]*2/25.4</f>
        <v>7.8740157480314963</v>
      </c>
      <c r="G6" s="1">
        <v>50</v>
      </c>
      <c r="H6" s="4">
        <f>SqEM[[#This Row],[mm_end_ct]]/25.4</f>
        <v>1.9685039370078741</v>
      </c>
      <c r="I6" s="5">
        <v>50</v>
      </c>
      <c r="J6" s="4">
        <f>SqEM[[#This Row],[mm_end_gash_ct]]/25.4</f>
        <v>1.9685039370078741</v>
      </c>
      <c r="K6" s="53">
        <v>85</v>
      </c>
      <c r="L6" s="4">
        <f>SqEM[[#This Row],[sec_end_split]]/60</f>
        <v>1.4166666666666667</v>
      </c>
    </row>
    <row r="7" spans="1:12" x14ac:dyDescent="0.25">
      <c r="A7" s="1">
        <v>0.376</v>
      </c>
      <c r="B7" s="1">
        <v>0.62590000000000001</v>
      </c>
      <c r="C7" s="1">
        <v>70</v>
      </c>
      <c r="D7" s="4">
        <f>SqEM[[#This Row],[mm_fl_fr]]/25.4</f>
        <v>2.7559055118110236</v>
      </c>
      <c r="E7" s="1">
        <v>100</v>
      </c>
      <c r="F7" s="4">
        <f>SqEM[[#This Row],[mm_od_fr]]*2/25.4</f>
        <v>7.8740157480314963</v>
      </c>
      <c r="G7" s="1">
        <v>50</v>
      </c>
      <c r="H7" s="4">
        <f>SqEM[[#This Row],[mm_end_ct]]/25.4</f>
        <v>1.9685039370078741</v>
      </c>
      <c r="I7" s="5">
        <v>40</v>
      </c>
      <c r="J7" s="4">
        <f>SqEM[[#This Row],[mm_end_gash_ct]]/25.4</f>
        <v>1.5748031496062993</v>
      </c>
      <c r="K7" s="53">
        <v>130</v>
      </c>
      <c r="L7" s="4">
        <f>SqEM[[#This Row],[sec_end_split]]/60</f>
        <v>2.1666666666666665</v>
      </c>
    </row>
    <row r="8" spans="1:12" x14ac:dyDescent="0.25">
      <c r="A8" s="1">
        <v>0.626</v>
      </c>
      <c r="B8" s="1">
        <v>1</v>
      </c>
      <c r="C8" s="1">
        <v>40</v>
      </c>
      <c r="D8" s="4">
        <f>SqEM[[#This Row],[mm_fl_fr]]/25.4</f>
        <v>1.5748031496062993</v>
      </c>
      <c r="E8" s="1">
        <v>100</v>
      </c>
      <c r="F8" s="4">
        <f>SqEM[[#This Row],[mm_od_fr]]*2/25.4</f>
        <v>7.8740157480314963</v>
      </c>
      <c r="G8" s="1">
        <v>90</v>
      </c>
      <c r="H8" s="4">
        <f>SqEM[[#This Row],[mm_end_ct]]/25.4</f>
        <v>3.5433070866141736</v>
      </c>
      <c r="I8" s="5">
        <v>40</v>
      </c>
      <c r="J8" s="4">
        <f>SqEM[[#This Row],[mm_end_gash_ct]]/25.4</f>
        <v>1.5748031496062993</v>
      </c>
      <c r="K8" s="53">
        <v>300</v>
      </c>
      <c r="L8" s="4">
        <f>SqEM[[#This Row],[sec_end_split]]/60</f>
        <v>5</v>
      </c>
    </row>
    <row r="9" spans="1:12" x14ac:dyDescent="0.25">
      <c r="A9" s="1">
        <v>1.0001</v>
      </c>
      <c r="B9" s="1">
        <v>1.25</v>
      </c>
      <c r="C9" s="1">
        <f>C8*1.2</f>
        <v>48</v>
      </c>
      <c r="D9" s="4">
        <f>SqEM[[#This Row],[mm_fl_fr]]/25.4</f>
        <v>1.8897637795275593</v>
      </c>
      <c r="E9" s="1">
        <f>E8*1.2</f>
        <v>120</v>
      </c>
      <c r="F9" s="4">
        <f>SqEM[[#This Row],[mm_od_fr]]*2/25.4</f>
        <v>9.4488188976377963</v>
      </c>
      <c r="G9" s="1">
        <f>G8*1.2</f>
        <v>108</v>
      </c>
      <c r="H9" s="4">
        <f>SqEM[[#This Row],[mm_end_ct]]/25.4</f>
        <v>4.2519685039370083</v>
      </c>
      <c r="I9" s="5">
        <f>I8*1.2</f>
        <v>48</v>
      </c>
      <c r="J9" s="4">
        <f>SqEM[[#This Row],[mm_end_gash_ct]]/25.4</f>
        <v>1.8897637795275593</v>
      </c>
      <c r="K9" s="53">
        <f>K8*1.2</f>
        <v>360</v>
      </c>
      <c r="L9" s="4">
        <f>SqEM[[#This Row],[sec_end_split]]/60</f>
        <v>6</v>
      </c>
    </row>
    <row r="15" spans="1:12" x14ac:dyDescent="0.25">
      <c r="C15" s="1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F7CD-C186-47B8-9722-C6808B0C6B04}">
  <sheetPr>
    <tabColor rgb="FF002060"/>
  </sheetPr>
  <dimension ref="A1:L8"/>
  <sheetViews>
    <sheetView workbookViewId="0">
      <selection activeCell="J4" sqref="J4"/>
    </sheetView>
  </sheetViews>
  <sheetFormatPr defaultColWidth="21.7109375" defaultRowHeight="15" x14ac:dyDescent="0.25"/>
  <cols>
    <col min="1" max="1" width="18.140625" bestFit="1" customWidth="1"/>
    <col min="2" max="2" width="18.42578125" bestFit="1" customWidth="1"/>
    <col min="3" max="3" width="13.42578125" bestFit="1" customWidth="1"/>
    <col min="4" max="4" width="13.7109375" bestFit="1" customWidth="1"/>
    <col min="5" max="5" width="14.42578125" bestFit="1" customWidth="1"/>
    <col min="6" max="6" width="10.140625" bestFit="1" customWidth="1"/>
    <col min="7" max="7" width="15.85546875" bestFit="1" customWidth="1"/>
    <col min="8" max="8" width="11.5703125" bestFit="1" customWidth="1"/>
    <col min="9" max="9" width="21" bestFit="1" customWidth="1"/>
    <col min="10" max="10" width="16.5703125" bestFit="1" customWidth="1"/>
    <col min="11" max="11" width="18" bestFit="1" customWidth="1"/>
    <col min="12" max="12" width="16.42578125" bestFit="1" customWidth="1"/>
  </cols>
  <sheetData>
    <row r="1" spans="1:12" x14ac:dyDescent="0.25">
      <c r="A1" s="2" t="s">
        <v>0</v>
      </c>
      <c r="B1" s="2" t="s">
        <v>1</v>
      </c>
      <c r="C1" s="2" t="s">
        <v>41</v>
      </c>
      <c r="D1" s="2" t="s">
        <v>2</v>
      </c>
      <c r="E1" s="2" t="s">
        <v>42</v>
      </c>
      <c r="F1" s="2" t="s">
        <v>3</v>
      </c>
      <c r="G1" s="2" t="s">
        <v>44</v>
      </c>
      <c r="H1" s="2" t="s">
        <v>4</v>
      </c>
      <c r="I1" s="2" t="s">
        <v>43</v>
      </c>
      <c r="J1" s="2" t="s">
        <v>5</v>
      </c>
      <c r="K1" s="2" t="s">
        <v>45</v>
      </c>
      <c r="L1" s="2" t="s">
        <v>6</v>
      </c>
    </row>
    <row r="2" spans="1:12" x14ac:dyDescent="0.25">
      <c r="A2" s="1">
        <v>4.0000000000000001E-3</v>
      </c>
      <c r="B2" s="1">
        <v>2.0899999999999998E-2</v>
      </c>
      <c r="C2" s="1">
        <v>3</v>
      </c>
      <c r="D2" s="4">
        <f>SqEM7[[#This Row],[mm_fl_fr]]/25.4</f>
        <v>0.11811023622047245</v>
      </c>
      <c r="E2" s="1">
        <v>2.5</v>
      </c>
      <c r="F2" s="4">
        <f>SqEM7[[#This Row],[mm_od_fr]]*2/25.4</f>
        <v>0.19685039370078741</v>
      </c>
      <c r="G2" s="52">
        <v>20</v>
      </c>
      <c r="H2" s="4">
        <f>SqEM7[[#This Row],[mm_end_ct]]/60</f>
        <v>0.33333333333333331</v>
      </c>
      <c r="I2" s="53">
        <v>30</v>
      </c>
      <c r="J2" s="4">
        <f>SqEM7[[#This Row],[mm_end_gash_ct]]/60</f>
        <v>0.5</v>
      </c>
      <c r="K2" s="53">
        <v>15</v>
      </c>
      <c r="L2" s="4">
        <f>SqEM7[[#This Row],[sec_end_split]]/60</f>
        <v>0.25</v>
      </c>
    </row>
    <row r="3" spans="1:12" x14ac:dyDescent="0.25">
      <c r="A3" s="1">
        <v>2.1000000000000001E-2</v>
      </c>
      <c r="B3" s="1">
        <v>7.8899999999999998E-2</v>
      </c>
      <c r="C3" s="1">
        <v>10</v>
      </c>
      <c r="D3" s="4">
        <f>SqEM7[[#This Row],[mm_fl_fr]]/25.4</f>
        <v>0.39370078740157483</v>
      </c>
      <c r="E3" s="1">
        <v>10</v>
      </c>
      <c r="F3" s="4">
        <f>SqEM7[[#This Row],[mm_od_fr]]*2/25.4</f>
        <v>0.78740157480314965</v>
      </c>
      <c r="G3" s="52">
        <v>25</v>
      </c>
      <c r="H3" s="4">
        <f>SqEM7[[#This Row],[mm_end_ct]]/60</f>
        <v>0.41666666666666669</v>
      </c>
      <c r="I3" s="53">
        <v>40</v>
      </c>
      <c r="J3" s="4">
        <f>SqEM7[[#This Row],[mm_end_gash_ct]]/60</f>
        <v>0.66666666666666663</v>
      </c>
      <c r="K3" s="53">
        <v>20</v>
      </c>
      <c r="L3" s="4">
        <f>SqEM7[[#This Row],[sec_end_split]]/60</f>
        <v>0.33333333333333331</v>
      </c>
    </row>
    <row r="4" spans="1:12" x14ac:dyDescent="0.25">
      <c r="A4" s="1">
        <v>7.9000000000000001E-2</v>
      </c>
      <c r="B4" s="1">
        <v>0.12590000000000001</v>
      </c>
      <c r="C4" s="1">
        <v>20</v>
      </c>
      <c r="D4" s="4">
        <f>SqEM7[[#This Row],[mm_fl_fr]]/25.4</f>
        <v>0.78740157480314965</v>
      </c>
      <c r="E4" s="1">
        <v>60</v>
      </c>
      <c r="F4" s="4">
        <f>SqEM7[[#This Row],[mm_od_fr]]*2/25.4</f>
        <v>4.7244094488188981</v>
      </c>
      <c r="G4" s="52">
        <v>45</v>
      </c>
      <c r="H4" s="4">
        <f>SqEM7[[#This Row],[mm_end_ct]]/60</f>
        <v>0.75</v>
      </c>
      <c r="I4" s="53">
        <v>80</v>
      </c>
      <c r="J4" s="4">
        <f>SqEM7[[#This Row],[mm_end_gash_ct]]/60</f>
        <v>1.3333333333333333</v>
      </c>
      <c r="K4" s="53">
        <v>40</v>
      </c>
      <c r="L4" s="4">
        <f>SqEM7[[#This Row],[sec_end_split]]/60</f>
        <v>0.66666666666666663</v>
      </c>
    </row>
    <row r="5" spans="1:12" x14ac:dyDescent="0.25">
      <c r="A5" s="1">
        <v>0.126</v>
      </c>
      <c r="B5" s="1">
        <v>0.37590000000000001</v>
      </c>
      <c r="C5" s="1">
        <v>80</v>
      </c>
      <c r="D5" s="4">
        <f>SqEM7[[#This Row],[mm_fl_fr]]/25.4</f>
        <v>3.1496062992125986</v>
      </c>
      <c r="E5" s="1">
        <v>100</v>
      </c>
      <c r="F5" s="4">
        <f>SqEM7[[#This Row],[mm_od_fr]]*2/25.4</f>
        <v>7.8740157480314963</v>
      </c>
      <c r="G5" s="52">
        <v>75</v>
      </c>
      <c r="H5" s="4">
        <f>SqEM7[[#This Row],[mm_end_ct]]/60</f>
        <v>1.25</v>
      </c>
      <c r="I5" s="53">
        <v>160</v>
      </c>
      <c r="J5" s="4">
        <f>SqEM7[[#This Row],[mm_end_gash_ct]]/60</f>
        <v>2.6666666666666665</v>
      </c>
      <c r="K5" s="53">
        <v>85</v>
      </c>
      <c r="L5" s="4">
        <f>SqEM7[[#This Row],[sec_end_split]]/60</f>
        <v>1.4166666666666667</v>
      </c>
    </row>
    <row r="6" spans="1:12" x14ac:dyDescent="0.25">
      <c r="A6" s="1">
        <v>0.376</v>
      </c>
      <c r="B6" s="1">
        <v>0.62590000000000001</v>
      </c>
      <c r="C6" s="1">
        <v>70</v>
      </c>
      <c r="D6" s="4">
        <f>SqEM7[[#This Row],[mm_fl_fr]]/25.4</f>
        <v>2.7559055118110236</v>
      </c>
      <c r="E6" s="1">
        <v>100</v>
      </c>
      <c r="F6" s="4">
        <f>SqEM7[[#This Row],[mm_od_fr]]*2/25.4</f>
        <v>7.8740157480314963</v>
      </c>
      <c r="G6" s="52">
        <v>12</v>
      </c>
      <c r="H6" s="4">
        <f>SqEM7[[#This Row],[mm_end_ct]]/60</f>
        <v>0.2</v>
      </c>
      <c r="I6" s="53">
        <v>260</v>
      </c>
      <c r="J6" s="4">
        <f>SqEM7[[#This Row],[mm_end_gash_ct]]/60</f>
        <v>4.333333333333333</v>
      </c>
      <c r="K6" s="53">
        <v>130</v>
      </c>
      <c r="L6" s="4">
        <f>SqEM7[[#This Row],[sec_end_split]]/60</f>
        <v>2.1666666666666665</v>
      </c>
    </row>
    <row r="7" spans="1:12" x14ac:dyDescent="0.25">
      <c r="A7" s="1">
        <v>0.626</v>
      </c>
      <c r="B7" s="1">
        <v>1</v>
      </c>
      <c r="C7" s="1">
        <v>40</v>
      </c>
      <c r="D7" s="4">
        <f>SqEM7[[#This Row],[mm_fl_fr]]/25.4</f>
        <v>1.5748031496062993</v>
      </c>
      <c r="E7" s="1">
        <v>100</v>
      </c>
      <c r="F7" s="4">
        <f>SqEM7[[#This Row],[mm_od_fr]]*2/25.4</f>
        <v>7.8740157480314963</v>
      </c>
      <c r="G7" s="52">
        <v>160</v>
      </c>
      <c r="H7" s="4">
        <f>SqEM7[[#This Row],[mm_end_ct]]/60</f>
        <v>2.6666666666666665</v>
      </c>
      <c r="I7" s="53">
        <v>600</v>
      </c>
      <c r="J7" s="4">
        <f>SqEM7[[#This Row],[mm_end_gash_ct]]/60</f>
        <v>10</v>
      </c>
      <c r="K7" s="53">
        <v>300</v>
      </c>
      <c r="L7" s="4">
        <f>SqEM7[[#This Row],[sec_end_split]]/60</f>
        <v>5</v>
      </c>
    </row>
    <row r="8" spans="1:12" x14ac:dyDescent="0.25">
      <c r="A8" s="1">
        <v>1.0001</v>
      </c>
      <c r="B8" s="1">
        <v>1.25</v>
      </c>
      <c r="C8" s="1">
        <f>C7*1.2</f>
        <v>48</v>
      </c>
      <c r="D8" s="4">
        <f>SqEM7[[#This Row],[mm_fl_fr]]/25.4</f>
        <v>1.8897637795275593</v>
      </c>
      <c r="E8" s="1">
        <f>E7*1.2</f>
        <v>120</v>
      </c>
      <c r="F8" s="4">
        <f>SqEM7[[#This Row],[mm_od_fr]]*2/25.4</f>
        <v>9.4488188976377963</v>
      </c>
      <c r="G8" s="52">
        <f>G7*1.2</f>
        <v>192</v>
      </c>
      <c r="H8" s="4">
        <f>SqEM7[[#This Row],[mm_end_ct]]/60</f>
        <v>3.2</v>
      </c>
      <c r="I8" s="53">
        <f>I7*1.2</f>
        <v>720</v>
      </c>
      <c r="J8" s="4">
        <f>SqEM7[[#This Row],[mm_end_gash_ct]]/60</f>
        <v>12</v>
      </c>
      <c r="K8" s="53">
        <f>K7*1.2</f>
        <v>360</v>
      </c>
      <c r="L8" s="4">
        <f>SqEM7[[#This Row],[sec_end_split]]/60</f>
        <v>6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Sq Em Test</vt:lpstr>
      <vt:lpstr>SQUARE EM</vt:lpstr>
      <vt:lpstr>BALL 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 User1</dc:creator>
  <cp:lastModifiedBy>Cad User1</cp:lastModifiedBy>
  <dcterms:created xsi:type="dcterms:W3CDTF">2024-10-16T17:15:34Z</dcterms:created>
  <dcterms:modified xsi:type="dcterms:W3CDTF">2024-10-29T15:38:47Z</dcterms:modified>
</cp:coreProperties>
</file>