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o Huu Tai\Dropbox\Project_2015\Rs485\dt50\design_protues\"/>
    </mc:Choice>
  </mc:AlternateContent>
  <bookViews>
    <workbookView xWindow="120" yWindow="120" windowWidth="23775" windowHeight="15015"/>
  </bookViews>
  <sheets>
    <sheet name="Billing Statement" sheetId="1" r:id="rId1"/>
  </sheets>
  <calcPr calcId="152511"/>
  <webPublishing codePage="1252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C7" i="1"/>
  <c r="C29" i="1" l="1"/>
  <c r="G24" i="1" l="1"/>
  <c r="C30" i="1" s="1"/>
</calcChain>
</file>

<file path=xl/sharedStrings.xml><?xml version="1.0" encoding="utf-8"?>
<sst xmlns="http://schemas.openxmlformats.org/spreadsheetml/2006/main" count="47" uniqueCount="44">
  <si>
    <t>Phone:</t>
  </si>
  <si>
    <t>E-mail:</t>
  </si>
  <si>
    <t>Date:</t>
  </si>
  <si>
    <t>Date</t>
  </si>
  <si>
    <t>Type</t>
  </si>
  <si>
    <t>Description</t>
  </si>
  <si>
    <t>Balance</t>
  </si>
  <si>
    <t>Customer Name:</t>
  </si>
  <si>
    <t xml:space="preserve"> Total </t>
  </si>
  <si>
    <t>Bill Of Materials for DT50</t>
  </si>
  <si>
    <t>0164 922 3963</t>
  </si>
  <si>
    <t>vohuutai27@gmail.com</t>
  </si>
  <si>
    <t>DT50</t>
  </si>
  <si>
    <t>dt50</t>
  </si>
  <si>
    <t>Quantity</t>
  </si>
  <si>
    <t>Unit Cost</t>
  </si>
  <si>
    <t>Atmega8A</t>
  </si>
  <si>
    <t>capacitors</t>
  </si>
  <si>
    <t>C</t>
  </si>
  <si>
    <t>U</t>
  </si>
  <si>
    <t>R</t>
  </si>
  <si>
    <t>Resistors</t>
  </si>
  <si>
    <t>Modules</t>
  </si>
  <si>
    <t>Modules RS485</t>
  </si>
  <si>
    <t>Q</t>
  </si>
  <si>
    <t>C1815</t>
  </si>
  <si>
    <t>J</t>
  </si>
  <si>
    <t>Ethrnet</t>
  </si>
  <si>
    <t>Connector</t>
  </si>
  <si>
    <t>XTAL</t>
  </si>
  <si>
    <t>Crystal</t>
  </si>
  <si>
    <t>PCB</t>
  </si>
  <si>
    <t xml:space="preserve">layout </t>
  </si>
  <si>
    <t>Box</t>
  </si>
  <si>
    <t>plastic box</t>
  </si>
  <si>
    <t>button</t>
  </si>
  <si>
    <t>Big button</t>
  </si>
  <si>
    <t>Led</t>
  </si>
  <si>
    <t>RGB Led</t>
  </si>
  <si>
    <t>Hight power led red</t>
  </si>
  <si>
    <t>Total:</t>
  </si>
  <si>
    <t>SUMMARY</t>
  </si>
  <si>
    <t>Other</t>
  </si>
  <si>
    <t>Nhựa thông, chì hàn, dây điện,...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</si>
</sst>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mmmm\ d\,\ yyyy;@"/>
    <numFmt numFmtId="171" formatCode="[$VND]\ #,##0.00_);\([$VND]\ #,##0.00\)"/>
    <numFmt numFmtId="175" formatCode="[$-101042A]d\ mmmm\ yyyy;@"/>
  </numFmts>
  <fonts count="1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indexed="55"/>
      <name val="Arial"/>
      <family val="2"/>
      <scheme val="minor"/>
    </font>
    <font>
      <b/>
      <i/>
      <sz val="14"/>
      <color indexed="55"/>
      <name val="Arial"/>
      <family val="2"/>
      <scheme val="minor"/>
    </font>
    <font>
      <sz val="10"/>
      <color indexed="55"/>
      <name val="Arial"/>
      <family val="2"/>
      <scheme val="minor"/>
    </font>
    <font>
      <b/>
      <sz val="16"/>
      <color theme="1"/>
      <name val="Times New Roman"/>
      <family val="1"/>
      <scheme val="major"/>
    </font>
    <font>
      <b/>
      <i/>
      <sz val="11"/>
      <color indexed="55"/>
      <name val="Arial"/>
      <family val="2"/>
      <scheme val="minor"/>
    </font>
    <font>
      <sz val="10"/>
      <color theme="1"/>
      <name val="Arial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b/>
      <sz val="10"/>
      <color indexed="55"/>
      <name val="Arial"/>
      <family val="2"/>
      <charset val="163"/>
      <scheme val="minor"/>
    </font>
    <font>
      <sz val="10"/>
      <color indexed="55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wrapText="1"/>
    </xf>
    <xf numFmtId="0" fontId="11" fillId="0" borderId="0" xfId="1"/>
    <xf numFmtId="171" fontId="2" fillId="0" borderId="2" xfId="0" applyNumberFormat="1" applyFont="1" applyBorder="1" applyAlignment="1">
      <alignment horizontal="left"/>
    </xf>
    <xf numFmtId="0" fontId="0" fillId="0" borderId="0" xfId="0" applyFont="1" applyAlignment="1">
      <alignment wrapText="1"/>
    </xf>
    <xf numFmtId="41" fontId="3" fillId="0" borderId="0" xfId="0" applyNumberFormat="1" applyFont="1" applyAlignment="1">
      <alignment wrapText="1"/>
    </xf>
    <xf numFmtId="14" fontId="12" fillId="0" borderId="0" xfId="0" applyNumberFormat="1" applyFont="1" applyBorder="1"/>
    <xf numFmtId="0" fontId="12" fillId="0" borderId="0" xfId="0" applyFont="1"/>
    <xf numFmtId="44" fontId="12" fillId="0" borderId="0" xfId="0" applyNumberFormat="1" applyFont="1"/>
    <xf numFmtId="0" fontId="15" fillId="0" borderId="0" xfId="0" applyFont="1" applyAlignment="1">
      <alignment wrapText="1"/>
    </xf>
    <xf numFmtId="41" fontId="13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41" fontId="12" fillId="0" borderId="0" xfId="0" applyNumberFormat="1" applyFont="1" applyAlignment="1">
      <alignment wrapText="1"/>
    </xf>
    <xf numFmtId="1" fontId="3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shrinkToFit="1"/>
    </xf>
    <xf numFmtId="1" fontId="2" fillId="0" borderId="0" xfId="0" applyNumberFormat="1" applyFont="1" applyAlignment="1">
      <alignment wrapText="1"/>
    </xf>
    <xf numFmtId="1" fontId="2" fillId="0" borderId="0" xfId="0" applyNumberFormat="1" applyFont="1" applyBorder="1" applyAlignment="1">
      <alignment wrapText="1"/>
    </xf>
    <xf numFmtId="1" fontId="13" fillId="0" borderId="0" xfId="0" applyNumberFormat="1" applyFont="1" applyBorder="1" applyAlignment="1">
      <alignment wrapText="1"/>
    </xf>
    <xf numFmtId="1" fontId="13" fillId="0" borderId="0" xfId="0" applyNumberFormat="1" applyFont="1" applyBorder="1"/>
    <xf numFmtId="1" fontId="0" fillId="0" borderId="0" xfId="0" applyNumberFormat="1"/>
    <xf numFmtId="1" fontId="10" fillId="0" borderId="0" xfId="0" applyNumberFormat="1" applyFont="1"/>
    <xf numFmtId="1" fontId="3" fillId="0" borderId="0" xfId="0" applyNumberFormat="1" applyFont="1" applyAlignment="1">
      <alignment wrapText="1"/>
    </xf>
    <xf numFmtId="1" fontId="12" fillId="0" borderId="0" xfId="0" applyNumberFormat="1" applyFont="1" applyAlignment="1">
      <alignment wrapText="1"/>
    </xf>
    <xf numFmtId="1" fontId="13" fillId="0" borderId="0" xfId="0" applyNumberFormat="1" applyFont="1"/>
    <xf numFmtId="175" fontId="3" fillId="0" borderId="0" xfId="0" applyNumberFormat="1" applyFont="1" applyBorder="1" applyAlignment="1">
      <alignment wrapText="1"/>
    </xf>
    <xf numFmtId="175" fontId="12" fillId="0" borderId="0" xfId="0" applyNumberFormat="1" applyFont="1" applyBorder="1" applyAlignment="1">
      <alignment wrapText="1"/>
    </xf>
    <xf numFmtId="175" fontId="14" fillId="0" borderId="0" xfId="0" applyNumberFormat="1" applyFont="1" applyAlignment="1">
      <alignment wrapText="1"/>
    </xf>
    <xf numFmtId="1" fontId="13" fillId="0" borderId="0" xfId="0" applyNumberFormat="1" applyFont="1" applyAlignment="1">
      <alignment wrapText="1"/>
    </xf>
  </cellXfs>
  <cellStyles count="2">
    <cellStyle name="Hyperlink" xfId="1" builtinId="8"/>
    <cellStyle name="Normal" xfId="0" builtinId="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border diagonalUp="0" diagonalDown="0" outline="0">
        <left/>
        <right/>
        <top/>
        <bottom/>
      </border>
    </dxf>
    <dxf>
      <font>
        <u val="none"/>
        <vertAlign val="baseline"/>
        <sz val="10"/>
        <color theme="1"/>
        <name val="Gill Sans MT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33" formatCode="_(* #,##0_);_(* \(#,##0\);_(* &quot;-&quot;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75" formatCode="[$-101042A]d\ mmmm\ yyyy;@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G24" totalsRowCount="1" headerRowDxfId="14" dataDxfId="13" totalsRowDxfId="12">
  <autoFilter ref="B9:G23"/>
  <tableColumns count="6">
    <tableColumn id="1" name="Date" dataDxfId="11" totalsRowDxfId="5"/>
    <tableColumn id="2" name="Type" dataDxfId="10" totalsRowDxfId="4"/>
    <tableColumn id="4" name="Description" dataDxfId="9" totalsRowDxfId="3"/>
    <tableColumn id="5" name="Quantity" dataDxfId="8" totalsRowDxfId="2"/>
    <tableColumn id="6" name="Unit Cost" totalsRowLabel=" Total " dataDxfId="7" totalsRowDxfId="1"/>
    <tableColumn id="7" name="Balance" totalsRowFunction="sum" dataDxfId="6" totalsRowDxfId="0">
      <calculatedColumnFormula>Table1[Quantity]*Table1[Unit Cost]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ohuutai2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0"/>
  <sheetViews>
    <sheetView showGridLines="0" tabSelected="1" view="pageLayout" topLeftCell="A7" workbookViewId="0">
      <selection activeCell="F30" sqref="F30"/>
    </sheetView>
  </sheetViews>
  <sheetFormatPr defaultRowHeight="14.25" x14ac:dyDescent="0.2"/>
  <cols>
    <col min="1" max="1" width="3.5" customWidth="1"/>
    <col min="2" max="2" width="18.375" customWidth="1"/>
    <col min="3" max="3" width="15.625" customWidth="1"/>
    <col min="4" max="4" width="22.625" customWidth="1"/>
    <col min="5" max="5" width="10.625" customWidth="1"/>
    <col min="6" max="6" width="14.25" style="42" bestFit="1" customWidth="1"/>
    <col min="7" max="7" width="13" style="42" bestFit="1" customWidth="1"/>
  </cols>
  <sheetData>
    <row r="1" spans="2:7" ht="28.5" customHeight="1" x14ac:dyDescent="0.2">
      <c r="B1" s="7" t="s">
        <v>9</v>
      </c>
      <c r="C1" s="2"/>
      <c r="D1" s="4"/>
      <c r="E1" s="4"/>
      <c r="F1" s="35"/>
      <c r="G1" s="35"/>
    </row>
    <row r="2" spans="2:7" x14ac:dyDescent="0.2">
      <c r="B2" s="22"/>
      <c r="C2" s="1"/>
      <c r="D2" s="21" t="s">
        <v>0</v>
      </c>
      <c r="E2" s="8" t="s">
        <v>10</v>
      </c>
      <c r="G2" s="36"/>
    </row>
    <row r="3" spans="2:7" x14ac:dyDescent="0.2">
      <c r="B3" s="22"/>
      <c r="C3" s="1"/>
      <c r="D3" s="21" t="s">
        <v>1</v>
      </c>
      <c r="E3" s="24" t="s">
        <v>11</v>
      </c>
      <c r="F3" s="43"/>
      <c r="G3" s="36"/>
    </row>
    <row r="4" spans="2:7" x14ac:dyDescent="0.2">
      <c r="B4" s="1"/>
      <c r="C4" s="1"/>
      <c r="D4" s="1"/>
      <c r="E4" s="9"/>
      <c r="F4" s="36"/>
      <c r="G4" s="36"/>
    </row>
    <row r="5" spans="2:7" ht="18.75" x14ac:dyDescent="0.3">
      <c r="B5" s="5" t="s">
        <v>12</v>
      </c>
      <c r="C5" s="1"/>
      <c r="D5" s="1"/>
      <c r="E5" s="9"/>
      <c r="F5" s="36"/>
      <c r="G5" s="36"/>
    </row>
    <row r="6" spans="2:7" x14ac:dyDescent="0.2">
      <c r="B6" s="1"/>
      <c r="C6" s="1"/>
      <c r="D6" s="1"/>
      <c r="E6" s="9"/>
      <c r="F6" s="36"/>
      <c r="G6" s="36"/>
    </row>
    <row r="7" spans="2:7" x14ac:dyDescent="0.2">
      <c r="B7" s="21" t="s">
        <v>2</v>
      </c>
      <c r="C7" s="11">
        <f ca="1">TODAY()</f>
        <v>42442</v>
      </c>
      <c r="D7" s="1"/>
      <c r="E7" s="10"/>
      <c r="G7" s="37"/>
    </row>
    <row r="8" spans="2:7" x14ac:dyDescent="0.2">
      <c r="B8" s="4"/>
      <c r="C8" s="4"/>
      <c r="D8" s="4"/>
      <c r="E8" s="4"/>
      <c r="F8" s="35"/>
      <c r="G8" s="35"/>
    </row>
    <row r="9" spans="2:7" x14ac:dyDescent="0.2">
      <c r="B9" s="23" t="s">
        <v>3</v>
      </c>
      <c r="C9" s="23" t="s">
        <v>4</v>
      </c>
      <c r="D9" s="23" t="s">
        <v>5</v>
      </c>
      <c r="E9" s="23" t="s">
        <v>14</v>
      </c>
      <c r="F9" s="38" t="s">
        <v>15</v>
      </c>
      <c r="G9" s="38" t="s">
        <v>6</v>
      </c>
    </row>
    <row r="10" spans="2:7" x14ac:dyDescent="0.2">
      <c r="B10" s="47">
        <v>42442</v>
      </c>
      <c r="C10" s="26" t="s">
        <v>19</v>
      </c>
      <c r="D10" s="26" t="s">
        <v>16</v>
      </c>
      <c r="E10" s="27">
        <v>1</v>
      </c>
      <c r="F10" s="44">
        <v>30000</v>
      </c>
      <c r="G10" s="39">
        <f>Table1[Quantity]*Table1[Unit Cost]</f>
        <v>30000</v>
      </c>
    </row>
    <row r="11" spans="2:7" x14ac:dyDescent="0.2">
      <c r="B11" s="48">
        <v>42442</v>
      </c>
      <c r="C11" s="33" t="s">
        <v>18</v>
      </c>
      <c r="D11" s="33" t="s">
        <v>17</v>
      </c>
      <c r="E11" s="34">
        <v>10</v>
      </c>
      <c r="F11" s="45">
        <v>2000</v>
      </c>
      <c r="G11" s="40">
        <f>Table1[Quantity]*Table1[Unit Cost]</f>
        <v>20000</v>
      </c>
    </row>
    <row r="12" spans="2:7" x14ac:dyDescent="0.2">
      <c r="B12" s="47">
        <v>42442</v>
      </c>
      <c r="C12" s="33" t="s">
        <v>20</v>
      </c>
      <c r="D12" s="33" t="s">
        <v>21</v>
      </c>
      <c r="E12" s="34">
        <v>16</v>
      </c>
      <c r="F12" s="45">
        <v>100</v>
      </c>
      <c r="G12" s="40">
        <f>Table1[Quantity]*Table1[Unit Cost]</f>
        <v>1600</v>
      </c>
    </row>
    <row r="13" spans="2:7" x14ac:dyDescent="0.2">
      <c r="B13" s="48">
        <v>42442</v>
      </c>
      <c r="C13" s="33" t="s">
        <v>22</v>
      </c>
      <c r="D13" s="33" t="s">
        <v>23</v>
      </c>
      <c r="E13" s="34">
        <v>1</v>
      </c>
      <c r="F13" s="45">
        <v>32000</v>
      </c>
      <c r="G13" s="40">
        <f>Table1[Quantity]*Table1[Unit Cost]</f>
        <v>32000</v>
      </c>
    </row>
    <row r="14" spans="2:7" x14ac:dyDescent="0.2">
      <c r="B14" s="47">
        <v>42442</v>
      </c>
      <c r="C14" s="33" t="s">
        <v>24</v>
      </c>
      <c r="D14" s="33" t="s">
        <v>25</v>
      </c>
      <c r="E14" s="34">
        <v>3</v>
      </c>
      <c r="F14" s="45">
        <v>3000</v>
      </c>
      <c r="G14" s="40">
        <f>Table1[Quantity]*Table1[Unit Cost]</f>
        <v>9000</v>
      </c>
    </row>
    <row r="15" spans="2:7" x14ac:dyDescent="0.2">
      <c r="B15" s="48">
        <v>42442</v>
      </c>
      <c r="C15" s="33" t="s">
        <v>26</v>
      </c>
      <c r="D15" s="33" t="s">
        <v>27</v>
      </c>
      <c r="E15" s="34">
        <v>1</v>
      </c>
      <c r="F15" s="45">
        <v>25000</v>
      </c>
      <c r="G15" s="40">
        <f>Table1[Quantity]*Table1[Unit Cost]</f>
        <v>25000</v>
      </c>
    </row>
    <row r="16" spans="2:7" x14ac:dyDescent="0.2">
      <c r="B16" s="47">
        <v>42442</v>
      </c>
      <c r="C16" s="33" t="s">
        <v>26</v>
      </c>
      <c r="D16" s="33" t="s">
        <v>28</v>
      </c>
      <c r="E16" s="34">
        <v>5</v>
      </c>
      <c r="F16" s="45">
        <v>2000</v>
      </c>
      <c r="G16" s="40">
        <f>Table1[Quantity]*Table1[Unit Cost]</f>
        <v>10000</v>
      </c>
    </row>
    <row r="17" spans="2:7" x14ac:dyDescent="0.2">
      <c r="B17" s="48">
        <v>42442</v>
      </c>
      <c r="C17" s="33" t="s">
        <v>29</v>
      </c>
      <c r="D17" s="33" t="s">
        <v>30</v>
      </c>
      <c r="E17" s="34">
        <v>1</v>
      </c>
      <c r="F17" s="45">
        <v>3000</v>
      </c>
      <c r="G17" s="40">
        <f>Table1[Quantity]*Table1[Unit Cost]</f>
        <v>3000</v>
      </c>
    </row>
    <row r="18" spans="2:7" x14ac:dyDescent="0.2">
      <c r="B18" s="47">
        <v>42442</v>
      </c>
      <c r="C18" s="33" t="s">
        <v>31</v>
      </c>
      <c r="D18" s="33" t="s">
        <v>32</v>
      </c>
      <c r="E18" s="34">
        <v>1</v>
      </c>
      <c r="F18" s="45"/>
      <c r="G18" s="40">
        <f>Table1[Quantity]*Table1[Unit Cost]</f>
        <v>0</v>
      </c>
    </row>
    <row r="19" spans="2:7" x14ac:dyDescent="0.2">
      <c r="B19" s="48">
        <v>42442</v>
      </c>
      <c r="C19" s="33" t="s">
        <v>33</v>
      </c>
      <c r="D19" s="33" t="s">
        <v>34</v>
      </c>
      <c r="E19" s="34">
        <v>1</v>
      </c>
      <c r="F19" s="45">
        <v>30000</v>
      </c>
      <c r="G19" s="40">
        <f>Table1[Quantity]*Table1[Unit Cost]</f>
        <v>30000</v>
      </c>
    </row>
    <row r="20" spans="2:7" x14ac:dyDescent="0.2">
      <c r="B20" s="47">
        <v>42442</v>
      </c>
      <c r="C20" s="33" t="s">
        <v>35</v>
      </c>
      <c r="D20" s="33" t="s">
        <v>36</v>
      </c>
      <c r="E20" s="34">
        <v>4</v>
      </c>
      <c r="F20" s="45">
        <v>4000</v>
      </c>
      <c r="G20" s="40">
        <f>Table1[Quantity]*Table1[Unit Cost]</f>
        <v>16000</v>
      </c>
    </row>
    <row r="21" spans="2:7" x14ac:dyDescent="0.2">
      <c r="B21" s="48">
        <v>42442</v>
      </c>
      <c r="C21" s="33" t="s">
        <v>37</v>
      </c>
      <c r="D21" s="33" t="s">
        <v>38</v>
      </c>
      <c r="E21" s="34">
        <v>10</v>
      </c>
      <c r="F21" s="45">
        <v>3000</v>
      </c>
      <c r="G21" s="40">
        <f>Table1[Quantity]*Table1[Unit Cost]</f>
        <v>30000</v>
      </c>
    </row>
    <row r="22" spans="2:7" x14ac:dyDescent="0.2">
      <c r="B22" s="47">
        <v>42442</v>
      </c>
      <c r="C22" s="33" t="s">
        <v>37</v>
      </c>
      <c r="D22" s="33" t="s">
        <v>39</v>
      </c>
      <c r="E22" s="34">
        <v>1</v>
      </c>
      <c r="F22" s="45">
        <v>5000</v>
      </c>
      <c r="G22" s="40">
        <f>Table1[Quantity]*Table1[Unit Cost]</f>
        <v>5000</v>
      </c>
    </row>
    <row r="23" spans="2:7" ht="25.5" x14ac:dyDescent="0.2">
      <c r="B23" s="49"/>
      <c r="C23" s="31" t="s">
        <v>42</v>
      </c>
      <c r="D23" s="31" t="s">
        <v>43</v>
      </c>
      <c r="E23" s="32">
        <v>1</v>
      </c>
      <c r="F23" s="45">
        <v>10000</v>
      </c>
      <c r="G23" s="50">
        <f>Table1[Quantity]*Table1[Unit Cost]</f>
        <v>10000</v>
      </c>
    </row>
    <row r="24" spans="2:7" x14ac:dyDescent="0.2">
      <c r="B24" s="28"/>
      <c r="C24" s="29"/>
      <c r="D24" s="29"/>
      <c r="E24" s="30"/>
      <c r="F24" s="46" t="s">
        <v>8</v>
      </c>
      <c r="G24" s="41">
        <f>SUBTOTAL(109,Table1[Balance])</f>
        <v>221600</v>
      </c>
    </row>
    <row r="25" spans="2:7" x14ac:dyDescent="0.2">
      <c r="B25" s="3"/>
      <c r="C25" s="6"/>
      <c r="D25" s="1"/>
      <c r="E25" s="1"/>
      <c r="F25" s="35"/>
      <c r="G25" s="35"/>
    </row>
    <row r="26" spans="2:7" x14ac:dyDescent="0.2">
      <c r="B26" s="1"/>
      <c r="C26" s="1"/>
      <c r="D26" s="1"/>
      <c r="E26" s="1"/>
      <c r="F26" s="35"/>
      <c r="G26" s="35"/>
    </row>
    <row r="27" spans="2:7" ht="15" x14ac:dyDescent="0.25">
      <c r="B27" s="12" t="s">
        <v>41</v>
      </c>
      <c r="C27" s="13"/>
      <c r="D27" s="14"/>
      <c r="E27" s="1"/>
      <c r="F27" s="35"/>
      <c r="G27" s="35"/>
    </row>
    <row r="28" spans="2:7" x14ac:dyDescent="0.2">
      <c r="B28" s="15" t="s">
        <v>7</v>
      </c>
      <c r="C28" s="17" t="s">
        <v>13</v>
      </c>
      <c r="D28" s="18"/>
      <c r="E28" s="1"/>
      <c r="F28" s="35"/>
      <c r="G28" s="35"/>
    </row>
    <row r="29" spans="2:7" x14ac:dyDescent="0.2">
      <c r="B29" s="16" t="s">
        <v>2</v>
      </c>
      <c r="C29" s="20">
        <f ca="1">C7</f>
        <v>42442</v>
      </c>
      <c r="D29" s="19"/>
      <c r="E29" s="1"/>
      <c r="F29" s="35"/>
      <c r="G29" s="35"/>
    </row>
    <row r="30" spans="2:7" x14ac:dyDescent="0.2">
      <c r="B30" s="16" t="s">
        <v>40</v>
      </c>
      <c r="C30" s="25">
        <f>Table1[[#Totals],[Balance]]</f>
        <v>221600</v>
      </c>
      <c r="D30" s="19"/>
      <c r="E30" s="1"/>
      <c r="F30" s="35"/>
      <c r="G30" s="35"/>
    </row>
  </sheetData>
  <hyperlinks>
    <hyperlink ref="E3" r:id="rId1"/>
  </hyperlinks>
  <printOptions horizontalCentered="1"/>
  <pageMargins left="0.5" right="0.5" top="0.5" bottom="0.5" header="0.25" footer="0.25"/>
  <pageSetup scale="88" fitToHeight="0" orientation="portrait" horizontalDpi="4294967294" r:id="rId2"/>
  <headerFooter>
    <oddHeader xml:space="preserve">&amp;L&amp;K000000
</oddHeader>
    <oddFooter>&amp;C&amp;10Page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Võ Hữu Tài</dc:creator>
  <cp:lastModifiedBy>Võ Hữu Tài</cp:lastModifiedBy>
  <dcterms:created xsi:type="dcterms:W3CDTF">2006-09-15T19:15:53Z</dcterms:created>
  <dcterms:modified xsi:type="dcterms:W3CDTF">2016-03-13T08:39:30Z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