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SPTech\TI\"/>
    </mc:Choice>
  </mc:AlternateContent>
  <xr:revisionPtr revIDLastSave="0" documentId="13_ncr:1_{C9C8E0AC-E070-4F32-BBC6-FC68E48AFC46}" xr6:coauthVersionLast="47" xr6:coauthVersionMax="47" xr10:uidLastSave="{00000000-0000-0000-0000-000000000000}"/>
  <bookViews>
    <workbookView xWindow="-108" yWindow="-108" windowWidth="23256" windowHeight="13176" xr2:uid="{1731640E-36D5-4BB1-AAA8-652642AB3CD5}"/>
  </bookViews>
  <sheets>
    <sheet name="Backlog" sheetId="2" r:id="rId1"/>
  </sheets>
  <definedNames>
    <definedName name="_xlnm._FilterDatabase" localSheetId="0" hidden="1">Backlog!$B$1:$J$49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2" l="1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3" i="2"/>
  <c r="H4" i="2"/>
  <c r="H15" i="2"/>
  <c r="H16" i="2"/>
  <c r="H17" i="2"/>
  <c r="H18" i="2"/>
  <c r="H5" i="2"/>
  <c r="H19" i="2"/>
  <c r="H20" i="2"/>
  <c r="H21" i="2"/>
  <c r="H6" i="2"/>
  <c r="H7" i="2"/>
  <c r="H8" i="2"/>
  <c r="H22" i="2"/>
  <c r="H23" i="2"/>
  <c r="H24" i="2"/>
  <c r="H9" i="2"/>
  <c r="H10" i="2"/>
  <c r="H11" i="2"/>
  <c r="H12" i="2"/>
  <c r="H13" i="2"/>
  <c r="H25" i="2"/>
  <c r="H26" i="2"/>
  <c r="H27" i="2"/>
  <c r="H28" i="2"/>
  <c r="H29" i="2"/>
  <c r="H30" i="2"/>
  <c r="H14" i="2"/>
  <c r="H31" i="2"/>
  <c r="H32" i="2"/>
  <c r="H33" i="2"/>
  <c r="H2" i="2"/>
  <c r="M11" i="2" s="1"/>
  <c r="M12" i="2"/>
  <c r="M13" i="2" l="1"/>
  <c r="M10" i="2"/>
  <c r="N11" i="2" s="1"/>
  <c r="M14" i="2"/>
  <c r="O11" i="2" l="1"/>
  <c r="N12" i="2"/>
  <c r="N13" i="2" s="1"/>
  <c r="N14" i="2" s="1"/>
</calcChain>
</file>

<file path=xl/sharedStrings.xml><?xml version="1.0" encoding="utf-8"?>
<sst xmlns="http://schemas.openxmlformats.org/spreadsheetml/2006/main" count="311" uniqueCount="120">
  <si>
    <t>Requisito</t>
  </si>
  <si>
    <t>Descrição</t>
  </si>
  <si>
    <t>Responsável</t>
  </si>
  <si>
    <t>Classificação</t>
  </si>
  <si>
    <t>Prioridade</t>
  </si>
  <si>
    <t>Tamanho</t>
  </si>
  <si>
    <t>Tam (#)</t>
  </si>
  <si>
    <t>Sprint</t>
  </si>
  <si>
    <t>Status</t>
  </si>
  <si>
    <t>Infraestrutura Simulada de Cliente &gt; Servidores Utilizando a VMLinux</t>
  </si>
  <si>
    <t>A definir</t>
  </si>
  <si>
    <t>Essencial</t>
  </si>
  <si>
    <t>G</t>
  </si>
  <si>
    <t>A Fazer</t>
  </si>
  <si>
    <t>Teste Integrado do Analytics</t>
  </si>
  <si>
    <t>Teste Integrado da Solução de IoT</t>
  </si>
  <si>
    <t>Teste Integrado (Arduino + DB)</t>
  </si>
  <si>
    <t>Data Acqu Ino + BobIA (N3)</t>
  </si>
  <si>
    <t>M</t>
  </si>
  <si>
    <t>Fluxograma do Suporte</t>
  </si>
  <si>
    <t>Planejado</t>
  </si>
  <si>
    <t>Executado</t>
  </si>
  <si>
    <t>Ferramenta de Help Desk</t>
  </si>
  <si>
    <t>TOTAL</t>
  </si>
  <si>
    <t>Documento de Mudança</t>
  </si>
  <si>
    <t>GG</t>
  </si>
  <si>
    <t>SPRINT 1</t>
  </si>
  <si>
    <t>Tabelas Criadas no Banco de Dados (Final)</t>
  </si>
  <si>
    <t>SPRINT 2</t>
  </si>
  <si>
    <t>Manual de Instalação</t>
  </si>
  <si>
    <t>P</t>
  </si>
  <si>
    <t>SPRINT 3</t>
  </si>
  <si>
    <t xml:space="preserve">Documentação do Projeto Atualizada </t>
  </si>
  <si>
    <t>MÉDIA</t>
  </si>
  <si>
    <t>PPT da Apresentação do Projeto</t>
  </si>
  <si>
    <t>Dashboard (ChartJS) Acessando o Banco</t>
  </si>
  <si>
    <t>Site Institucional</t>
  </si>
  <si>
    <t>Cadastro e Login Acessando o Banco</t>
  </si>
  <si>
    <t>Individualmente - Indicadores Acessando o Banco</t>
  </si>
  <si>
    <t>Projeto criado</t>
  </si>
  <si>
    <t>Criar o projeto e o cliente aprovar</t>
  </si>
  <si>
    <t>Cynthia</t>
  </si>
  <si>
    <t>OK</t>
  </si>
  <si>
    <t>Documento do contexto e justificativa do projeto</t>
  </si>
  <si>
    <t>Mostrar o documento do contexto e da justificativa do projeto para o nosso cliente</t>
  </si>
  <si>
    <t>Simulador financeiro</t>
  </si>
  <si>
    <t>Criar uma calculadora financeira de acordo com a regra de negócio</t>
  </si>
  <si>
    <t>Planilha de Riscos do Projeto</t>
  </si>
  <si>
    <t>Definição e detalhamento dos riscos do projeto</t>
  </si>
  <si>
    <t>Diego</t>
  </si>
  <si>
    <t>Tabelas criadas em BD local</t>
  </si>
  <si>
    <t>Criação das tabelas para inserts locais</t>
  </si>
  <si>
    <t>Em Andamento</t>
  </si>
  <si>
    <t>Instalar MYSQL na VMLinux e Inserção de Dados do Arduíno no MySQL</t>
  </si>
  <si>
    <t>Inserção do banco de dados no MySQL Server na VM</t>
  </si>
  <si>
    <t>Simular Integração do Sistema</t>
  </si>
  <si>
    <t>Backlog</t>
  </si>
  <si>
    <t>Usar uma ferramenta de gestão de projeto para separar e atualizar as etapas do projeto</t>
  </si>
  <si>
    <t>Eduarda</t>
  </si>
  <si>
    <t>Alteração de pontos da documentação</t>
  </si>
  <si>
    <t>Eduardo</t>
  </si>
  <si>
    <t>Atividades Organizadas na Ferramenta de Gestão</t>
  </si>
  <si>
    <t>Atividades definidas no trello/excel</t>
  </si>
  <si>
    <t>Usar API Local/Sensor</t>
  </si>
  <si>
    <t>Ligar Arduino e executar código com 1 sensor</t>
  </si>
  <si>
    <t>Fazer as conexões do sensor Arduino com o computador a partir de um código pré definido</t>
  </si>
  <si>
    <t>Giovanna</t>
  </si>
  <si>
    <t>Configurações no GitHub</t>
  </si>
  <si>
    <t>Configurar o projeto no GitHub</t>
  </si>
  <si>
    <t>Guilherme</t>
  </si>
  <si>
    <t>Linux instalado na VM Local</t>
  </si>
  <si>
    <t>Instalar o Linux na máquina</t>
  </si>
  <si>
    <t>PP</t>
  </si>
  <si>
    <t>Projeto atualizado no GitHub</t>
  </si>
  <si>
    <t>Atualizações constantes de mudanças e adições</t>
  </si>
  <si>
    <t>Página de login</t>
  </si>
  <si>
    <t>Criação da tela de login do site utilizando estruturas de repetição</t>
  </si>
  <si>
    <t>Script de Criação do Banco</t>
  </si>
  <si>
    <t>Alteração para as tabelas</t>
  </si>
  <si>
    <t>Diagrama de negócio</t>
  </si>
  <si>
    <t>Criar o diagrama de negócio</t>
  </si>
  <si>
    <t>Larissa</t>
  </si>
  <si>
    <t>Protótipo do Site Institucional</t>
  </si>
  <si>
    <t>Criar um protótipo de um site institucional no Canva</t>
  </si>
  <si>
    <t>Documentação do projeto</t>
  </si>
  <si>
    <t>Fazer a documentação do projeto com contexto , justificativa, objetivo, escopo, premissa e restrições</t>
  </si>
  <si>
    <t>Tabelas criadas no MySQL</t>
  </si>
  <si>
    <t>Criar 3 tabelas no MySQL</t>
  </si>
  <si>
    <t>Leandro</t>
  </si>
  <si>
    <t>Execução de Script de Inserção de Registros</t>
  </si>
  <si>
    <t>Mostrar a execução do banco de dados</t>
  </si>
  <si>
    <t>Especificação da Dashboard</t>
  </si>
  <si>
    <t>Definir KPIs e gráficos que serão utilizados</t>
  </si>
  <si>
    <t>Lucas</t>
  </si>
  <si>
    <t>Página inicial</t>
  </si>
  <si>
    <t>Criação da página inicial do site</t>
  </si>
  <si>
    <t>Modelagem Lógica do Projeto v1</t>
  </si>
  <si>
    <t>Criação do diagrama das tabelas e suas relações</t>
  </si>
  <si>
    <t>Site Estático Institucional</t>
  </si>
  <si>
    <t>Criação do site institucional</t>
  </si>
  <si>
    <t>Lucca</t>
  </si>
  <si>
    <t>Site Estático Dashboard</t>
  </si>
  <si>
    <t>Criação da dashboard do site</t>
  </si>
  <si>
    <t>Validar a Solução Técnica</t>
  </si>
  <si>
    <t>Instalação e configuração na IDE Arduino</t>
  </si>
  <si>
    <t>Instalar e fazer a configuração na IDE Arduino</t>
  </si>
  <si>
    <t>Samuel</t>
  </si>
  <si>
    <t>Diagrama de Solução</t>
  </si>
  <si>
    <t>Vinicius</t>
  </si>
  <si>
    <t>Página de cadastro</t>
  </si>
  <si>
    <t>Criação da página de cadastro do site utilizando estruturas de repetição</t>
  </si>
  <si>
    <t>Backlog da Sprint</t>
  </si>
  <si>
    <t>Separação dos requisitos da sprint 2</t>
  </si>
  <si>
    <t>Grupo 9</t>
  </si>
  <si>
    <t>Diego Furtado Lima – RA: 01242042</t>
  </si>
  <si>
    <t>Eduardo Ohata dos Reis – RA: 01242110</t>
  </si>
  <si>
    <t>Guilherme Vieira Moreira de Paiva – RA: 01242068</t>
  </si>
  <si>
    <t>Lucas Hernandes Furquim – RA: 01242047</t>
  </si>
  <si>
    <t>Lucca Barbosa Oliveira – RA: 01242125</t>
  </si>
  <si>
    <t xml:space="preserve"> Vinicius Aoki Eguchi – RA: 01242095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</si>
</sst>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6C9E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7" fillId="34" borderId="10" xfId="0" applyFont="1" applyFill="1" applyBorder="1" applyAlignment="1">
      <alignment horizontal="center" vertical="center" wrapText="1"/>
    </xf>
    <xf numFmtId="0" fontId="8" fillId="35" borderId="10" xfId="0" applyFont="1" applyFill="1" applyBorder="1" applyAlignment="1">
      <alignment horizontal="center" vertical="center" wrapText="1"/>
    </xf>
    <xf numFmtId="0" fontId="6" fillId="36" borderId="10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0" fontId="18" fillId="33" borderId="15" xfId="0" applyFont="1" applyFill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6" fillId="36" borderId="17" xfId="0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37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0" xfId="0" applyFill="1"/>
    <xf numFmtId="0" fontId="18" fillId="39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40" borderId="0" xfId="0" applyFont="1" applyFill="1" applyAlignment="1">
      <alignment horizontal="center" vertical="center" wrapText="1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5"/>
      </font>
      <fill>
        <patternFill>
          <bgColor rgb="FFFFFF99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rgb="FFFFFF81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rgb="FF000000"/>
          <bgColor rgb="FFC6EFCE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A6C9E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81"/>
      <color rgb="FFFFFF43"/>
      <color rgb="FFFFFF99"/>
      <color rgb="FF699CBF"/>
      <color rgb="FF5AC3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Backlog!$N$10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Backlog!$N$11:$N$14</c:f>
              <c:numCache>
                <c:formatCode>General</c:formatCode>
                <c:ptCount val="4"/>
                <c:pt idx="0">
                  <c:v>591</c:v>
                </c:pt>
                <c:pt idx="1">
                  <c:v>463</c:v>
                </c:pt>
                <c:pt idx="2">
                  <c:v>204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E-4C7A-B373-83E5F262C123}"/>
            </c:ext>
          </c:extLst>
        </c:ser>
        <c:ser>
          <c:idx val="1"/>
          <c:order val="1"/>
          <c:tx>
            <c:strRef>
              <c:f>Backlog!$O$10</c:f>
              <c:strCache>
                <c:ptCount val="1"/>
                <c:pt idx="0">
                  <c:v>Executado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Backlog!$O$11:$O$14</c:f>
              <c:numCache>
                <c:formatCode>General</c:formatCode>
                <c:ptCount val="4"/>
                <c:pt idx="0">
                  <c:v>591</c:v>
                </c:pt>
                <c:pt idx="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E-4C7A-B373-83E5F262C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660592"/>
        <c:axId val="1819661072"/>
      </c:lineChart>
      <c:catAx>
        <c:axId val="181966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661072"/>
        <c:crosses val="autoZero"/>
        <c:auto val="1"/>
        <c:lblAlgn val="ctr"/>
        <c:lblOffset val="100"/>
        <c:noMultiLvlLbl val="0"/>
      </c:catAx>
      <c:valAx>
        <c:axId val="18196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6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196665</xdr:colOff>
      <xdr:row>14</xdr:row>
      <xdr:rowOff>198345</xdr:rowOff>
    </xdr:from>
    <xdr:to>
      <xdr:col>17</xdr:col>
      <xdr:colOff>505947</xdr:colOff>
      <xdr:row>20</xdr:row>
      <xdr:rowOff>175934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67F93AB0-674A-CE9C-146B-1049FE412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DCE6A0-6BA2-486B-84C2-F72FA555466B}" name="Tabela1" displayName="Tabela1" ref="B1:J49" totalsRowShown="0" headerRowDxfId="26" dataDxfId="24" headerRowBorderDxfId="25" tableBorderDxfId="23" totalsRowBorderDxfId="22">
  <autoFilter ref="B1:J49" xr:uid="{C577C288-1AF4-4106-B700-A39B8289C5B2}"/>
  <sortState xmlns:xlrd2="http://schemas.microsoft.com/office/spreadsheetml/2017/richdata2" ref="B2:J49">
    <sortCondition ref="I1:I49"/>
  </sortState>
  <tableColumns count="9">
    <tableColumn id="1" xr3:uid="{528CE2D9-28CF-4385-93A2-B5D83F5F3956}" name="Requisito" dataDxfId="21"/>
    <tableColumn id="2" xr3:uid="{F379E441-1BCA-489A-9D0F-F1AC1A7DB505}" name="Descrição" dataDxfId="20"/>
    <tableColumn id="10" xr3:uid="{38E676CD-46CF-47E9-9E32-78B994448A56}" name="Responsável" dataDxfId="19"/>
    <tableColumn id="3" xr3:uid="{7D331552-6358-407D-9428-710B3BFE9F94}" name="Classificação" dataDxfId="18"/>
    <tableColumn id="4" xr3:uid="{A815DE47-E4F1-4197-B6B3-76DE3C56C7CD}" name="Prioridade" dataDxfId="17"/>
    <tableColumn id="5" xr3:uid="{08026927-02EC-4E3E-992A-1A62AEF4FE43}" name="Tamanho" dataDxfId="16"/>
    <tableColumn id="6" xr3:uid="{D2848433-66CC-4FA9-B64C-776B2443F365}" name="Tam (#)" dataDxfId="15">
      <calculatedColumnFormula>IF(Tabela1[[#This Row],[Tamanho]]="PP",3,IF(Tabela1[[#This Row],[Tamanho]]="P",5,IF(Tabela1[[#This Row],[Tamanho]]="M",8,IF(Tabela1[[#This Row],[Tamanho]]="G",13,IF(Tabela1[[#This Row],[Tamanho]]="GG",21,"")))))</calculatedColumnFormula>
    </tableColumn>
    <tableColumn id="7" xr3:uid="{2A794DF4-92C3-495F-8851-16589631815B}" name="Sprint" dataDxfId="14"/>
    <tableColumn id="8" xr3:uid="{F22CE073-6D37-4B88-9E07-8D9D81CCED98}" name="Status" dataDxfId="1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7C288-1AF4-4106-B700-A39B8289C5B2}">
  <dimension ref="B1:Q49"/>
  <sheetViews>
    <sheetView showGridLines="0" tabSelected="1" zoomScale="85" zoomScaleNormal="85" workbookViewId="0">
      <pane ySplit="1" topLeftCell="A2" activePane="bottomLeft" state="frozen"/>
      <selection pane="bottomLeft" activeCell="L9" sqref="L9"/>
    </sheetView>
  </sheetViews>
  <sheetFormatPr defaultRowHeight="14.4" x14ac:dyDescent="0.3"/>
  <cols>
    <col min="2" max="4" width="29.33203125" customWidth="1"/>
    <col min="5" max="5" width="17.6640625" customWidth="1"/>
    <col min="6" max="6" width="15.109375" customWidth="1"/>
    <col min="7" max="7" width="13.88671875" customWidth="1"/>
    <col min="8" max="8" width="14.88671875" customWidth="1"/>
    <col min="9" max="9" width="11.44140625" customWidth="1"/>
    <col min="10" max="10" width="13.6640625" customWidth="1"/>
    <col min="14" max="14" width="9.21875" bestFit="1" customWidth="1"/>
    <col min="15" max="15" width="9.77734375" style="17" bestFit="1" customWidth="1"/>
    <col min="16" max="16" width="9.6640625" bestFit="1" customWidth="1"/>
  </cols>
  <sheetData>
    <row r="1" spans="2:17" x14ac:dyDescent="0.3"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9" t="s">
        <v>8</v>
      </c>
      <c r="K1" s="22"/>
      <c r="L1" s="24" t="s">
        <v>113</v>
      </c>
      <c r="M1" s="24"/>
      <c r="N1" s="24"/>
      <c r="O1" s="24"/>
      <c r="P1" s="24"/>
    </row>
    <row r="2" spans="2:17" ht="31.2" customHeight="1" x14ac:dyDescent="0.3">
      <c r="B2" s="5" t="s">
        <v>39</v>
      </c>
      <c r="C2" s="1" t="s">
        <v>40</v>
      </c>
      <c r="D2" s="1" t="s">
        <v>41</v>
      </c>
      <c r="E2" s="1" t="s">
        <v>11</v>
      </c>
      <c r="F2" s="1">
        <v>1</v>
      </c>
      <c r="G2" s="1" t="s">
        <v>12</v>
      </c>
      <c r="H2" s="1">
        <f>IF(Tabela1[[#This Row],[Tamanho]]="PP",3,IF(Tabela1[[#This Row],[Tamanho]]="P",5,IF(Tabela1[[#This Row],[Tamanho]]="M",8,IF(Tabela1[[#This Row],[Tamanho]]="G",13,IF(Tabela1[[#This Row],[Tamanho]]="GG",21,"")))))</f>
        <v>13</v>
      </c>
      <c r="I2" s="2">
        <v>1</v>
      </c>
      <c r="J2" s="6" t="s">
        <v>42</v>
      </c>
      <c r="K2" s="21"/>
      <c r="L2" s="25" t="s">
        <v>119</v>
      </c>
      <c r="M2" s="25"/>
      <c r="N2" s="25"/>
      <c r="O2" s="25"/>
      <c r="P2" s="25"/>
      <c r="Q2" s="23"/>
    </row>
    <row r="3" spans="2:17" ht="43.2" x14ac:dyDescent="0.3">
      <c r="B3" s="5" t="s">
        <v>43</v>
      </c>
      <c r="C3" s="1" t="s">
        <v>44</v>
      </c>
      <c r="D3" s="1" t="s">
        <v>41</v>
      </c>
      <c r="E3" s="1" t="s">
        <v>11</v>
      </c>
      <c r="F3" s="1">
        <v>1</v>
      </c>
      <c r="G3" s="1" t="s">
        <v>18</v>
      </c>
      <c r="H3" s="1">
        <f>IF(Tabela1[[#This Row],[Tamanho]]="PP",3,IF(Tabela1[[#This Row],[Tamanho]]="P",5,IF(Tabela1[[#This Row],[Tamanho]]="M",8,IF(Tabela1[[#This Row],[Tamanho]]="G",13,IF(Tabela1[[#This Row],[Tamanho]]="GG",21,"")))))</f>
        <v>8</v>
      </c>
      <c r="I3" s="2">
        <v>1</v>
      </c>
      <c r="J3" s="6" t="s">
        <v>42</v>
      </c>
      <c r="K3" s="21"/>
      <c r="L3" s="25" t="s">
        <v>114</v>
      </c>
      <c r="M3" s="25"/>
      <c r="N3" s="25"/>
      <c r="O3" s="25"/>
      <c r="P3" s="25"/>
      <c r="Q3" s="23"/>
    </row>
    <row r="4" spans="2:17" ht="28.8" x14ac:dyDescent="0.3">
      <c r="B4" s="5" t="s">
        <v>45</v>
      </c>
      <c r="C4" s="1" t="s">
        <v>46</v>
      </c>
      <c r="D4" s="1" t="s">
        <v>41</v>
      </c>
      <c r="E4" s="1" t="s">
        <v>11</v>
      </c>
      <c r="F4" s="1">
        <v>1</v>
      </c>
      <c r="G4" s="1" t="s">
        <v>12</v>
      </c>
      <c r="H4" s="1">
        <f>IF(Tabela1[[#This Row],[Tamanho]]="PP",3,IF(Tabela1[[#This Row],[Tamanho]]="P",5,IF(Tabela1[[#This Row],[Tamanho]]="M",8,IF(Tabela1[[#This Row],[Tamanho]]="G",13,IF(Tabela1[[#This Row],[Tamanho]]="GG",21,"")))))</f>
        <v>13</v>
      </c>
      <c r="I4" s="2">
        <v>1</v>
      </c>
      <c r="J4" s="6" t="s">
        <v>42</v>
      </c>
      <c r="K4" s="21"/>
      <c r="L4" s="25" t="s">
        <v>115</v>
      </c>
      <c r="M4" s="25"/>
      <c r="N4" s="25"/>
      <c r="O4" s="25"/>
      <c r="P4" s="25"/>
      <c r="Q4" s="23"/>
    </row>
    <row r="5" spans="2:17" ht="43.2" x14ac:dyDescent="0.3">
      <c r="B5" s="5" t="s">
        <v>56</v>
      </c>
      <c r="C5" s="1" t="s">
        <v>57</v>
      </c>
      <c r="D5" s="1" t="s">
        <v>58</v>
      </c>
      <c r="E5" s="1" t="s">
        <v>11</v>
      </c>
      <c r="F5" s="1">
        <v>1</v>
      </c>
      <c r="G5" s="1" t="s">
        <v>18</v>
      </c>
      <c r="H5" s="1">
        <f>IF(Tabela1[[#This Row],[Tamanho]]="PP",3,IF(Tabela1[[#This Row],[Tamanho]]="P",5,IF(Tabela1[[#This Row],[Tamanho]]="M",8,IF(Tabela1[[#This Row],[Tamanho]]="G",13,IF(Tabela1[[#This Row],[Tamanho]]="GG",21,"")))))</f>
        <v>8</v>
      </c>
      <c r="I5" s="2">
        <v>1</v>
      </c>
      <c r="J5" s="6" t="s">
        <v>42</v>
      </c>
      <c r="K5" s="21"/>
      <c r="L5" s="25" t="s">
        <v>116</v>
      </c>
      <c r="M5" s="25"/>
      <c r="N5" s="25"/>
      <c r="O5" s="25"/>
      <c r="P5" s="25"/>
      <c r="Q5" s="23"/>
    </row>
    <row r="6" spans="2:17" ht="43.2" x14ac:dyDescent="0.3">
      <c r="B6" s="5" t="s">
        <v>64</v>
      </c>
      <c r="C6" s="1" t="s">
        <v>65</v>
      </c>
      <c r="D6" s="1" t="s">
        <v>66</v>
      </c>
      <c r="E6" s="1" t="s">
        <v>11</v>
      </c>
      <c r="F6" s="1">
        <v>2</v>
      </c>
      <c r="G6" s="1" t="s">
        <v>30</v>
      </c>
      <c r="H6" s="1">
        <f>IF(Tabela1[[#This Row],[Tamanho]]="PP",3,IF(Tabela1[[#This Row],[Tamanho]]="P",5,IF(Tabela1[[#This Row],[Tamanho]]="M",8,IF(Tabela1[[#This Row],[Tamanho]]="G",13,IF(Tabela1[[#This Row],[Tamanho]]="GG",21,"")))))</f>
        <v>5</v>
      </c>
      <c r="I6" s="2">
        <v>1</v>
      </c>
      <c r="J6" s="6" t="s">
        <v>42</v>
      </c>
      <c r="K6" s="21"/>
      <c r="L6" s="25" t="s">
        <v>117</v>
      </c>
      <c r="M6" s="25"/>
      <c r="N6" s="25"/>
      <c r="O6" s="25"/>
      <c r="P6" s="25"/>
      <c r="Q6" s="23"/>
    </row>
    <row r="7" spans="2:17" ht="28.8" customHeight="1" x14ac:dyDescent="0.3">
      <c r="B7" s="5" t="s">
        <v>67</v>
      </c>
      <c r="C7" s="1" t="s">
        <v>68</v>
      </c>
      <c r="D7" s="1" t="s">
        <v>69</v>
      </c>
      <c r="E7" s="1" t="s">
        <v>11</v>
      </c>
      <c r="F7" s="1">
        <v>2</v>
      </c>
      <c r="G7" s="1" t="s">
        <v>30</v>
      </c>
      <c r="H7" s="1">
        <f>IF(Tabela1[[#This Row],[Tamanho]]="PP",3,IF(Tabela1[[#This Row],[Tamanho]]="P",5,IF(Tabela1[[#This Row],[Tamanho]]="M",8,IF(Tabela1[[#This Row],[Tamanho]]="G",13,IF(Tabela1[[#This Row],[Tamanho]]="GG",21,"")))))</f>
        <v>5</v>
      </c>
      <c r="I7" s="2">
        <v>1</v>
      </c>
      <c r="J7" s="6" t="s">
        <v>42</v>
      </c>
      <c r="K7" s="21"/>
      <c r="L7" s="25" t="s">
        <v>118</v>
      </c>
      <c r="M7" s="25"/>
      <c r="N7" s="25"/>
      <c r="O7" s="25"/>
      <c r="P7" s="25"/>
      <c r="Q7" s="23"/>
    </row>
    <row r="8" spans="2:17" ht="28.8" customHeight="1" x14ac:dyDescent="0.3">
      <c r="B8" s="5" t="s">
        <v>70</v>
      </c>
      <c r="C8" s="1" t="s">
        <v>71</v>
      </c>
      <c r="D8" s="1" t="s">
        <v>69</v>
      </c>
      <c r="E8" s="1" t="s">
        <v>11</v>
      </c>
      <c r="F8" s="1">
        <v>1</v>
      </c>
      <c r="G8" s="1" t="s">
        <v>72</v>
      </c>
      <c r="H8" s="1">
        <f>IF(Tabela1[[#This Row],[Tamanho]]="PP",3,IF(Tabela1[[#This Row],[Tamanho]]="P",5,IF(Tabela1[[#This Row],[Tamanho]]="M",8,IF(Tabela1[[#This Row],[Tamanho]]="G",13,IF(Tabela1[[#This Row],[Tamanho]]="GG",21,"")))))</f>
        <v>3</v>
      </c>
      <c r="I8" s="2">
        <v>1</v>
      </c>
      <c r="J8" s="6" t="s">
        <v>42</v>
      </c>
      <c r="K8" s="21"/>
      <c r="P8" s="19"/>
    </row>
    <row r="9" spans="2:17" ht="28.8" customHeight="1" x14ac:dyDescent="0.3">
      <c r="B9" s="5" t="s">
        <v>79</v>
      </c>
      <c r="C9" s="1" t="s">
        <v>80</v>
      </c>
      <c r="D9" s="1" t="s">
        <v>81</v>
      </c>
      <c r="E9" s="1" t="s">
        <v>11</v>
      </c>
      <c r="F9" s="1">
        <v>2</v>
      </c>
      <c r="G9" s="1" t="s">
        <v>18</v>
      </c>
      <c r="H9" s="1">
        <f>IF(Tabela1[[#This Row],[Tamanho]]="PP",3,IF(Tabela1[[#This Row],[Tamanho]]="P",5,IF(Tabela1[[#This Row],[Tamanho]]="M",8,IF(Tabela1[[#This Row],[Tamanho]]="G",13,IF(Tabela1[[#This Row],[Tamanho]]="GG",21,"")))))</f>
        <v>8</v>
      </c>
      <c r="I9" s="2">
        <v>1</v>
      </c>
      <c r="J9" s="6" t="s">
        <v>42</v>
      </c>
      <c r="K9" s="21"/>
    </row>
    <row r="10" spans="2:17" ht="28.8" x14ac:dyDescent="0.3">
      <c r="B10" s="5" t="s">
        <v>82</v>
      </c>
      <c r="C10" s="1" t="s">
        <v>83</v>
      </c>
      <c r="D10" s="1" t="s">
        <v>81</v>
      </c>
      <c r="E10" s="1" t="s">
        <v>11</v>
      </c>
      <c r="F10" s="1">
        <v>1</v>
      </c>
      <c r="G10" s="1" t="s">
        <v>12</v>
      </c>
      <c r="H10" s="1">
        <f>IF(Tabela1[[#This Row],[Tamanho]]="PP",3,IF(Tabela1[[#This Row],[Tamanho]]="P",5,IF(Tabela1[[#This Row],[Tamanho]]="M",8,IF(Tabela1[[#This Row],[Tamanho]]="G",13,IF(Tabela1[[#This Row],[Tamanho]]="GG",21,"")))))</f>
        <v>13</v>
      </c>
      <c r="I10" s="2">
        <v>1</v>
      </c>
      <c r="J10" s="6" t="s">
        <v>42</v>
      </c>
      <c r="K10" s="21"/>
      <c r="L10" s="15" t="s">
        <v>23</v>
      </c>
      <c r="M10" s="15">
        <f>SUM(M11:M13)</f>
        <v>591</v>
      </c>
      <c r="N10" s="17" t="s">
        <v>20</v>
      </c>
      <c r="O10" s="17" t="s">
        <v>21</v>
      </c>
    </row>
    <row r="11" spans="2:17" ht="57.6" x14ac:dyDescent="0.3">
      <c r="B11" s="5" t="s">
        <v>84</v>
      </c>
      <c r="C11" s="1" t="s">
        <v>85</v>
      </c>
      <c r="D11" s="1" t="s">
        <v>81</v>
      </c>
      <c r="E11" s="1" t="s">
        <v>11</v>
      </c>
      <c r="F11" s="1">
        <v>1</v>
      </c>
      <c r="G11" s="1" t="s">
        <v>25</v>
      </c>
      <c r="H11" s="1">
        <f>IF(Tabela1[[#This Row],[Tamanho]]="PP",3,IF(Tabela1[[#This Row],[Tamanho]]="P",5,IF(Tabela1[[#This Row],[Tamanho]]="M",8,IF(Tabela1[[#This Row],[Tamanho]]="G",13,IF(Tabela1[[#This Row],[Tamanho]]="GG",21,"")))))</f>
        <v>21</v>
      </c>
      <c r="I11" s="2">
        <v>1</v>
      </c>
      <c r="J11" s="6" t="s">
        <v>42</v>
      </c>
      <c r="K11" s="21"/>
      <c r="L11" s="14" t="s">
        <v>26</v>
      </c>
      <c r="M11" s="14">
        <f>SUMIF(I:I,1,H:H)</f>
        <v>128</v>
      </c>
      <c r="N11" s="17">
        <f>M10</f>
        <v>591</v>
      </c>
      <c r="O11" s="18">
        <f>N11</f>
        <v>591</v>
      </c>
    </row>
    <row r="12" spans="2:17" ht="27.6" customHeight="1" x14ac:dyDescent="0.3">
      <c r="B12" s="5" t="s">
        <v>86</v>
      </c>
      <c r="C12" s="1" t="s">
        <v>87</v>
      </c>
      <c r="D12" s="1" t="s">
        <v>88</v>
      </c>
      <c r="E12" s="1" t="s">
        <v>11</v>
      </c>
      <c r="F12" s="1">
        <v>1</v>
      </c>
      <c r="G12" s="1" t="s">
        <v>12</v>
      </c>
      <c r="H12" s="1">
        <f>IF(Tabela1[[#This Row],[Tamanho]]="PP",3,IF(Tabela1[[#This Row],[Tamanho]]="P",5,IF(Tabela1[[#This Row],[Tamanho]]="M",8,IF(Tabela1[[#This Row],[Tamanho]]="G",13,IF(Tabela1[[#This Row],[Tamanho]]="GG",21,"")))))</f>
        <v>13</v>
      </c>
      <c r="I12" s="2">
        <v>1</v>
      </c>
      <c r="J12" s="6" t="s">
        <v>42</v>
      </c>
      <c r="K12" s="21"/>
      <c r="L12" s="16" t="s">
        <v>28</v>
      </c>
      <c r="M12" s="16">
        <f>SUMIF(I:I,2,H:H)</f>
        <v>259</v>
      </c>
      <c r="N12" s="17">
        <f>N11-M11</f>
        <v>463</v>
      </c>
      <c r="O12" s="17">
        <v>34</v>
      </c>
      <c r="P12" s="19"/>
    </row>
    <row r="13" spans="2:17" ht="28.8" x14ac:dyDescent="0.3">
      <c r="B13" s="5" t="s">
        <v>89</v>
      </c>
      <c r="C13" s="1" t="s">
        <v>90</v>
      </c>
      <c r="D13" s="1" t="s">
        <v>88</v>
      </c>
      <c r="E13" s="1" t="s">
        <v>11</v>
      </c>
      <c r="F13" s="1">
        <v>1</v>
      </c>
      <c r="G13" s="1" t="s">
        <v>12</v>
      </c>
      <c r="H13" s="1">
        <f>IF(Tabela1[[#This Row],[Tamanho]]="PP",3,IF(Tabela1[[#This Row],[Tamanho]]="P",5,IF(Tabela1[[#This Row],[Tamanho]]="M",8,IF(Tabela1[[#This Row],[Tamanho]]="G",13,IF(Tabela1[[#This Row],[Tamanho]]="GG",21,"")))))</f>
        <v>13</v>
      </c>
      <c r="I13" s="2">
        <v>1</v>
      </c>
      <c r="J13" s="6" t="s">
        <v>42</v>
      </c>
      <c r="K13" s="21"/>
      <c r="L13" s="16" t="s">
        <v>31</v>
      </c>
      <c r="M13" s="16">
        <f>SUMIF(I:I,3,H:H)</f>
        <v>204</v>
      </c>
      <c r="N13" s="17">
        <f>N12-M12</f>
        <v>204</v>
      </c>
    </row>
    <row r="14" spans="2:17" ht="28.8" x14ac:dyDescent="0.3">
      <c r="B14" s="5" t="s">
        <v>104</v>
      </c>
      <c r="C14" s="1" t="s">
        <v>105</v>
      </c>
      <c r="D14" s="1" t="s">
        <v>106</v>
      </c>
      <c r="E14" s="1" t="s">
        <v>11</v>
      </c>
      <c r="F14" s="1">
        <v>1</v>
      </c>
      <c r="G14" s="1" t="s">
        <v>30</v>
      </c>
      <c r="H14" s="1">
        <f>IF(Tabela1[[#This Row],[Tamanho]]="PP",3,IF(Tabela1[[#This Row],[Tamanho]]="P",5,IF(Tabela1[[#This Row],[Tamanho]]="M",8,IF(Tabela1[[#This Row],[Tamanho]]="G",13,IF(Tabela1[[#This Row],[Tamanho]]="GG",21,"")))))</f>
        <v>5</v>
      </c>
      <c r="I14" s="2">
        <v>1</v>
      </c>
      <c r="J14" s="6" t="s">
        <v>42</v>
      </c>
      <c r="K14" s="21"/>
      <c r="L14" s="15" t="s">
        <v>33</v>
      </c>
      <c r="M14" s="15">
        <f>AVERAGE(M11:M13)</f>
        <v>197</v>
      </c>
      <c r="N14" s="17">
        <f>N13-M13</f>
        <v>0</v>
      </c>
    </row>
    <row r="15" spans="2:17" ht="28.8" x14ac:dyDescent="0.3">
      <c r="B15" s="5" t="s">
        <v>47</v>
      </c>
      <c r="C15" s="1" t="s">
        <v>48</v>
      </c>
      <c r="D15" s="1" t="s">
        <v>49</v>
      </c>
      <c r="E15" s="1" t="s">
        <v>11</v>
      </c>
      <c r="F15" s="1">
        <v>1</v>
      </c>
      <c r="G15" s="1" t="s">
        <v>18</v>
      </c>
      <c r="H15" s="1">
        <f>IF(Tabela1[[#This Row],[Tamanho]]="PP",3,IF(Tabela1[[#This Row],[Tamanho]]="P",5,IF(Tabela1[[#This Row],[Tamanho]]="M",8,IF(Tabela1[[#This Row],[Tamanho]]="G",13,IF(Tabela1[[#This Row],[Tamanho]]="GG",21,"")))))</f>
        <v>8</v>
      </c>
      <c r="I15" s="3">
        <v>2</v>
      </c>
      <c r="J15" s="6" t="s">
        <v>42</v>
      </c>
      <c r="K15" s="21"/>
      <c r="N15" s="17"/>
      <c r="O15"/>
    </row>
    <row r="16" spans="2:17" ht="28.8" x14ac:dyDescent="0.3">
      <c r="B16" s="5" t="s">
        <v>50</v>
      </c>
      <c r="C16" s="1" t="s">
        <v>51</v>
      </c>
      <c r="D16" s="1" t="s">
        <v>49</v>
      </c>
      <c r="E16" s="1" t="s">
        <v>11</v>
      </c>
      <c r="F16" s="1">
        <v>1</v>
      </c>
      <c r="G16" s="1" t="s">
        <v>12</v>
      </c>
      <c r="H16" s="1">
        <f>IF(Tabela1[[#This Row],[Tamanho]]="PP",3,IF(Tabela1[[#This Row],[Tamanho]]="P",5,IF(Tabela1[[#This Row],[Tamanho]]="M",8,IF(Tabela1[[#This Row],[Tamanho]]="G",13,IF(Tabela1[[#This Row],[Tamanho]]="GG",21,"")))))</f>
        <v>13</v>
      </c>
      <c r="I16" s="3">
        <v>2</v>
      </c>
      <c r="J16" s="6" t="s">
        <v>52</v>
      </c>
      <c r="K16" s="21"/>
      <c r="N16" s="17"/>
      <c r="O16"/>
    </row>
    <row r="17" spans="2:15" ht="43.2" x14ac:dyDescent="0.3">
      <c r="B17" s="5" t="s">
        <v>53</v>
      </c>
      <c r="C17" s="1" t="s">
        <v>54</v>
      </c>
      <c r="D17" s="1" t="s">
        <v>49</v>
      </c>
      <c r="E17" s="1" t="s">
        <v>11</v>
      </c>
      <c r="F17" s="1">
        <v>1</v>
      </c>
      <c r="G17" s="1" t="s">
        <v>18</v>
      </c>
      <c r="H17" s="1">
        <f>IF(Tabela1[[#This Row],[Tamanho]]="PP",3,IF(Tabela1[[#This Row],[Tamanho]]="P",5,IF(Tabela1[[#This Row],[Tamanho]]="M",8,IF(Tabela1[[#This Row],[Tamanho]]="G",13,IF(Tabela1[[#This Row],[Tamanho]]="GG",21,"")))))</f>
        <v>8</v>
      </c>
      <c r="I17" s="3">
        <v>2</v>
      </c>
      <c r="J17" s="6" t="s">
        <v>52</v>
      </c>
      <c r="K17" s="21"/>
      <c r="N17" s="17"/>
      <c r="O17"/>
    </row>
    <row r="18" spans="2:15" ht="28.8" customHeight="1" x14ac:dyDescent="0.3">
      <c r="B18" s="5" t="s">
        <v>55</v>
      </c>
      <c r="C18" s="1" t="s">
        <v>10</v>
      </c>
      <c r="D18" s="1" t="s">
        <v>49</v>
      </c>
      <c r="E18" s="1" t="s">
        <v>11</v>
      </c>
      <c r="F18" s="1">
        <v>3</v>
      </c>
      <c r="G18" s="1" t="s">
        <v>12</v>
      </c>
      <c r="H18" s="1">
        <f>IF(Tabela1[[#This Row],[Tamanho]]="PP",3,IF(Tabela1[[#This Row],[Tamanho]]="P",5,IF(Tabela1[[#This Row],[Tamanho]]="M",8,IF(Tabela1[[#This Row],[Tamanho]]="G",13,IF(Tabela1[[#This Row],[Tamanho]]="GG",21,"")))))</f>
        <v>13</v>
      </c>
      <c r="I18" s="3">
        <v>2</v>
      </c>
      <c r="J18" s="6" t="s">
        <v>13</v>
      </c>
      <c r="K18" s="21"/>
      <c r="N18" s="17"/>
      <c r="O18"/>
    </row>
    <row r="19" spans="2:15" ht="28.8" x14ac:dyDescent="0.3">
      <c r="B19" s="5" t="s">
        <v>32</v>
      </c>
      <c r="C19" s="1" t="s">
        <v>59</v>
      </c>
      <c r="D19" s="1" t="s">
        <v>60</v>
      </c>
      <c r="E19" s="1" t="s">
        <v>11</v>
      </c>
      <c r="F19" s="1">
        <v>1</v>
      </c>
      <c r="G19" s="1" t="s">
        <v>25</v>
      </c>
      <c r="H19" s="1">
        <f>IF(Tabela1[[#This Row],[Tamanho]]="PP",3,IF(Tabela1[[#This Row],[Tamanho]]="P",5,IF(Tabela1[[#This Row],[Tamanho]]="M",8,IF(Tabela1[[#This Row],[Tamanho]]="G",13,IF(Tabela1[[#This Row],[Tamanho]]="GG",21,"")))))</f>
        <v>21</v>
      </c>
      <c r="I19" s="3">
        <v>2</v>
      </c>
      <c r="J19" s="6" t="s">
        <v>52</v>
      </c>
      <c r="K19" s="21"/>
      <c r="N19" s="17"/>
      <c r="O19"/>
    </row>
    <row r="20" spans="2:15" ht="28.8" x14ac:dyDescent="0.3">
      <c r="B20" s="5" t="s">
        <v>61</v>
      </c>
      <c r="C20" s="1" t="s">
        <v>62</v>
      </c>
      <c r="D20" s="1" t="s">
        <v>60</v>
      </c>
      <c r="E20" s="1" t="s">
        <v>11</v>
      </c>
      <c r="F20" s="1">
        <v>2</v>
      </c>
      <c r="G20" s="1" t="s">
        <v>18</v>
      </c>
      <c r="H20" s="1">
        <f>IF(Tabela1[[#This Row],[Tamanho]]="PP",3,IF(Tabela1[[#This Row],[Tamanho]]="P",5,IF(Tabela1[[#This Row],[Tamanho]]="M",8,IF(Tabela1[[#This Row],[Tamanho]]="G",13,IF(Tabela1[[#This Row],[Tamanho]]="GG",21,"")))))</f>
        <v>8</v>
      </c>
      <c r="I20" s="3">
        <v>2</v>
      </c>
      <c r="J20" s="6" t="s">
        <v>52</v>
      </c>
      <c r="K20" s="21"/>
      <c r="N20" s="17"/>
      <c r="O20"/>
    </row>
    <row r="21" spans="2:15" ht="28.8" customHeight="1" x14ac:dyDescent="0.3">
      <c r="B21" s="5" t="s">
        <v>63</v>
      </c>
      <c r="C21" s="1" t="s">
        <v>10</v>
      </c>
      <c r="D21" s="20" t="s">
        <v>60</v>
      </c>
      <c r="E21" s="1" t="s">
        <v>11</v>
      </c>
      <c r="F21" s="1">
        <v>1</v>
      </c>
      <c r="G21" s="1" t="s">
        <v>12</v>
      </c>
      <c r="H21" s="1">
        <f>IF(Tabela1[[#This Row],[Tamanho]]="PP",3,IF(Tabela1[[#This Row],[Tamanho]]="P",5,IF(Tabela1[[#This Row],[Tamanho]]="M",8,IF(Tabela1[[#This Row],[Tamanho]]="G",13,IF(Tabela1[[#This Row],[Tamanho]]="GG",21,"")))))</f>
        <v>13</v>
      </c>
      <c r="I21" s="3">
        <v>2</v>
      </c>
      <c r="J21" s="6" t="s">
        <v>42</v>
      </c>
      <c r="K21" s="21"/>
      <c r="N21" s="17"/>
      <c r="O21"/>
    </row>
    <row r="22" spans="2:15" ht="28.8" x14ac:dyDescent="0.3">
      <c r="B22" s="5" t="s">
        <v>73</v>
      </c>
      <c r="C22" s="1" t="s">
        <v>74</v>
      </c>
      <c r="D22" s="1" t="s">
        <v>69</v>
      </c>
      <c r="E22" s="1" t="s">
        <v>11</v>
      </c>
      <c r="F22" s="1">
        <v>1</v>
      </c>
      <c r="G22" s="1" t="s">
        <v>30</v>
      </c>
      <c r="H22" s="1">
        <f>IF(Tabela1[[#This Row],[Tamanho]]="PP",3,IF(Tabela1[[#This Row],[Tamanho]]="P",5,IF(Tabela1[[#This Row],[Tamanho]]="M",8,IF(Tabela1[[#This Row],[Tamanho]]="G",13,IF(Tabela1[[#This Row],[Tamanho]]="GG",21,"")))))</f>
        <v>5</v>
      </c>
      <c r="I22" s="3">
        <v>2</v>
      </c>
      <c r="J22" s="6" t="s">
        <v>52</v>
      </c>
      <c r="K22" s="21"/>
      <c r="N22" s="17"/>
      <c r="O22"/>
    </row>
    <row r="23" spans="2:15" ht="28.8" x14ac:dyDescent="0.3">
      <c r="B23" s="5" t="s">
        <v>75</v>
      </c>
      <c r="C23" s="1" t="s">
        <v>76</v>
      </c>
      <c r="D23" s="1" t="s">
        <v>69</v>
      </c>
      <c r="E23" s="1" t="s">
        <v>11</v>
      </c>
      <c r="F23" s="1">
        <v>1</v>
      </c>
      <c r="G23" s="1" t="s">
        <v>25</v>
      </c>
      <c r="H23" s="1">
        <f>IF(Tabela1[[#This Row],[Tamanho]]="PP",3,IF(Tabela1[[#This Row],[Tamanho]]="P",5,IF(Tabela1[[#This Row],[Tamanho]]="M",8,IF(Tabela1[[#This Row],[Tamanho]]="G",13,IF(Tabela1[[#This Row],[Tamanho]]="GG",21,"")))))</f>
        <v>21</v>
      </c>
      <c r="I23" s="3">
        <v>2</v>
      </c>
      <c r="J23" s="6" t="s">
        <v>52</v>
      </c>
      <c r="K23" s="21"/>
      <c r="N23" s="17"/>
      <c r="O23"/>
    </row>
    <row r="24" spans="2:15" ht="28.8" customHeight="1" x14ac:dyDescent="0.3">
      <c r="B24" s="5" t="s">
        <v>77</v>
      </c>
      <c r="C24" s="1" t="s">
        <v>78</v>
      </c>
      <c r="D24" s="1" t="s">
        <v>69</v>
      </c>
      <c r="E24" s="1" t="s">
        <v>11</v>
      </c>
      <c r="F24" s="1">
        <v>1</v>
      </c>
      <c r="G24" s="1" t="s">
        <v>12</v>
      </c>
      <c r="H24" s="1">
        <f>IF(Tabela1[[#This Row],[Tamanho]]="PP",3,IF(Tabela1[[#This Row],[Tamanho]]="P",5,IF(Tabela1[[#This Row],[Tamanho]]="M",8,IF(Tabela1[[#This Row],[Tamanho]]="G",13,IF(Tabela1[[#This Row],[Tamanho]]="GG",21,"")))))</f>
        <v>13</v>
      </c>
      <c r="I24" s="3">
        <v>2</v>
      </c>
      <c r="J24" s="6" t="s">
        <v>52</v>
      </c>
      <c r="K24" s="21"/>
      <c r="N24" s="17"/>
      <c r="O24"/>
    </row>
    <row r="25" spans="2:15" ht="28.8" x14ac:dyDescent="0.3">
      <c r="B25" s="5" t="s">
        <v>91</v>
      </c>
      <c r="C25" s="1" t="s">
        <v>92</v>
      </c>
      <c r="D25" s="1" t="s">
        <v>93</v>
      </c>
      <c r="E25" s="1" t="s">
        <v>11</v>
      </c>
      <c r="F25" s="1">
        <v>2</v>
      </c>
      <c r="G25" s="1" t="s">
        <v>12</v>
      </c>
      <c r="H25" s="1">
        <f>IF(Tabela1[[#This Row],[Tamanho]]="PP",3,IF(Tabela1[[#This Row],[Tamanho]]="P",5,IF(Tabela1[[#This Row],[Tamanho]]="M",8,IF(Tabela1[[#This Row],[Tamanho]]="G",13,IF(Tabela1[[#This Row],[Tamanho]]="GG",21,"")))))</f>
        <v>13</v>
      </c>
      <c r="I25" s="3">
        <v>2</v>
      </c>
      <c r="J25" s="6" t="s">
        <v>13</v>
      </c>
      <c r="K25" s="21"/>
      <c r="N25" s="17"/>
      <c r="O25"/>
    </row>
    <row r="26" spans="2:15" ht="27" customHeight="1" x14ac:dyDescent="0.3">
      <c r="B26" s="5" t="s">
        <v>94</v>
      </c>
      <c r="C26" s="1" t="s">
        <v>95</v>
      </c>
      <c r="D26" s="1" t="s">
        <v>93</v>
      </c>
      <c r="E26" s="1" t="s">
        <v>11</v>
      </c>
      <c r="F26" s="1">
        <v>1</v>
      </c>
      <c r="G26" s="1" t="s">
        <v>12</v>
      </c>
      <c r="H26" s="1">
        <f>IF(Tabela1[[#This Row],[Tamanho]]="PP",3,IF(Tabela1[[#This Row],[Tamanho]]="P",5,IF(Tabela1[[#This Row],[Tamanho]]="M",8,IF(Tabela1[[#This Row],[Tamanho]]="G",13,IF(Tabela1[[#This Row],[Tamanho]]="GG",21,"")))))</f>
        <v>13</v>
      </c>
      <c r="I26" s="4">
        <v>2</v>
      </c>
      <c r="J26" s="6" t="s">
        <v>42</v>
      </c>
      <c r="K26" s="21"/>
      <c r="N26" s="17"/>
      <c r="O26"/>
    </row>
    <row r="27" spans="2:15" ht="28.8" x14ac:dyDescent="0.3">
      <c r="B27" s="5" t="s">
        <v>96</v>
      </c>
      <c r="C27" s="1" t="s">
        <v>97</v>
      </c>
      <c r="D27" s="1" t="s">
        <v>93</v>
      </c>
      <c r="E27" s="1" t="s">
        <v>11</v>
      </c>
      <c r="F27" s="1">
        <v>2</v>
      </c>
      <c r="G27" s="1" t="s">
        <v>12</v>
      </c>
      <c r="H27" s="1">
        <f>IF(Tabela1[[#This Row],[Tamanho]]="PP",3,IF(Tabela1[[#This Row],[Tamanho]]="P",5,IF(Tabela1[[#This Row],[Tamanho]]="M",8,IF(Tabela1[[#This Row],[Tamanho]]="G",13,IF(Tabela1[[#This Row],[Tamanho]]="GG",21,"")))))</f>
        <v>13</v>
      </c>
      <c r="I27" s="3">
        <v>2</v>
      </c>
      <c r="J27" s="6" t="s">
        <v>52</v>
      </c>
      <c r="K27" s="21"/>
      <c r="N27" s="17"/>
      <c r="O27"/>
    </row>
    <row r="28" spans="2:15" ht="28.8" customHeight="1" x14ac:dyDescent="0.3">
      <c r="B28" s="5" t="s">
        <v>98</v>
      </c>
      <c r="C28" s="1" t="s">
        <v>99</v>
      </c>
      <c r="D28" s="1" t="s">
        <v>100</v>
      </c>
      <c r="E28" s="1" t="s">
        <v>11</v>
      </c>
      <c r="F28" s="1">
        <v>1</v>
      </c>
      <c r="G28" s="1" t="s">
        <v>25</v>
      </c>
      <c r="H28" s="1">
        <f>IF(Tabela1[[#This Row],[Tamanho]]="PP",3,IF(Tabela1[[#This Row],[Tamanho]]="P",5,IF(Tabela1[[#This Row],[Tamanho]]="M",8,IF(Tabela1[[#This Row],[Tamanho]]="G",13,IF(Tabela1[[#This Row],[Tamanho]]="GG",21,"")))))</f>
        <v>21</v>
      </c>
      <c r="I28" s="3">
        <v>2</v>
      </c>
      <c r="J28" s="6" t="s">
        <v>52</v>
      </c>
      <c r="K28" s="21"/>
      <c r="N28" s="17"/>
      <c r="O28"/>
    </row>
    <row r="29" spans="2:15" ht="28.8" customHeight="1" x14ac:dyDescent="0.3">
      <c r="B29" s="5" t="s">
        <v>101</v>
      </c>
      <c r="C29" s="1" t="s">
        <v>102</v>
      </c>
      <c r="D29" s="1" t="s">
        <v>100</v>
      </c>
      <c r="E29" s="1" t="s">
        <v>11</v>
      </c>
      <c r="F29" s="1">
        <v>1</v>
      </c>
      <c r="G29" s="1" t="s">
        <v>25</v>
      </c>
      <c r="H29" s="1">
        <f>IF(Tabela1[[#This Row],[Tamanho]]="PP",3,IF(Tabela1[[#This Row],[Tamanho]]="P",5,IF(Tabela1[[#This Row],[Tamanho]]="M",8,IF(Tabela1[[#This Row],[Tamanho]]="G",13,IF(Tabela1[[#This Row],[Tamanho]]="GG",21,"")))))</f>
        <v>21</v>
      </c>
      <c r="I29" s="3">
        <v>2</v>
      </c>
      <c r="J29" s="6" t="s">
        <v>13</v>
      </c>
      <c r="K29" s="21"/>
      <c r="N29" s="17"/>
      <c r="O29"/>
    </row>
    <row r="30" spans="2:15" ht="28.8" customHeight="1" x14ac:dyDescent="0.3">
      <c r="B30" s="5" t="s">
        <v>103</v>
      </c>
      <c r="C30" s="1" t="s">
        <v>10</v>
      </c>
      <c r="D30" s="1" t="s">
        <v>100</v>
      </c>
      <c r="E30" s="1" t="s">
        <v>11</v>
      </c>
      <c r="F30" s="1">
        <v>2</v>
      </c>
      <c r="G30" s="1" t="s">
        <v>12</v>
      </c>
      <c r="H30" s="1">
        <f>IF(Tabela1[[#This Row],[Tamanho]]="PP",3,IF(Tabela1[[#This Row],[Tamanho]]="P",5,IF(Tabela1[[#This Row],[Tamanho]]="M",8,IF(Tabela1[[#This Row],[Tamanho]]="G",13,IF(Tabela1[[#This Row],[Tamanho]]="GG",21,"")))))</f>
        <v>13</v>
      </c>
      <c r="I30" s="3">
        <v>2</v>
      </c>
      <c r="J30" s="6" t="s">
        <v>13</v>
      </c>
      <c r="K30" s="21"/>
      <c r="N30" s="17"/>
      <c r="O30"/>
    </row>
    <row r="31" spans="2:15" ht="28.8" customHeight="1" x14ac:dyDescent="0.3">
      <c r="B31" s="5" t="s">
        <v>107</v>
      </c>
      <c r="C31" s="1" t="s">
        <v>10</v>
      </c>
      <c r="D31" s="1" t="s">
        <v>108</v>
      </c>
      <c r="E31" s="1" t="s">
        <v>11</v>
      </c>
      <c r="F31" s="1">
        <v>2</v>
      </c>
      <c r="G31" s="1" t="s">
        <v>12</v>
      </c>
      <c r="H31" s="1">
        <f>IF(Tabela1[[#This Row],[Tamanho]]="PP",3,IF(Tabela1[[#This Row],[Tamanho]]="P",5,IF(Tabela1[[#This Row],[Tamanho]]="M",8,IF(Tabela1[[#This Row],[Tamanho]]="G",13,IF(Tabela1[[#This Row],[Tamanho]]="GG",21,"")))))</f>
        <v>13</v>
      </c>
      <c r="I31" s="3">
        <v>2</v>
      </c>
      <c r="J31" s="6" t="s">
        <v>13</v>
      </c>
      <c r="K31" s="21"/>
      <c r="N31" s="17"/>
      <c r="O31"/>
    </row>
    <row r="32" spans="2:15" ht="43.2" x14ac:dyDescent="0.3">
      <c r="B32" s="5" t="s">
        <v>109</v>
      </c>
      <c r="C32" s="1" t="s">
        <v>110</v>
      </c>
      <c r="D32" s="1" t="s">
        <v>108</v>
      </c>
      <c r="E32" s="1" t="s">
        <v>11</v>
      </c>
      <c r="F32" s="1">
        <v>1</v>
      </c>
      <c r="G32" s="1" t="s">
        <v>25</v>
      </c>
      <c r="H32" s="1">
        <f>IF(Tabela1[[#This Row],[Tamanho]]="PP",3,IF(Tabela1[[#This Row],[Tamanho]]="P",5,IF(Tabela1[[#This Row],[Tamanho]]="M",8,IF(Tabela1[[#This Row],[Tamanho]]="G",13,IF(Tabela1[[#This Row],[Tamanho]]="GG",21,"")))))</f>
        <v>21</v>
      </c>
      <c r="I32" s="4">
        <v>2</v>
      </c>
      <c r="J32" s="6" t="s">
        <v>52</v>
      </c>
      <c r="K32" s="21"/>
      <c r="N32" s="17"/>
      <c r="O32"/>
    </row>
    <row r="33" spans="2:15" ht="28.8" x14ac:dyDescent="0.3">
      <c r="B33" s="5" t="s">
        <v>111</v>
      </c>
      <c r="C33" s="1" t="s">
        <v>112</v>
      </c>
      <c r="D33" s="1" t="s">
        <v>108</v>
      </c>
      <c r="E33" s="1" t="s">
        <v>11</v>
      </c>
      <c r="F33" s="1">
        <v>1</v>
      </c>
      <c r="G33" s="1" t="s">
        <v>18</v>
      </c>
      <c r="H33" s="1">
        <f>IF(Tabela1[[#This Row],[Tamanho]]="PP",3,IF(Tabela1[[#This Row],[Tamanho]]="P",5,IF(Tabela1[[#This Row],[Tamanho]]="M",8,IF(Tabela1[[#This Row],[Tamanho]]="G",13,IF(Tabela1[[#This Row],[Tamanho]]="GG",21,"")))))</f>
        <v>8</v>
      </c>
      <c r="I33" s="3">
        <v>2</v>
      </c>
      <c r="J33" s="6" t="s">
        <v>52</v>
      </c>
      <c r="K33" s="21"/>
      <c r="N33" s="17"/>
      <c r="O33"/>
    </row>
    <row r="34" spans="2:15" ht="42" customHeight="1" x14ac:dyDescent="0.3">
      <c r="B34" s="5" t="s">
        <v>9</v>
      </c>
      <c r="C34" s="1" t="s">
        <v>10</v>
      </c>
      <c r="D34" s="1" t="s">
        <v>10</v>
      </c>
      <c r="E34" s="1" t="s">
        <v>11</v>
      </c>
      <c r="F34" s="1">
        <v>1</v>
      </c>
      <c r="G34" s="1" t="s">
        <v>12</v>
      </c>
      <c r="H34" s="1">
        <f>IF(Tabela1[[#This Row],[Tamanho]]="PP",3,IF(Tabela1[[#This Row],[Tamanho]]="P",5,IF(Tabela1[[#This Row],[Tamanho]]="M",8,IF(Tabela1[[#This Row],[Tamanho]]="G",13,IF(Tabela1[[#This Row],[Tamanho]]="GG",21,"")))))</f>
        <v>13</v>
      </c>
      <c r="I34" s="4">
        <v>3</v>
      </c>
      <c r="J34" s="6" t="s">
        <v>13</v>
      </c>
      <c r="K34" s="21"/>
      <c r="N34" s="17"/>
      <c r="O34"/>
    </row>
    <row r="35" spans="2:15" ht="29.4" customHeight="1" x14ac:dyDescent="0.3">
      <c r="B35" s="5" t="s">
        <v>14</v>
      </c>
      <c r="C35" s="1" t="s">
        <v>10</v>
      </c>
      <c r="D35" s="1" t="s">
        <v>10</v>
      </c>
      <c r="E35" s="1" t="s">
        <v>11</v>
      </c>
      <c r="F35" s="1">
        <v>2</v>
      </c>
      <c r="G35" s="1" t="s">
        <v>12</v>
      </c>
      <c r="H35" s="1">
        <f>IF(Tabela1[[#This Row],[Tamanho]]="PP",3,IF(Tabela1[[#This Row],[Tamanho]]="P",5,IF(Tabela1[[#This Row],[Tamanho]]="M",8,IF(Tabela1[[#This Row],[Tamanho]]="G",13,IF(Tabela1[[#This Row],[Tamanho]]="GG",21,"")))))</f>
        <v>13</v>
      </c>
      <c r="I35" s="4">
        <v>3</v>
      </c>
      <c r="J35" s="6" t="s">
        <v>13</v>
      </c>
      <c r="K35" s="21"/>
      <c r="N35" s="17"/>
      <c r="O35"/>
    </row>
    <row r="36" spans="2:15" ht="29.4" customHeight="1" x14ac:dyDescent="0.3">
      <c r="B36" s="5" t="s">
        <v>15</v>
      </c>
      <c r="C36" s="1" t="s">
        <v>10</v>
      </c>
      <c r="D36" s="1" t="s">
        <v>10</v>
      </c>
      <c r="E36" s="1" t="s">
        <v>11</v>
      </c>
      <c r="F36" s="1">
        <v>1</v>
      </c>
      <c r="G36" s="1" t="s">
        <v>12</v>
      </c>
      <c r="H36" s="1">
        <f>IF(Tabela1[[#This Row],[Tamanho]]="PP",3,IF(Tabela1[[#This Row],[Tamanho]]="P",5,IF(Tabela1[[#This Row],[Tamanho]]="M",8,IF(Tabela1[[#This Row],[Tamanho]]="G",13,IF(Tabela1[[#This Row],[Tamanho]]="GG",21,"")))))</f>
        <v>13</v>
      </c>
      <c r="I36" s="4">
        <v>3</v>
      </c>
      <c r="J36" s="6" t="s">
        <v>13</v>
      </c>
      <c r="K36" s="21"/>
      <c r="N36" s="17"/>
      <c r="O36"/>
    </row>
    <row r="37" spans="2:15" ht="29.4" customHeight="1" x14ac:dyDescent="0.3">
      <c r="B37" s="5" t="s">
        <v>16</v>
      </c>
      <c r="C37" s="1" t="s">
        <v>10</v>
      </c>
      <c r="D37" s="1" t="s">
        <v>10</v>
      </c>
      <c r="E37" s="1" t="s">
        <v>11</v>
      </c>
      <c r="F37" s="1">
        <v>1</v>
      </c>
      <c r="G37" s="1" t="s">
        <v>12</v>
      </c>
      <c r="H37" s="1">
        <f>IF(Tabela1[[#This Row],[Tamanho]]="PP",3,IF(Tabela1[[#This Row],[Tamanho]]="P",5,IF(Tabela1[[#This Row],[Tamanho]]="M",8,IF(Tabela1[[#This Row],[Tamanho]]="G",13,IF(Tabela1[[#This Row],[Tamanho]]="GG",21,"")))))</f>
        <v>13</v>
      </c>
      <c r="I37" s="4">
        <v>3</v>
      </c>
      <c r="J37" s="6" t="s">
        <v>13</v>
      </c>
      <c r="K37" s="21"/>
      <c r="N37" s="17"/>
      <c r="O37"/>
    </row>
    <row r="38" spans="2:15" ht="29.4" customHeight="1" x14ac:dyDescent="0.3">
      <c r="B38" s="5" t="s">
        <v>17</v>
      </c>
      <c r="C38" s="1" t="s">
        <v>10</v>
      </c>
      <c r="D38" s="1" t="s">
        <v>10</v>
      </c>
      <c r="E38" s="1" t="s">
        <v>11</v>
      </c>
      <c r="F38" s="1">
        <v>1</v>
      </c>
      <c r="G38" s="1" t="s">
        <v>18</v>
      </c>
      <c r="H38" s="1">
        <f>IF(Tabela1[[#This Row],[Tamanho]]="PP",3,IF(Tabela1[[#This Row],[Tamanho]]="P",5,IF(Tabela1[[#This Row],[Tamanho]]="M",8,IF(Tabela1[[#This Row],[Tamanho]]="G",13,IF(Tabela1[[#This Row],[Tamanho]]="GG",21,"")))))</f>
        <v>8</v>
      </c>
      <c r="I38" s="4">
        <v>3</v>
      </c>
      <c r="J38" s="6" t="s">
        <v>13</v>
      </c>
      <c r="K38" s="21"/>
      <c r="N38" s="17"/>
      <c r="O38"/>
    </row>
    <row r="39" spans="2:15" ht="29.4" customHeight="1" x14ac:dyDescent="0.3">
      <c r="B39" s="5" t="s">
        <v>19</v>
      </c>
      <c r="C39" s="1" t="s">
        <v>10</v>
      </c>
      <c r="D39" s="1" t="s">
        <v>10</v>
      </c>
      <c r="E39" s="1" t="s">
        <v>11</v>
      </c>
      <c r="F39" s="1">
        <v>2</v>
      </c>
      <c r="G39" s="1" t="s">
        <v>18</v>
      </c>
      <c r="H39" s="1">
        <f>IF(Tabela1[[#This Row],[Tamanho]]="PP",3,IF(Tabela1[[#This Row],[Tamanho]]="P",5,IF(Tabela1[[#This Row],[Tamanho]]="M",8,IF(Tabela1[[#This Row],[Tamanho]]="G",13,IF(Tabela1[[#This Row],[Tamanho]]="GG",21,"")))))</f>
        <v>8</v>
      </c>
      <c r="I39" s="4">
        <v>3</v>
      </c>
      <c r="J39" s="6" t="s">
        <v>13</v>
      </c>
      <c r="K39" s="21"/>
      <c r="N39" s="17"/>
      <c r="O39"/>
    </row>
    <row r="40" spans="2:15" ht="29.4" customHeight="1" x14ac:dyDescent="0.3">
      <c r="B40" s="5" t="s">
        <v>22</v>
      </c>
      <c r="C40" s="1" t="s">
        <v>10</v>
      </c>
      <c r="D40" s="1" t="s">
        <v>10</v>
      </c>
      <c r="E40" s="1" t="s">
        <v>11</v>
      </c>
      <c r="F40" s="1">
        <v>3</v>
      </c>
      <c r="G40" s="1" t="s">
        <v>12</v>
      </c>
      <c r="H40" s="1">
        <f>IF(Tabela1[[#This Row],[Tamanho]]="PP",3,IF(Tabela1[[#This Row],[Tamanho]]="P",5,IF(Tabela1[[#This Row],[Tamanho]]="M",8,IF(Tabela1[[#This Row],[Tamanho]]="G",13,IF(Tabela1[[#This Row],[Tamanho]]="GG",21,"")))))</f>
        <v>13</v>
      </c>
      <c r="I40" s="4">
        <v>3</v>
      </c>
      <c r="J40" s="6" t="s">
        <v>13</v>
      </c>
      <c r="K40" s="21"/>
      <c r="N40" s="17"/>
      <c r="O40"/>
    </row>
    <row r="41" spans="2:15" ht="29.4" customHeight="1" x14ac:dyDescent="0.3">
      <c r="B41" s="10" t="s">
        <v>24</v>
      </c>
      <c r="C41" s="11" t="s">
        <v>10</v>
      </c>
      <c r="D41" s="11" t="s">
        <v>10</v>
      </c>
      <c r="E41" s="11" t="s">
        <v>11</v>
      </c>
      <c r="F41" s="11">
        <v>3</v>
      </c>
      <c r="G41" s="11" t="s">
        <v>25</v>
      </c>
      <c r="H41" s="1">
        <f>IF(Tabela1[[#This Row],[Tamanho]]="PP",3,IF(Tabela1[[#This Row],[Tamanho]]="P",5,IF(Tabela1[[#This Row],[Tamanho]]="M",8,IF(Tabela1[[#This Row],[Tamanho]]="G",13,IF(Tabela1[[#This Row],[Tamanho]]="GG",21,"")))))</f>
        <v>21</v>
      </c>
      <c r="I41" s="12">
        <v>3</v>
      </c>
      <c r="J41" s="13" t="s">
        <v>13</v>
      </c>
      <c r="K41" s="21"/>
      <c r="N41" s="17"/>
      <c r="O41"/>
    </row>
    <row r="42" spans="2:15" ht="28.8" x14ac:dyDescent="0.3">
      <c r="B42" s="10" t="s">
        <v>27</v>
      </c>
      <c r="C42" s="11" t="s">
        <v>10</v>
      </c>
      <c r="D42" s="11" t="s">
        <v>10</v>
      </c>
      <c r="E42" s="11" t="s">
        <v>11</v>
      </c>
      <c r="F42" s="11">
        <v>1</v>
      </c>
      <c r="G42" s="11" t="s">
        <v>18</v>
      </c>
      <c r="H42" s="1">
        <f>IF(Tabela1[[#This Row],[Tamanho]]="PP",3,IF(Tabela1[[#This Row],[Tamanho]]="P",5,IF(Tabela1[[#This Row],[Tamanho]]="M",8,IF(Tabela1[[#This Row],[Tamanho]]="G",13,IF(Tabela1[[#This Row],[Tamanho]]="GG",21,"")))))</f>
        <v>8</v>
      </c>
      <c r="I42" s="12">
        <v>3</v>
      </c>
      <c r="J42" s="13" t="s">
        <v>13</v>
      </c>
      <c r="K42" s="21"/>
      <c r="N42" s="17"/>
      <c r="O42"/>
    </row>
    <row r="43" spans="2:15" ht="29.4" customHeight="1" x14ac:dyDescent="0.3">
      <c r="B43" s="10" t="s">
        <v>29</v>
      </c>
      <c r="C43" s="11" t="s">
        <v>10</v>
      </c>
      <c r="D43" s="11" t="s">
        <v>10</v>
      </c>
      <c r="E43" s="11" t="s">
        <v>11</v>
      </c>
      <c r="F43" s="11">
        <v>3</v>
      </c>
      <c r="G43" s="11" t="s">
        <v>30</v>
      </c>
      <c r="H43" s="1">
        <f>IF(Tabela1[[#This Row],[Tamanho]]="PP",3,IF(Tabela1[[#This Row],[Tamanho]]="P",5,IF(Tabela1[[#This Row],[Tamanho]]="M",8,IF(Tabela1[[#This Row],[Tamanho]]="G",13,IF(Tabela1[[#This Row],[Tamanho]]="GG",21,"")))))</f>
        <v>5</v>
      </c>
      <c r="I43" s="12">
        <v>3</v>
      </c>
      <c r="J43" s="13" t="s">
        <v>13</v>
      </c>
      <c r="K43" s="21"/>
      <c r="N43" s="17"/>
      <c r="O43"/>
    </row>
    <row r="44" spans="2:15" ht="28.8" x14ac:dyDescent="0.3">
      <c r="B44" s="10" t="s">
        <v>32</v>
      </c>
      <c r="C44" s="11" t="s">
        <v>10</v>
      </c>
      <c r="D44" s="11" t="s">
        <v>10</v>
      </c>
      <c r="E44" s="11" t="s">
        <v>11</v>
      </c>
      <c r="F44" s="11">
        <v>1</v>
      </c>
      <c r="G44" s="11" t="s">
        <v>25</v>
      </c>
      <c r="H44" s="1">
        <f>IF(Tabela1[[#This Row],[Tamanho]]="PP",3,IF(Tabela1[[#This Row],[Tamanho]]="P",5,IF(Tabela1[[#This Row],[Tamanho]]="M",8,IF(Tabela1[[#This Row],[Tamanho]]="G",13,IF(Tabela1[[#This Row],[Tamanho]]="GG",21,"")))))</f>
        <v>21</v>
      </c>
      <c r="I44" s="12">
        <v>3</v>
      </c>
      <c r="J44" s="13" t="s">
        <v>13</v>
      </c>
      <c r="K44" s="21"/>
      <c r="N44" s="17"/>
      <c r="O44"/>
    </row>
    <row r="45" spans="2:15" ht="29.4" customHeight="1" x14ac:dyDescent="0.3">
      <c r="B45" s="10" t="s">
        <v>34</v>
      </c>
      <c r="C45" s="11" t="s">
        <v>10</v>
      </c>
      <c r="D45" s="11" t="s">
        <v>10</v>
      </c>
      <c r="E45" s="11" t="s">
        <v>11</v>
      </c>
      <c r="F45" s="11">
        <v>1</v>
      </c>
      <c r="G45" s="11" t="s">
        <v>30</v>
      </c>
      <c r="H45" s="1">
        <f>IF(Tabela1[[#This Row],[Tamanho]]="PP",3,IF(Tabela1[[#This Row],[Tamanho]]="P",5,IF(Tabela1[[#This Row],[Tamanho]]="M",8,IF(Tabela1[[#This Row],[Tamanho]]="G",13,IF(Tabela1[[#This Row],[Tamanho]]="GG",21,"")))))</f>
        <v>5</v>
      </c>
      <c r="I45" s="12">
        <v>3</v>
      </c>
      <c r="J45" s="13" t="s">
        <v>13</v>
      </c>
      <c r="K45" s="21"/>
      <c r="N45" s="17"/>
      <c r="O45"/>
    </row>
    <row r="46" spans="2:15" ht="28.8" x14ac:dyDescent="0.3">
      <c r="B46" s="10" t="s">
        <v>35</v>
      </c>
      <c r="C46" s="11" t="s">
        <v>10</v>
      </c>
      <c r="D46" s="11" t="s">
        <v>10</v>
      </c>
      <c r="E46" s="11" t="s">
        <v>11</v>
      </c>
      <c r="F46" s="11">
        <v>1</v>
      </c>
      <c r="G46" s="11" t="s">
        <v>18</v>
      </c>
      <c r="H46" s="1">
        <f>IF(Tabela1[[#This Row],[Tamanho]]="PP",3,IF(Tabela1[[#This Row],[Tamanho]]="P",5,IF(Tabela1[[#This Row],[Tamanho]]="M",8,IF(Tabela1[[#This Row],[Tamanho]]="G",13,IF(Tabela1[[#This Row],[Tamanho]]="GG",21,"")))))</f>
        <v>8</v>
      </c>
      <c r="I46" s="12">
        <v>3</v>
      </c>
      <c r="J46" s="13" t="s">
        <v>13</v>
      </c>
      <c r="K46" s="21"/>
      <c r="N46" s="17"/>
      <c r="O46"/>
    </row>
    <row r="47" spans="2:15" ht="29.4" customHeight="1" x14ac:dyDescent="0.3">
      <c r="B47" s="10" t="s">
        <v>36</v>
      </c>
      <c r="C47" s="11" t="s">
        <v>10</v>
      </c>
      <c r="D47" s="11" t="s">
        <v>10</v>
      </c>
      <c r="E47" s="11" t="s">
        <v>11</v>
      </c>
      <c r="F47" s="11">
        <v>1</v>
      </c>
      <c r="G47" s="11" t="s">
        <v>25</v>
      </c>
      <c r="H47" s="1">
        <f>IF(Tabela1[[#This Row],[Tamanho]]="PP",3,IF(Tabela1[[#This Row],[Tamanho]]="P",5,IF(Tabela1[[#This Row],[Tamanho]]="M",8,IF(Tabela1[[#This Row],[Tamanho]]="G",13,IF(Tabela1[[#This Row],[Tamanho]]="GG",21,"")))))</f>
        <v>21</v>
      </c>
      <c r="I47" s="12">
        <v>3</v>
      </c>
      <c r="J47" s="13" t="s">
        <v>13</v>
      </c>
      <c r="K47" s="21"/>
      <c r="N47" s="17"/>
      <c r="O47"/>
    </row>
    <row r="48" spans="2:15" ht="28.8" x14ac:dyDescent="0.3">
      <c r="B48" s="10" t="s">
        <v>37</v>
      </c>
      <c r="C48" s="11" t="s">
        <v>10</v>
      </c>
      <c r="D48" s="11" t="s">
        <v>10</v>
      </c>
      <c r="E48" s="11" t="s">
        <v>11</v>
      </c>
      <c r="F48" s="11">
        <v>1</v>
      </c>
      <c r="G48" s="11" t="s">
        <v>12</v>
      </c>
      <c r="H48" s="1">
        <f>IF(Tabela1[[#This Row],[Tamanho]]="PP",3,IF(Tabela1[[#This Row],[Tamanho]]="P",5,IF(Tabela1[[#This Row],[Tamanho]]="M",8,IF(Tabela1[[#This Row],[Tamanho]]="G",13,IF(Tabela1[[#This Row],[Tamanho]]="GG",21,"")))))</f>
        <v>13</v>
      </c>
      <c r="I48" s="12">
        <v>3</v>
      </c>
      <c r="J48" s="13" t="s">
        <v>13</v>
      </c>
      <c r="K48" s="21"/>
      <c r="N48" s="17"/>
      <c r="O48"/>
    </row>
    <row r="49" spans="2:15" ht="28.8" x14ac:dyDescent="0.3">
      <c r="B49" s="10" t="s">
        <v>38</v>
      </c>
      <c r="C49" s="11" t="s">
        <v>10</v>
      </c>
      <c r="D49" s="11" t="s">
        <v>10</v>
      </c>
      <c r="E49" s="11" t="s">
        <v>11</v>
      </c>
      <c r="F49" s="11">
        <v>3</v>
      </c>
      <c r="G49" s="11" t="s">
        <v>25</v>
      </c>
      <c r="H49" s="1">
        <f>IF(Tabela1[[#This Row],[Tamanho]]="PP",3,IF(Tabela1[[#This Row],[Tamanho]]="P",5,IF(Tabela1[[#This Row],[Tamanho]]="M",8,IF(Tabela1[[#This Row],[Tamanho]]="G",13,IF(Tabela1[[#This Row],[Tamanho]]="GG",21,"")))))</f>
        <v>21</v>
      </c>
      <c r="I49" s="12">
        <v>3</v>
      </c>
      <c r="J49" s="13" t="s">
        <v>13</v>
      </c>
      <c r="K49" s="21"/>
      <c r="N49" s="17"/>
      <c r="O49"/>
    </row>
  </sheetData>
  <mergeCells count="7">
    <mergeCell ref="L1:P1"/>
    <mergeCell ref="L7:P7"/>
    <mergeCell ref="L2:P2"/>
    <mergeCell ref="L3:P3"/>
    <mergeCell ref="L4:P4"/>
    <mergeCell ref="L5:P5"/>
    <mergeCell ref="L6:P6"/>
  </mergeCells>
  <conditionalFormatting sqref="B2:D2">
    <cfRule type="cellIs" dxfId="12" priority="7" operator="equal">
      <formula>$J$2="ok"</formula>
    </cfRule>
  </conditionalFormatting>
  <conditionalFormatting sqref="B2:D1048576">
    <cfRule type="expression" dxfId="11" priority="1">
      <formula>$J2="A Fazer"</formula>
    </cfRule>
    <cfRule type="expression" dxfId="10" priority="2">
      <formula>$J2="Em Andamento"</formula>
    </cfRule>
    <cfRule type="expression" dxfId="9" priority="3">
      <formula>$J2="OK"</formula>
    </cfRule>
  </conditionalFormatting>
  <conditionalFormatting sqref="D32">
    <cfRule type="expression" dxfId="8" priority="18">
      <formula>$J33="em andamento"</formula>
    </cfRule>
    <cfRule type="expression" dxfId="7" priority="19">
      <formula>$J33="a fazer"</formula>
    </cfRule>
    <cfRule type="expression" dxfId="6" priority="20">
      <formula>$J33="ok"</formula>
    </cfRule>
  </conditionalFormatting>
  <conditionalFormatting sqref="I1:I1048576">
    <cfRule type="cellIs" dxfId="5" priority="8" operator="equal">
      <formula>3</formula>
    </cfRule>
    <cfRule type="cellIs" dxfId="4" priority="9" operator="equal">
      <formula>2</formula>
    </cfRule>
    <cfRule type="cellIs" dxfId="3" priority="10" operator="equal">
      <formula>1</formula>
    </cfRule>
  </conditionalFormatting>
  <conditionalFormatting sqref="J1:J1048576">
    <cfRule type="cellIs" dxfId="2" priority="12" operator="equal">
      <formula>"a fazer"</formula>
    </cfRule>
    <cfRule type="cellIs" dxfId="1" priority="13" operator="equal">
      <formula>"em andamento"</formula>
    </cfRule>
    <cfRule type="cellIs" dxfId="0" priority="14" operator="equal">
      <formula>"ok"</formula>
    </cfRule>
  </conditionalFormatting>
  <dataValidations count="4">
    <dataValidation type="list" allowBlank="1" showInputMessage="1" showErrorMessage="1" sqref="J50:J1048576" xr:uid="{C680D417-1D51-486B-8B90-9D077C8E3111}">
      <formula1>"ok, em andamento, a fazer"</formula1>
    </dataValidation>
    <dataValidation type="list" allowBlank="1" showInputMessage="1" showErrorMessage="1" sqref="F2:F49" xr:uid="{97A0FF44-AACB-4270-A6C8-A294DC5DDC85}">
      <formula1>"1, 2, 3"</formula1>
    </dataValidation>
    <dataValidation type="list" allowBlank="1" showInputMessage="1" showErrorMessage="1" sqref="G2:G49" xr:uid="{F9EEC62B-1E4E-4791-8F63-19D2FDA88555}">
      <formula1>"PP, P, M, G, GG"</formula1>
    </dataValidation>
    <dataValidation type="list" allowBlank="1" showInputMessage="1" showErrorMessage="1" sqref="J2:J49" xr:uid="{19F752E9-A099-4A5E-9D79-85B3EE046244}">
      <formula1>"OK, Em Andamento, A Fazer"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b2d5393521311a2dfe1a01f8662ada8b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847e0c7cf8a37c73d167688af6a258d6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AF9C6D-F190-42A0-821A-B8E204EDD3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F3BF93-3FCF-435B-A1E7-9AB7D5257E75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3.xml><?xml version="1.0" encoding="utf-8"?>
<ds:datastoreItem xmlns:ds="http://schemas.openxmlformats.org/officeDocument/2006/customXml" ds:itemID="{E9169285-0D56-46B6-B5A2-BC131FD5F0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lucca</dc:creator>
  <cp:keywords/>
  <dc:description/>
  <cp:lastModifiedBy>VINICIUS AOKI EGUCHI .</cp:lastModifiedBy>
  <cp:revision/>
  <dcterms:created xsi:type="dcterms:W3CDTF">2024-09-25T13:03:07Z</dcterms:created>
  <dcterms:modified xsi:type="dcterms:W3CDTF">2024-10-07T23:44:05Z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