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Zeros de função\"/>
    </mc:Choice>
  </mc:AlternateContent>
  <xr:revisionPtr revIDLastSave="0" documentId="13_ncr:1_{57EEEF94-6AE2-4BAA-9E84-B28DAB0675E9}" xr6:coauthVersionLast="43" xr6:coauthVersionMax="43" xr10:uidLastSave="{00000000-0000-0000-0000-000000000000}"/>
  <bookViews>
    <workbookView xWindow="-120" yWindow="-120" windowWidth="20730" windowHeight="11160" firstSheet="5" activeTab="7" xr2:uid="{60F93706-D352-4275-AD01-79DF43186860}"/>
  </bookViews>
  <sheets>
    <sheet name="MÉTODO BISSECÇÃO (2)" sheetId="7" state="hidden" r:id="rId1"/>
    <sheet name="MÉTODO BISSECÇÃO" sheetId="3" r:id="rId2"/>
    <sheet name="Planilha1" sheetId="8" state="hidden" r:id="rId3"/>
    <sheet name="Planilha2" sheetId="9" state="hidden" r:id="rId4"/>
    <sheet name=" MÉTODO DA FALSA POSIÇÃO" sheetId="2" r:id="rId5"/>
    <sheet name=" MÉTODO DO PONTO FIXO" sheetId="1" r:id="rId6"/>
    <sheet name="MÉTODO DA SECANTE" sheetId="4" r:id="rId7"/>
    <sheet name="MÉTODO DE NEWTON-RAPHSON" sheetId="5" r:id="rId8"/>
  </sheets>
  <definedNames>
    <definedName name="_xlnm._FilterDatabase" localSheetId="1" hidden="1">'MÉTODO BISSECÇÃO'!$A$1:$F$42</definedName>
    <definedName name="_xlnm._FilterDatabase" localSheetId="0" hidden="1">'MÉTODO BISSECÇÃO (2)'!$A$1:$H$42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4" l="1"/>
  <c r="C2" i="4"/>
  <c r="C47" i="5" l="1"/>
  <c r="C45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" i="5"/>
  <c r="E12" i="5"/>
  <c r="E10" i="5"/>
  <c r="E9" i="5"/>
  <c r="E8" i="5"/>
  <c r="E7" i="5"/>
  <c r="E6" i="5"/>
  <c r="E5" i="5"/>
  <c r="E4" i="5"/>
  <c r="C4" i="5"/>
  <c r="E3" i="5"/>
  <c r="D3" i="5"/>
  <c r="C3" i="5"/>
  <c r="F3" i="5" s="1"/>
  <c r="E2" i="5"/>
  <c r="D2" i="5"/>
  <c r="A34" i="4"/>
  <c r="A32" i="4"/>
  <c r="A31" i="4"/>
  <c r="E3" i="4"/>
  <c r="D3" i="4"/>
  <c r="D2" i="4"/>
  <c r="C47" i="1"/>
  <c r="C45" i="1"/>
  <c r="C4" i="4" l="1"/>
  <c r="E4" i="4" s="1"/>
  <c r="C45" i="3"/>
  <c r="C47" i="3"/>
  <c r="C2" i="1"/>
  <c r="A33" i="1"/>
  <c r="A32" i="1"/>
  <c r="D4" i="4" l="1"/>
  <c r="C5" i="4" s="1"/>
  <c r="E5" i="4"/>
  <c r="D5" i="4"/>
  <c r="C6" i="4" s="1"/>
  <c r="D5" i="2"/>
  <c r="F5" i="2" s="1"/>
  <c r="C5" i="2"/>
  <c r="E6" i="4" l="1"/>
  <c r="D6" i="4"/>
  <c r="E5" i="2"/>
  <c r="G5" i="2" s="1"/>
  <c r="H5" i="2" s="1"/>
  <c r="A34" i="3"/>
  <c r="A33" i="3"/>
  <c r="E2" i="3"/>
  <c r="C2" i="3"/>
  <c r="C6" i="2" l="1"/>
  <c r="E6" i="2" s="1"/>
  <c r="D6" i="2"/>
  <c r="F6" i="2" s="1"/>
  <c r="F2" i="7"/>
  <c r="E2" i="7"/>
  <c r="D2" i="7"/>
  <c r="C2" i="7"/>
  <c r="A39" i="7"/>
  <c r="A34" i="7"/>
  <c r="A33" i="7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G6" i="2" l="1"/>
  <c r="I6" i="2" s="1"/>
  <c r="G2" i="7"/>
  <c r="H2" i="7" s="1"/>
  <c r="D3" i="7" s="1"/>
  <c r="F3" i="7" s="1"/>
  <c r="A35" i="7"/>
  <c r="A36" i="7" s="1"/>
  <c r="H6" i="2" l="1"/>
  <c r="C7" i="2" s="1"/>
  <c r="A39" i="3"/>
  <c r="D7" i="2" l="1"/>
  <c r="F7" i="2" s="1"/>
  <c r="E7" i="2"/>
  <c r="G7" i="2" s="1"/>
  <c r="D2" i="3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H7" i="2" l="1"/>
  <c r="I7" i="2"/>
  <c r="G2" i="3"/>
  <c r="H2" i="3" s="1"/>
  <c r="F2" i="3"/>
  <c r="A32" i="2"/>
  <c r="C8" i="2" l="1"/>
  <c r="D8" i="2"/>
  <c r="F8" i="2" s="1"/>
  <c r="D3" i="3"/>
  <c r="F3" i="3" s="1"/>
  <c r="C3" i="3"/>
  <c r="B6" i="2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E8" i="2" l="1"/>
  <c r="G8" i="2" s="1"/>
  <c r="E3" i="3"/>
  <c r="G3" i="3"/>
  <c r="A33" i="2"/>
  <c r="H8" i="2" l="1"/>
  <c r="I8" i="2"/>
  <c r="H3" i="3"/>
  <c r="I3" i="3"/>
  <c r="A27" i="5"/>
  <c r="A26" i="5"/>
  <c r="C9" i="2" l="1"/>
  <c r="D9" i="2"/>
  <c r="F9" i="2" s="1"/>
  <c r="D4" i="3"/>
  <c r="F4" i="3" s="1"/>
  <c r="C4" i="3"/>
  <c r="E9" i="2" l="1"/>
  <c r="G9" i="2" s="1"/>
  <c r="A33" i="4"/>
  <c r="E4" i="3"/>
  <c r="G4" i="3"/>
  <c r="C2" i="5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I9" i="2" l="1"/>
  <c r="H9" i="2"/>
  <c r="H4" i="3"/>
  <c r="I4" i="3"/>
  <c r="A28" i="5"/>
  <c r="A29" i="5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C10" i="2" l="1"/>
  <c r="E10" i="2" s="1"/>
  <c r="D10" i="2"/>
  <c r="F10" i="2" s="1"/>
  <c r="C5" i="3"/>
  <c r="D5" i="3"/>
  <c r="F5" i="3" s="1"/>
  <c r="A35" i="3"/>
  <c r="A36" i="3" s="1"/>
  <c r="G10" i="2" l="1"/>
  <c r="I10" i="2" s="1"/>
  <c r="G5" i="3"/>
  <c r="E5" i="3"/>
  <c r="H10" i="2" l="1"/>
  <c r="C11" i="2" s="1"/>
  <c r="E11" i="2" s="1"/>
  <c r="D11" i="2"/>
  <c r="F11" i="2" s="1"/>
  <c r="I5" i="3"/>
  <c r="H5" i="3"/>
  <c r="A34" i="2"/>
  <c r="A35" i="2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G11" i="2" l="1"/>
  <c r="C6" i="3"/>
  <c r="D6" i="3"/>
  <c r="F6" i="3" s="1"/>
  <c r="A34" i="1"/>
  <c r="A35" i="1" s="1"/>
  <c r="I11" i="2" l="1"/>
  <c r="H11" i="2"/>
  <c r="G6" i="3"/>
  <c r="E6" i="3"/>
  <c r="C12" i="2" l="1"/>
  <c r="E12" i="2" s="1"/>
  <c r="D12" i="2"/>
  <c r="F12" i="2" s="1"/>
  <c r="G12" i="2" s="1"/>
  <c r="I6" i="3"/>
  <c r="H6" i="3"/>
  <c r="I12" i="2" l="1"/>
  <c r="H12" i="2"/>
  <c r="C7" i="3"/>
  <c r="D7" i="3"/>
  <c r="F7" i="3" s="1"/>
  <c r="C7" i="4"/>
  <c r="C13" i="2" l="1"/>
  <c r="E13" i="2" s="1"/>
  <c r="D13" i="2"/>
  <c r="F13" i="2" s="1"/>
  <c r="E7" i="4"/>
  <c r="D7" i="4"/>
  <c r="E7" i="3"/>
  <c r="G7" i="3"/>
  <c r="G13" i="2" l="1"/>
  <c r="H7" i="3"/>
  <c r="I7" i="3"/>
  <c r="I13" i="2" l="1"/>
  <c r="H13" i="2"/>
  <c r="C8" i="4"/>
  <c r="C8" i="3"/>
  <c r="D8" i="3"/>
  <c r="F8" i="3" s="1"/>
  <c r="C14" i="2" l="1"/>
  <c r="E14" i="2" s="1"/>
  <c r="D14" i="2"/>
  <c r="F14" i="2" s="1"/>
  <c r="G14" i="2" s="1"/>
  <c r="E8" i="4"/>
  <c r="D8" i="4"/>
  <c r="C9" i="4" s="1"/>
  <c r="C45" i="4" s="1"/>
  <c r="E8" i="3"/>
  <c r="G8" i="3"/>
  <c r="I14" i="2" l="1"/>
  <c r="H14" i="2"/>
  <c r="E9" i="4"/>
  <c r="C47" i="4" s="1"/>
  <c r="D9" i="4"/>
  <c r="H8" i="3"/>
  <c r="I8" i="3"/>
  <c r="C10" i="4" l="1"/>
  <c r="D10" i="4" s="1"/>
  <c r="C11" i="4" s="1"/>
  <c r="C15" i="2"/>
  <c r="E15" i="2" s="1"/>
  <c r="D15" i="2"/>
  <c r="F15" i="2" s="1"/>
  <c r="C9" i="3"/>
  <c r="D9" i="3"/>
  <c r="F9" i="3" s="1"/>
  <c r="E10" i="4" l="1"/>
  <c r="G15" i="2"/>
  <c r="I15" i="2" s="1"/>
  <c r="E11" i="4"/>
  <c r="D11" i="4"/>
  <c r="C12" i="4" s="1"/>
  <c r="D12" i="4" s="1"/>
  <c r="G9" i="3"/>
  <c r="E9" i="3"/>
  <c r="H15" i="2" l="1"/>
  <c r="C16" i="2" s="1"/>
  <c r="E16" i="2" s="1"/>
  <c r="C13" i="4"/>
  <c r="E12" i="4"/>
  <c r="I9" i="3"/>
  <c r="H9" i="3"/>
  <c r="D16" i="2" l="1"/>
  <c r="F16" i="2" s="1"/>
  <c r="G16" i="2" s="1"/>
  <c r="I16" i="2" s="1"/>
  <c r="D13" i="4"/>
  <c r="C14" i="4" s="1"/>
  <c r="D14" i="4" s="1"/>
  <c r="C15" i="4" s="1"/>
  <c r="E13" i="4"/>
  <c r="C10" i="3"/>
  <c r="D10" i="3"/>
  <c r="F10" i="3" s="1"/>
  <c r="H16" i="2" l="1"/>
  <c r="C17" i="2"/>
  <c r="E17" i="2" s="1"/>
  <c r="D17" i="2"/>
  <c r="F17" i="2" s="1"/>
  <c r="G17" i="2" s="1"/>
  <c r="D15" i="4"/>
  <c r="C16" i="4" s="1"/>
  <c r="E15" i="4"/>
  <c r="E14" i="4"/>
  <c r="E10" i="3"/>
  <c r="G10" i="3"/>
  <c r="I17" i="2" l="1"/>
  <c r="H17" i="2"/>
  <c r="E16" i="4"/>
  <c r="D16" i="4"/>
  <c r="C17" i="4" s="1"/>
  <c r="D17" i="4" s="1"/>
  <c r="C18" i="4" s="1"/>
  <c r="E18" i="4" s="1"/>
  <c r="I10" i="3"/>
  <c r="H10" i="3"/>
  <c r="C18" i="2" l="1"/>
  <c r="E18" i="2" s="1"/>
  <c r="D18" i="2"/>
  <c r="F18" i="2" s="1"/>
  <c r="G18" i="2" s="1"/>
  <c r="E17" i="4"/>
  <c r="D18" i="4"/>
  <c r="C19" i="4" s="1"/>
  <c r="D19" i="4" s="1"/>
  <c r="C20" i="4" s="1"/>
  <c r="C11" i="3"/>
  <c r="D11" i="3"/>
  <c r="F11" i="3" s="1"/>
  <c r="I18" i="2" l="1"/>
  <c r="H18" i="2"/>
  <c r="E19" i="4"/>
  <c r="D20" i="4"/>
  <c r="C21" i="4" s="1"/>
  <c r="E20" i="4"/>
  <c r="E11" i="3"/>
  <c r="G11" i="3"/>
  <c r="C19" i="2" l="1"/>
  <c r="E19" i="2" s="1"/>
  <c r="D19" i="2"/>
  <c r="F19" i="2" s="1"/>
  <c r="G19" i="2" s="1"/>
  <c r="D21" i="4"/>
  <c r="C22" i="4" s="1"/>
  <c r="E22" i="4" s="1"/>
  <c r="E21" i="4"/>
  <c r="H11" i="3"/>
  <c r="I11" i="3"/>
  <c r="I19" i="2" l="1"/>
  <c r="H19" i="2"/>
  <c r="D22" i="4"/>
  <c r="C23" i="4" s="1"/>
  <c r="C12" i="3"/>
  <c r="D12" i="3"/>
  <c r="F12" i="3" s="1"/>
  <c r="C20" i="2" l="1"/>
  <c r="D20" i="2"/>
  <c r="F20" i="2" s="1"/>
  <c r="D23" i="4"/>
  <c r="C24" i="4" s="1"/>
  <c r="E23" i="4"/>
  <c r="E12" i="3"/>
  <c r="G12" i="3"/>
  <c r="E20" i="2" l="1"/>
  <c r="G20" i="2" s="1"/>
  <c r="E24" i="4"/>
  <c r="D24" i="4"/>
  <c r="C25" i="4" s="1"/>
  <c r="H12" i="3"/>
  <c r="I12" i="3"/>
  <c r="I20" i="2" l="1"/>
  <c r="H20" i="2"/>
  <c r="D25" i="4"/>
  <c r="C26" i="4" s="1"/>
  <c r="E25" i="4"/>
  <c r="C13" i="3"/>
  <c r="D13" i="3"/>
  <c r="F13" i="3" s="1"/>
  <c r="C21" i="2" l="1"/>
  <c r="E21" i="2" s="1"/>
  <c r="D21" i="2"/>
  <c r="F21" i="2" s="1"/>
  <c r="E26" i="4"/>
  <c r="D26" i="4"/>
  <c r="C27" i="4" s="1"/>
  <c r="E13" i="3"/>
  <c r="G13" i="3"/>
  <c r="G21" i="2" l="1"/>
  <c r="I21" i="2" s="1"/>
  <c r="D27" i="4"/>
  <c r="C28" i="4" s="1"/>
  <c r="E27" i="4"/>
  <c r="I13" i="3"/>
  <c r="H13" i="3"/>
  <c r="H21" i="2" l="1"/>
  <c r="C22" i="2" s="1"/>
  <c r="D28" i="4"/>
  <c r="C29" i="4" s="1"/>
  <c r="E28" i="4"/>
  <c r="C14" i="3"/>
  <c r="D14" i="3"/>
  <c r="F14" i="3" s="1"/>
  <c r="D22" i="2" l="1"/>
  <c r="F22" i="2" s="1"/>
  <c r="E22" i="2"/>
  <c r="D29" i="4"/>
  <c r="C30" i="4" s="1"/>
  <c r="E29" i="4"/>
  <c r="G14" i="3"/>
  <c r="E14" i="3"/>
  <c r="G22" i="2" l="1"/>
  <c r="I22" i="2"/>
  <c r="H22" i="2"/>
  <c r="E30" i="4"/>
  <c r="D30" i="4"/>
  <c r="C31" i="4" s="1"/>
  <c r="H14" i="3"/>
  <c r="I14" i="3"/>
  <c r="C23" i="2" l="1"/>
  <c r="E23" i="2" s="1"/>
  <c r="D23" i="2"/>
  <c r="F23" i="2" s="1"/>
  <c r="G23" i="2" s="1"/>
  <c r="D31" i="4"/>
  <c r="C32" i="4" s="1"/>
  <c r="E31" i="4"/>
  <c r="C15" i="3"/>
  <c r="D15" i="3"/>
  <c r="F15" i="3" s="1"/>
  <c r="I23" i="2" l="1"/>
  <c r="H23" i="2"/>
  <c r="E32" i="4"/>
  <c r="D32" i="4"/>
  <c r="C33" i="4" s="1"/>
  <c r="E15" i="3"/>
  <c r="G15" i="3"/>
  <c r="C24" i="2" l="1"/>
  <c r="D24" i="2"/>
  <c r="F24" i="2" s="1"/>
  <c r="D33" i="4"/>
  <c r="C34" i="4" s="1"/>
  <c r="E33" i="4"/>
  <c r="H15" i="3"/>
  <c r="I15" i="3"/>
  <c r="E24" i="2" l="1"/>
  <c r="G24" i="2" s="1"/>
  <c r="E34" i="4"/>
  <c r="D34" i="4"/>
  <c r="C35" i="4" s="1"/>
  <c r="C16" i="3"/>
  <c r="D16" i="3"/>
  <c r="F16" i="3" s="1"/>
  <c r="I24" i="2" l="1"/>
  <c r="H24" i="2"/>
  <c r="D35" i="4"/>
  <c r="C36" i="4" s="1"/>
  <c r="E35" i="4"/>
  <c r="E16" i="3"/>
  <c r="G16" i="3"/>
  <c r="C25" i="2" l="1"/>
  <c r="E25" i="2" s="1"/>
  <c r="D25" i="2"/>
  <c r="F25" i="2" s="1"/>
  <c r="G25" i="2" s="1"/>
  <c r="E36" i="4"/>
  <c r="D36" i="4"/>
  <c r="C37" i="4" s="1"/>
  <c r="H16" i="3"/>
  <c r="I16" i="3"/>
  <c r="I25" i="2" l="1"/>
  <c r="H25" i="2"/>
  <c r="D37" i="4"/>
  <c r="C38" i="4" s="1"/>
  <c r="E37" i="4"/>
  <c r="C17" i="3"/>
  <c r="D17" i="3"/>
  <c r="F17" i="3" s="1"/>
  <c r="C26" i="2" l="1"/>
  <c r="E26" i="2" s="1"/>
  <c r="D26" i="2"/>
  <c r="F26" i="2" s="1"/>
  <c r="G26" i="2" s="1"/>
  <c r="E38" i="4"/>
  <c r="D38" i="4"/>
  <c r="C39" i="4" s="1"/>
  <c r="E17" i="3"/>
  <c r="G17" i="3"/>
  <c r="I26" i="2" l="1"/>
  <c r="H26" i="2"/>
  <c r="D39" i="4"/>
  <c r="C40" i="4" s="1"/>
  <c r="E39" i="4"/>
  <c r="H17" i="3"/>
  <c r="I17" i="3"/>
  <c r="C27" i="2" l="1"/>
  <c r="E27" i="2" s="1"/>
  <c r="D27" i="2"/>
  <c r="F27" i="2" s="1"/>
  <c r="G27" i="2" s="1"/>
  <c r="E40" i="4"/>
  <c r="D40" i="4"/>
  <c r="C41" i="4" s="1"/>
  <c r="C18" i="3"/>
  <c r="D18" i="3"/>
  <c r="F18" i="3" s="1"/>
  <c r="I27" i="2" l="1"/>
  <c r="H27" i="2"/>
  <c r="D41" i="4"/>
  <c r="C42" i="4" s="1"/>
  <c r="E41" i="4"/>
  <c r="E18" i="3"/>
  <c r="G18" i="3"/>
  <c r="C28" i="2" l="1"/>
  <c r="E28" i="2" s="1"/>
  <c r="D28" i="2"/>
  <c r="F28" i="2" s="1"/>
  <c r="G28" i="2" s="1"/>
  <c r="D42" i="4"/>
  <c r="E42" i="4"/>
  <c r="H18" i="3"/>
  <c r="I18" i="3"/>
  <c r="I28" i="2" l="1"/>
  <c r="H28" i="2"/>
  <c r="C19" i="3"/>
  <c r="D19" i="3"/>
  <c r="F19" i="3" s="1"/>
  <c r="C29" i="2" l="1"/>
  <c r="E29" i="2" s="1"/>
  <c r="D29" i="2"/>
  <c r="F29" i="2" s="1"/>
  <c r="E19" i="3"/>
  <c r="G19" i="3"/>
  <c r="G29" i="2" l="1"/>
  <c r="H19" i="3"/>
  <c r="I19" i="3"/>
  <c r="I29" i="2" l="1"/>
  <c r="H29" i="2"/>
  <c r="C20" i="3"/>
  <c r="D20" i="3"/>
  <c r="F20" i="3" s="1"/>
  <c r="C30" i="2" l="1"/>
  <c r="E30" i="2" s="1"/>
  <c r="D30" i="2"/>
  <c r="F30" i="2" s="1"/>
  <c r="G20" i="3"/>
  <c r="E20" i="3"/>
  <c r="G30" i="2" l="1"/>
  <c r="H20" i="3"/>
  <c r="I20" i="3"/>
  <c r="I30" i="2" l="1"/>
  <c r="H30" i="2"/>
  <c r="C21" i="3"/>
  <c r="D21" i="3"/>
  <c r="F21" i="3" s="1"/>
  <c r="C31" i="2" l="1"/>
  <c r="E31" i="2" s="1"/>
  <c r="D31" i="2"/>
  <c r="F31" i="2" s="1"/>
  <c r="G31" i="2" s="1"/>
  <c r="G21" i="3"/>
  <c r="E21" i="3"/>
  <c r="I31" i="2" l="1"/>
  <c r="H31" i="2"/>
  <c r="I21" i="3"/>
  <c r="H21" i="3"/>
  <c r="C32" i="2" l="1"/>
  <c r="E32" i="2" s="1"/>
  <c r="D32" i="2"/>
  <c r="F32" i="2" s="1"/>
  <c r="G32" i="2" s="1"/>
  <c r="C22" i="3"/>
  <c r="D22" i="3"/>
  <c r="F22" i="3" s="1"/>
  <c r="I32" i="2" l="1"/>
  <c r="H32" i="2"/>
  <c r="E22" i="3"/>
  <c r="G22" i="3"/>
  <c r="C33" i="2" l="1"/>
  <c r="E33" i="2" s="1"/>
  <c r="D33" i="2"/>
  <c r="F33" i="2" s="1"/>
  <c r="H22" i="3"/>
  <c r="I22" i="3"/>
  <c r="G33" i="2" l="1"/>
  <c r="I33" i="2" s="1"/>
  <c r="C23" i="3"/>
  <c r="D23" i="3"/>
  <c r="F23" i="3" s="1"/>
  <c r="H33" i="2" l="1"/>
  <c r="C34" i="2" s="1"/>
  <c r="E34" i="2" s="1"/>
  <c r="G23" i="3"/>
  <c r="E23" i="3"/>
  <c r="D34" i="2" l="1"/>
  <c r="F34" i="2" s="1"/>
  <c r="G34" i="2" s="1"/>
  <c r="I34" i="2" s="1"/>
  <c r="H23" i="3"/>
  <c r="I23" i="3"/>
  <c r="H34" i="2" l="1"/>
  <c r="C35" i="2" s="1"/>
  <c r="E35" i="2" s="1"/>
  <c r="D35" i="2"/>
  <c r="F35" i="2" s="1"/>
  <c r="C24" i="3"/>
  <c r="D24" i="3"/>
  <c r="F24" i="3" s="1"/>
  <c r="G35" i="2" l="1"/>
  <c r="I35" i="2" s="1"/>
  <c r="E24" i="3"/>
  <c r="G24" i="3"/>
  <c r="H35" i="2" l="1"/>
  <c r="C36" i="2" s="1"/>
  <c r="E36" i="2" s="1"/>
  <c r="H24" i="3"/>
  <c r="I24" i="3"/>
  <c r="D36" i="2" l="1"/>
  <c r="F36" i="2" s="1"/>
  <c r="G36" i="2" s="1"/>
  <c r="I36" i="2" s="1"/>
  <c r="C25" i="3"/>
  <c r="D25" i="3"/>
  <c r="F25" i="3" s="1"/>
  <c r="H36" i="2" l="1"/>
  <c r="C37" i="2" s="1"/>
  <c r="G25" i="3"/>
  <c r="E25" i="3"/>
  <c r="D37" i="2" l="1"/>
  <c r="F37" i="2" s="1"/>
  <c r="G37" i="2" s="1"/>
  <c r="E37" i="2"/>
  <c r="I25" i="3"/>
  <c r="H25" i="3"/>
  <c r="I37" i="2" l="1"/>
  <c r="H37" i="2"/>
  <c r="C26" i="3"/>
  <c r="D26" i="3"/>
  <c r="F26" i="3" s="1"/>
  <c r="C38" i="2" l="1"/>
  <c r="E38" i="2" s="1"/>
  <c r="D38" i="2"/>
  <c r="F38" i="2" s="1"/>
  <c r="G26" i="3"/>
  <c r="E26" i="3"/>
  <c r="G38" i="2" l="1"/>
  <c r="I38" i="2" s="1"/>
  <c r="H26" i="3"/>
  <c r="I26" i="3"/>
  <c r="H38" i="2" l="1"/>
  <c r="C39" i="2"/>
  <c r="E39" i="2" s="1"/>
  <c r="D39" i="2"/>
  <c r="F39" i="2" s="1"/>
  <c r="C27" i="3"/>
  <c r="D27" i="3"/>
  <c r="F27" i="3" s="1"/>
  <c r="G39" i="2" l="1"/>
  <c r="E27" i="3"/>
  <c r="G27" i="3"/>
  <c r="I39" i="2" l="1"/>
  <c r="H39" i="2"/>
  <c r="I27" i="3"/>
  <c r="H27" i="3"/>
  <c r="C40" i="2" l="1"/>
  <c r="E40" i="2" s="1"/>
  <c r="D40" i="2"/>
  <c r="F40" i="2" s="1"/>
  <c r="C28" i="3"/>
  <c r="D28" i="3"/>
  <c r="F28" i="3" s="1"/>
  <c r="G40" i="2" l="1"/>
  <c r="G28" i="3"/>
  <c r="E28" i="3"/>
  <c r="I40" i="2" l="1"/>
  <c r="H40" i="2"/>
  <c r="H28" i="3"/>
  <c r="I28" i="3"/>
  <c r="C41" i="2" l="1"/>
  <c r="E41" i="2" s="1"/>
  <c r="D41" i="2"/>
  <c r="F41" i="2" s="1"/>
  <c r="C29" i="3"/>
  <c r="D29" i="3"/>
  <c r="F29" i="3" s="1"/>
  <c r="G41" i="2" l="1"/>
  <c r="G29" i="3"/>
  <c r="E29" i="3"/>
  <c r="I41" i="2" l="1"/>
  <c r="H41" i="2"/>
  <c r="H29" i="3"/>
  <c r="I29" i="3"/>
  <c r="C42" i="2" l="1"/>
  <c r="E42" i="2" s="1"/>
  <c r="D42" i="2"/>
  <c r="F42" i="2" s="1"/>
  <c r="C30" i="3"/>
  <c r="D30" i="3"/>
  <c r="F30" i="3" s="1"/>
  <c r="G42" i="2" l="1"/>
  <c r="G30" i="3"/>
  <c r="E30" i="3"/>
  <c r="I42" i="2" l="1"/>
  <c r="H42" i="2"/>
  <c r="H30" i="3"/>
  <c r="I30" i="3"/>
  <c r="C43" i="2" l="1"/>
  <c r="E43" i="2" s="1"/>
  <c r="D43" i="2"/>
  <c r="F43" i="2" s="1"/>
  <c r="C31" i="3"/>
  <c r="D31" i="3"/>
  <c r="F31" i="3" s="1"/>
  <c r="G43" i="2" l="1"/>
  <c r="G31" i="3"/>
  <c r="E31" i="3"/>
  <c r="I43" i="2" l="1"/>
  <c r="H43" i="2"/>
  <c r="H31" i="3"/>
  <c r="I31" i="3"/>
  <c r="C44" i="2" l="1"/>
  <c r="E44" i="2" s="1"/>
  <c r="D44" i="2"/>
  <c r="F44" i="2" s="1"/>
  <c r="C32" i="3"/>
  <c r="D32" i="3"/>
  <c r="F32" i="3" s="1"/>
  <c r="G44" i="2" l="1"/>
  <c r="E32" i="3"/>
  <c r="G32" i="3"/>
  <c r="I44" i="2" l="1"/>
  <c r="H44" i="2"/>
  <c r="H32" i="3"/>
  <c r="I32" i="3"/>
  <c r="C45" i="2" l="1"/>
  <c r="E45" i="2" s="1"/>
  <c r="D45" i="2"/>
  <c r="F45" i="2" s="1"/>
  <c r="C33" i="3"/>
  <c r="D33" i="3"/>
  <c r="F33" i="3" s="1"/>
  <c r="G45" i="2" l="1"/>
  <c r="H45" i="2" s="1"/>
  <c r="E33" i="3"/>
  <c r="G33" i="3"/>
  <c r="I45" i="2" l="1"/>
  <c r="C50" i="2" s="1"/>
  <c r="D2" i="2"/>
  <c r="C48" i="2"/>
  <c r="H33" i="3"/>
  <c r="I33" i="3"/>
  <c r="C34" i="3" l="1"/>
  <c r="D34" i="3"/>
  <c r="F34" i="3" s="1"/>
  <c r="G34" i="3" l="1"/>
  <c r="E34" i="3"/>
  <c r="H34" i="3" l="1"/>
  <c r="I34" i="3"/>
  <c r="C35" i="3" l="1"/>
  <c r="D35" i="3"/>
  <c r="F35" i="3" s="1"/>
  <c r="G35" i="3" l="1"/>
  <c r="E35" i="3"/>
  <c r="H35" i="3" l="1"/>
  <c r="I35" i="3"/>
  <c r="C36" i="3" l="1"/>
  <c r="D36" i="3"/>
  <c r="F36" i="3" s="1"/>
  <c r="E36" i="3" l="1"/>
  <c r="G36" i="3"/>
  <c r="H36" i="3" l="1"/>
  <c r="I36" i="3"/>
  <c r="C37" i="3" l="1"/>
  <c r="D37" i="3"/>
  <c r="F37" i="3" s="1"/>
  <c r="E37" i="3" l="1"/>
  <c r="G37" i="3"/>
  <c r="H37" i="3" l="1"/>
  <c r="I37" i="3"/>
  <c r="C38" i="3" l="1"/>
  <c r="D38" i="3"/>
  <c r="F38" i="3" s="1"/>
  <c r="E38" i="3" l="1"/>
  <c r="G38" i="3"/>
  <c r="H38" i="3" l="1"/>
  <c r="I38" i="3"/>
  <c r="C39" i="3" l="1"/>
  <c r="D39" i="3"/>
  <c r="F39" i="3" s="1"/>
  <c r="E39" i="3" l="1"/>
  <c r="G39" i="3"/>
  <c r="H39" i="3" l="1"/>
  <c r="I39" i="3"/>
  <c r="C40" i="3" l="1"/>
  <c r="D40" i="3"/>
  <c r="F40" i="3" s="1"/>
  <c r="E40" i="3" l="1"/>
  <c r="G40" i="3"/>
  <c r="H40" i="3" l="1"/>
  <c r="I40" i="3"/>
  <c r="C41" i="3" l="1"/>
  <c r="D41" i="3"/>
  <c r="F41" i="3" s="1"/>
  <c r="E41" i="3" l="1"/>
  <c r="G41" i="3"/>
  <c r="H41" i="3" l="1"/>
  <c r="I41" i="3"/>
  <c r="C42" i="3" l="1"/>
  <c r="D42" i="3"/>
  <c r="F42" i="3" s="1"/>
  <c r="E42" i="3" l="1"/>
  <c r="G42" i="3"/>
  <c r="I42" i="3" l="1"/>
  <c r="H42" i="3"/>
  <c r="E2" i="1"/>
  <c r="D2" i="1"/>
  <c r="C3" i="1" s="1"/>
  <c r="F3" i="1" l="1"/>
  <c r="D3" i="1"/>
  <c r="C4" i="1" s="1"/>
  <c r="E3" i="1"/>
  <c r="D4" i="1" l="1"/>
  <c r="C5" i="1" s="1"/>
  <c r="F4" i="1"/>
  <c r="E4" i="1"/>
  <c r="E5" i="1" l="1"/>
  <c r="F5" i="1"/>
  <c r="D5" i="1"/>
  <c r="C6" i="1" s="1"/>
  <c r="D6" i="1" l="1"/>
  <c r="C7" i="1" s="1"/>
  <c r="F6" i="1"/>
  <c r="E6" i="1"/>
  <c r="D7" i="1" l="1"/>
  <c r="C8" i="1" s="1"/>
  <c r="F7" i="1"/>
  <c r="E7" i="1"/>
  <c r="D8" i="1" l="1"/>
  <c r="C9" i="1" s="1"/>
  <c r="E8" i="1"/>
  <c r="F8" i="1"/>
  <c r="D9" i="1" l="1"/>
  <c r="C10" i="1" s="1"/>
  <c r="E9" i="1"/>
  <c r="F9" i="1"/>
  <c r="D10" i="1" l="1"/>
  <c r="C11" i="1" s="1"/>
  <c r="F10" i="1"/>
  <c r="E10" i="1"/>
  <c r="D11" i="1" l="1"/>
  <c r="C12" i="1" s="1"/>
  <c r="F11" i="1"/>
  <c r="E11" i="1"/>
  <c r="D12" i="1" l="1"/>
  <c r="C13" i="1" s="1"/>
  <c r="F12" i="1"/>
  <c r="E12" i="1"/>
  <c r="D13" i="1" l="1"/>
  <c r="C14" i="1" s="1"/>
  <c r="E13" i="1"/>
  <c r="F13" i="1"/>
  <c r="D14" i="1" l="1"/>
  <c r="C15" i="1" s="1"/>
  <c r="F14" i="1"/>
  <c r="E14" i="1"/>
  <c r="D15" i="1" l="1"/>
  <c r="C16" i="1" s="1"/>
  <c r="F15" i="1"/>
  <c r="E15" i="1"/>
  <c r="D16" i="1" l="1"/>
  <c r="C17" i="1" s="1"/>
  <c r="E16" i="1"/>
  <c r="F16" i="1"/>
  <c r="D17" i="1" l="1"/>
  <c r="C18" i="1" s="1"/>
  <c r="E17" i="1"/>
  <c r="F17" i="1"/>
  <c r="D18" i="1" l="1"/>
  <c r="C19" i="1" s="1"/>
  <c r="F18" i="1"/>
  <c r="E18" i="1"/>
  <c r="D19" i="1" l="1"/>
  <c r="C20" i="1" s="1"/>
  <c r="F19" i="1"/>
  <c r="E19" i="1"/>
  <c r="D20" i="1" l="1"/>
  <c r="C21" i="1" s="1"/>
  <c r="F20" i="1"/>
  <c r="E20" i="1"/>
  <c r="D21" i="1" l="1"/>
  <c r="C22" i="1" s="1"/>
  <c r="E21" i="1"/>
  <c r="F21" i="1"/>
  <c r="D22" i="1" l="1"/>
  <c r="C23" i="1" s="1"/>
  <c r="F22" i="1"/>
  <c r="E22" i="1"/>
  <c r="D23" i="1" l="1"/>
  <c r="C24" i="1" s="1"/>
  <c r="F23" i="1"/>
  <c r="E23" i="1"/>
  <c r="D24" i="1" l="1"/>
  <c r="C25" i="1" s="1"/>
  <c r="E24" i="1"/>
  <c r="F24" i="1"/>
  <c r="D25" i="1" l="1"/>
  <c r="C26" i="1" s="1"/>
  <c r="E25" i="1"/>
  <c r="F25" i="1"/>
  <c r="D26" i="1" l="1"/>
  <c r="C27" i="1" s="1"/>
  <c r="F26" i="1"/>
  <c r="E26" i="1"/>
  <c r="D27" i="1" l="1"/>
  <c r="C28" i="1" s="1"/>
  <c r="F27" i="1"/>
  <c r="E27" i="1"/>
  <c r="D28" i="1" l="1"/>
  <c r="C29" i="1" s="1"/>
  <c r="F28" i="1"/>
  <c r="E28" i="1"/>
  <c r="D29" i="1" l="1"/>
  <c r="C30" i="1" s="1"/>
  <c r="E29" i="1"/>
  <c r="F29" i="1"/>
  <c r="D30" i="1" l="1"/>
  <c r="C31" i="1" s="1"/>
  <c r="F30" i="1"/>
  <c r="E30" i="1"/>
  <c r="D31" i="1" l="1"/>
  <c r="C32" i="1" s="1"/>
  <c r="F31" i="1"/>
  <c r="E31" i="1"/>
  <c r="D32" i="1" l="1"/>
  <c r="C33" i="1" s="1"/>
  <c r="E32" i="1"/>
  <c r="F32" i="1"/>
  <c r="D33" i="1" l="1"/>
  <c r="C34" i="1" s="1"/>
  <c r="E33" i="1"/>
  <c r="F33" i="1"/>
  <c r="D34" i="1" l="1"/>
  <c r="C35" i="1" s="1"/>
  <c r="F34" i="1"/>
  <c r="E34" i="1"/>
  <c r="D35" i="1" l="1"/>
  <c r="C36" i="1" s="1"/>
  <c r="F35" i="1"/>
  <c r="E35" i="1"/>
  <c r="D36" i="1" l="1"/>
  <c r="C37" i="1" s="1"/>
  <c r="F36" i="1"/>
  <c r="E36" i="1"/>
  <c r="D37" i="1" l="1"/>
  <c r="C38" i="1" s="1"/>
  <c r="E37" i="1"/>
  <c r="F37" i="1"/>
  <c r="D38" i="1" l="1"/>
  <c r="C39" i="1" s="1"/>
  <c r="F38" i="1"/>
  <c r="E38" i="1"/>
  <c r="D39" i="1" l="1"/>
  <c r="C40" i="1" s="1"/>
  <c r="F39" i="1"/>
  <c r="E39" i="1"/>
  <c r="D40" i="1" l="1"/>
  <c r="C41" i="1" s="1"/>
  <c r="E40" i="1"/>
  <c r="F40" i="1"/>
  <c r="D41" i="1" l="1"/>
  <c r="C42" i="1" s="1"/>
  <c r="E41" i="1"/>
  <c r="F41" i="1"/>
  <c r="E42" i="1" l="1"/>
  <c r="F42" i="1"/>
  <c r="D42" i="1"/>
  <c r="D4" i="5"/>
  <c r="C5" i="5"/>
  <c r="D5" i="5" l="1"/>
  <c r="C6" i="5" s="1"/>
  <c r="D6" i="5" l="1"/>
  <c r="C7" i="5" l="1"/>
  <c r="D7" i="5" l="1"/>
  <c r="C8" i="5" s="1"/>
  <c r="D8" i="5" l="1"/>
  <c r="C9" i="5" l="1"/>
  <c r="D9" i="5" l="1"/>
  <c r="C10" i="5" s="1"/>
  <c r="D10" i="5" l="1"/>
  <c r="C11" i="5" l="1"/>
  <c r="E11" i="5" s="1"/>
  <c r="D11" i="5" l="1"/>
  <c r="C12" i="5" s="1"/>
  <c r="D12" i="5" l="1"/>
  <c r="C13" i="5" l="1"/>
  <c r="E13" i="5" s="1"/>
  <c r="D13" i="5" l="1"/>
  <c r="C14" i="5" l="1"/>
  <c r="D14" i="5" l="1"/>
  <c r="C15" i="5" s="1"/>
  <c r="E15" i="5" s="1"/>
  <c r="E14" i="5"/>
  <c r="D15" i="5" l="1"/>
  <c r="C16" i="5" l="1"/>
  <c r="E16" i="5" s="1"/>
  <c r="D16" i="5" l="1"/>
  <c r="C17" i="5" s="1"/>
  <c r="E17" i="5" s="1"/>
  <c r="D17" i="5" l="1"/>
  <c r="C18" i="5" l="1"/>
  <c r="E18" i="5" s="1"/>
  <c r="D18" i="5" l="1"/>
  <c r="C19" i="5" s="1"/>
  <c r="E19" i="5" s="1"/>
  <c r="D19" i="5" l="1"/>
  <c r="C20" i="5" l="1"/>
  <c r="E20" i="5" s="1"/>
  <c r="D20" i="5" l="1"/>
  <c r="C21" i="5" l="1"/>
  <c r="E21" i="5" s="1"/>
  <c r="D21" i="5" l="1"/>
  <c r="C22" i="5" s="1"/>
  <c r="E22" i="5" s="1"/>
  <c r="D22" i="5" l="1"/>
  <c r="C23" i="5" s="1"/>
  <c r="E23" i="5" s="1"/>
  <c r="D23" i="5" l="1"/>
  <c r="C24" i="5" l="1"/>
  <c r="E24" i="5" s="1"/>
  <c r="D24" i="5" l="1"/>
  <c r="C25" i="5" l="1"/>
  <c r="E25" i="5" s="1"/>
  <c r="D25" i="5" l="1"/>
  <c r="C26" i="5" s="1"/>
  <c r="E26" i="5" s="1"/>
  <c r="D26" i="5" l="1"/>
  <c r="C27" i="5" l="1"/>
  <c r="E27" i="5" s="1"/>
  <c r="D27" i="5" l="1"/>
  <c r="C28" i="5" s="1"/>
  <c r="E28" i="5" s="1"/>
  <c r="D28" i="5"/>
  <c r="C29" i="5" l="1"/>
  <c r="D29" i="5" l="1"/>
  <c r="E29" i="5"/>
  <c r="C30" i="5"/>
  <c r="D30" i="5" l="1"/>
  <c r="C31" i="5" s="1"/>
  <c r="E31" i="5" s="1"/>
  <c r="E30" i="5"/>
  <c r="D31" i="5" l="1"/>
  <c r="C32" i="5" s="1"/>
  <c r="E32" i="5" s="1"/>
  <c r="D32" i="5" l="1"/>
  <c r="C33" i="5" l="1"/>
  <c r="E33" i="5" s="1"/>
  <c r="D33" i="5" l="1"/>
  <c r="C34" i="5" l="1"/>
  <c r="E34" i="5" s="1"/>
  <c r="D34" i="5" l="1"/>
  <c r="C35" i="5" s="1"/>
  <c r="E35" i="5" s="1"/>
  <c r="D35" i="5" l="1"/>
  <c r="C36" i="5" s="1"/>
  <c r="E36" i="5" s="1"/>
  <c r="D36" i="5" l="1"/>
  <c r="C37" i="5" l="1"/>
  <c r="D37" i="5" l="1"/>
  <c r="C38" i="5" s="1"/>
  <c r="E38" i="5" s="1"/>
  <c r="E37" i="5"/>
  <c r="D38" i="5" l="1"/>
  <c r="C39" i="5" l="1"/>
  <c r="D39" i="5" l="1"/>
  <c r="E39" i="5"/>
  <c r="C40" i="5" s="1"/>
  <c r="E40" i="5" s="1"/>
  <c r="D40" i="5" l="1"/>
  <c r="C41" i="5" l="1"/>
  <c r="E41" i="5" s="1"/>
  <c r="D41" i="5" l="1"/>
  <c r="C42" i="5" s="1"/>
  <c r="E42" i="5" s="1"/>
  <c r="D42" i="5" l="1"/>
  <c r="D31" i="7"/>
  <c r="D30" i="7"/>
  <c r="H42" i="7"/>
  <c r="D33" i="7"/>
  <c r="D14" i="7"/>
  <c r="D39" i="7"/>
  <c r="D32" i="7"/>
  <c r="D10" i="7"/>
  <c r="D17" i="7"/>
  <c r="D5" i="7"/>
  <c r="D41" i="7"/>
  <c r="G42" i="7"/>
  <c r="D36" i="7"/>
  <c r="D29" i="7"/>
  <c r="D26" i="7"/>
  <c r="D22" i="7"/>
  <c r="D18" i="7"/>
  <c r="E3" i="7"/>
  <c r="D6" i="7"/>
  <c r="D9" i="7"/>
  <c r="D25" i="7"/>
  <c r="D27" i="7"/>
  <c r="C42" i="7"/>
  <c r="D42" i="7"/>
  <c r="D37" i="7"/>
  <c r="D34" i="7"/>
  <c r="D19" i="7"/>
  <c r="D7" i="7"/>
  <c r="D11" i="7"/>
  <c r="D13" i="7"/>
  <c r="D24" i="7"/>
  <c r="D28" i="7"/>
  <c r="D16" i="7"/>
  <c r="D40" i="7"/>
  <c r="D4" i="7"/>
  <c r="D21" i="7"/>
  <c r="D38" i="7"/>
  <c r="D23" i="7"/>
  <c r="D15" i="7"/>
  <c r="D8" i="7"/>
  <c r="D35" i="7"/>
  <c r="D20" i="7"/>
  <c r="C41" i="7"/>
  <c r="G41" i="7"/>
  <c r="H41" i="7"/>
  <c r="D12" i="7"/>
  <c r="C36" i="7"/>
  <c r="G36" i="7"/>
  <c r="H36" i="7"/>
  <c r="C37" i="7"/>
  <c r="G37" i="7"/>
  <c r="H37" i="7"/>
  <c r="C38" i="7"/>
  <c r="G38" i="7"/>
  <c r="H38" i="7"/>
  <c r="C39" i="7"/>
  <c r="G39" i="7"/>
  <c r="H39" i="7"/>
  <c r="C40" i="7"/>
  <c r="G40" i="7"/>
  <c r="H40" i="7"/>
  <c r="C33" i="7"/>
  <c r="G33" i="7"/>
  <c r="H33" i="7"/>
  <c r="C34" i="7"/>
  <c r="G34" i="7"/>
  <c r="H34" i="7"/>
  <c r="C35" i="7"/>
  <c r="G35" i="7"/>
  <c r="H35" i="7"/>
  <c r="C26" i="7"/>
  <c r="G26" i="7"/>
  <c r="H26" i="7"/>
  <c r="C27" i="7"/>
  <c r="G27" i="7"/>
  <c r="H27" i="7"/>
  <c r="C28" i="7"/>
  <c r="G28" i="7"/>
  <c r="H28" i="7"/>
  <c r="C29" i="7"/>
  <c r="G29" i="7"/>
  <c r="H29" i="7"/>
  <c r="C30" i="7"/>
  <c r="G30" i="7"/>
  <c r="H30" i="7"/>
  <c r="C31" i="7"/>
  <c r="G31" i="7"/>
  <c r="H31" i="7"/>
  <c r="C32" i="7"/>
  <c r="G32" i="7"/>
  <c r="H32" i="7"/>
  <c r="H24" i="7"/>
  <c r="C25" i="7"/>
  <c r="G25" i="7"/>
  <c r="H25" i="7"/>
  <c r="C3" i="7"/>
  <c r="G3" i="7"/>
  <c r="H3" i="7"/>
  <c r="C4" i="7"/>
  <c r="G4" i="7"/>
  <c r="H4" i="7"/>
  <c r="C5" i="7"/>
  <c r="G5" i="7"/>
  <c r="H5" i="7"/>
  <c r="C6" i="7"/>
  <c r="G6" i="7"/>
  <c r="H6" i="7"/>
  <c r="C7" i="7"/>
  <c r="G7" i="7"/>
  <c r="H7" i="7"/>
  <c r="C8" i="7"/>
  <c r="G8" i="7"/>
  <c r="H8" i="7"/>
  <c r="C9" i="7"/>
  <c r="G9" i="7"/>
  <c r="H9" i="7"/>
  <c r="C10" i="7"/>
  <c r="G10" i="7"/>
  <c r="H10" i="7"/>
  <c r="C11" i="7"/>
  <c r="G11" i="7"/>
  <c r="H11" i="7"/>
  <c r="C12" i="7"/>
  <c r="G12" i="7"/>
  <c r="H12" i="7"/>
  <c r="C13" i="7"/>
  <c r="G13" i="7"/>
  <c r="H13" i="7"/>
  <c r="C14" i="7"/>
  <c r="G14" i="7"/>
  <c r="H14" i="7"/>
  <c r="C15" i="7"/>
  <c r="G15" i="7"/>
  <c r="H15" i="7"/>
  <c r="C16" i="7"/>
  <c r="G16" i="7"/>
  <c r="H16" i="7"/>
  <c r="C17" i="7"/>
  <c r="G17" i="7"/>
  <c r="H17" i="7"/>
  <c r="C18" i="7"/>
  <c r="G18" i="7"/>
  <c r="H18" i="7"/>
  <c r="C19" i="7"/>
  <c r="G19" i="7"/>
  <c r="H19" i="7"/>
  <c r="C20" i="7"/>
  <c r="G20" i="7"/>
  <c r="H20" i="7"/>
  <c r="C21" i="7"/>
  <c r="G21" i="7"/>
  <c r="H21" i="7"/>
  <c r="C22" i="7"/>
  <c r="G22" i="7"/>
  <c r="H22" i="7"/>
  <c r="C23" i="7"/>
  <c r="G23" i="7"/>
  <c r="H23" i="7"/>
  <c r="C24" i="7"/>
  <c r="G24" i="7"/>
</calcChain>
</file>

<file path=xl/sharedStrings.xml><?xml version="1.0" encoding="utf-8"?>
<sst xmlns="http://schemas.openxmlformats.org/spreadsheetml/2006/main" count="182" uniqueCount="127">
  <si>
    <t>MÉTODOS NUMÉRICOS PARA APROXIMAR ZEROS DE FUNÇÃO</t>
  </si>
  <si>
    <t>ERRO &lt; 10^(-12)</t>
  </si>
  <si>
    <t>INSTRUÇÕES PARA O USUÁRIO:</t>
  </si>
  <si>
    <t>1) Determine o intervalo onde exista um zero da função: [a,b]</t>
  </si>
  <si>
    <t>K</t>
  </si>
  <si>
    <t>f(b)</t>
  </si>
  <si>
    <t>f(a)</t>
  </si>
  <si>
    <t>teorema de bolzano para encontrar o intervalo [a,b]</t>
  </si>
  <si>
    <t>f(a)*f(b) &lt; 0</t>
  </si>
  <si>
    <t>k</t>
  </si>
  <si>
    <t>X BARRA</t>
  </si>
  <si>
    <t>TEOREMA DE BOLZANO PARA ENCONTRAR O INTERVALO [A,B]</t>
  </si>
  <si>
    <t>F(A)*F(B) &lt; 0</t>
  </si>
  <si>
    <t>A</t>
  </si>
  <si>
    <t>B</t>
  </si>
  <si>
    <t>MÉTODOS NUMÉRICOS PARA APROXIMAR ZERO DE FUNÇÃO</t>
  </si>
  <si>
    <t>MÉTODO DA BISSECÇÃO:</t>
  </si>
  <si>
    <t xml:space="preserve">INSTRUÇÕES PARA O USUÁRIO: </t>
  </si>
  <si>
    <t>f(X BARRA)</t>
  </si>
  <si>
    <t>F(A)*F(B)&lt;0</t>
  </si>
  <si>
    <t>MÉTODO DA FALSA POSIÇÃO:</t>
  </si>
  <si>
    <t>1) Determine um intervalo onde exista um zero da função: [a,b]</t>
  </si>
  <si>
    <t>teorema de bolzano para encontrar o intrvalo [a,b]</t>
  </si>
  <si>
    <t>2) Digite em c2: = (A24+A25)/2</t>
  </si>
  <si>
    <t>que 10 ^ -12  é   igual   a:</t>
  </si>
  <si>
    <t>f(x) = X^3 - 9x + 3</t>
  </si>
  <si>
    <t>a raiz aproximada  da função f(x) = x^3 - 9x + 5, com erro menor</t>
  </si>
  <si>
    <t>4) Digite em c2: =a31</t>
  </si>
  <si>
    <t>5) Digite em d2: =a32</t>
  </si>
  <si>
    <t>6) Digite em e2: =(c2+d2)/2</t>
  </si>
  <si>
    <t>X BARRA = [(a + b)/2]</t>
  </si>
  <si>
    <t>11) A raiz aproximada da função no intervalo [a,b], com erro</t>
  </si>
  <si>
    <t>12) Substitua f(x); a31; a32; c2; d2; f2; c3; d3 a cada nova função</t>
  </si>
  <si>
    <t>8) Digite em c3: =SE(f2&lt;0;e2;c2): a33&lt;0</t>
  </si>
  <si>
    <t>9) Digite em d3: = SE(f2&lt;0;d2;e2): a33&lt;0</t>
  </si>
  <si>
    <t>10) Selecione a linha 2 da tabela (K=2) e arraste até que a cé-</t>
  </si>
  <si>
    <t>lula em F assuma o valor zero. Arraste e2 até e3 e f2 até f3.</t>
  </si>
  <si>
    <t>menor que 10^-12 é o valor da célula E quando F = zero.</t>
  </si>
  <si>
    <t>2) Digite em a31: o valor de a : f(a) &lt; 0 (a33)</t>
  </si>
  <si>
    <t>3) Digite em a32: o valor de b : f(b) &gt; 0 (a34)</t>
  </si>
  <si>
    <t>n</t>
  </si>
  <si>
    <r>
      <t>número de iterações:</t>
    </r>
    <r>
      <rPr>
        <sz val="14"/>
        <rFont val="Algerian"/>
        <family val="5"/>
      </rPr>
      <t xml:space="preserve"> N</t>
    </r>
  </si>
  <si>
    <t>7) Digite em f2: =e2*log(e2)-1 : f(e2)</t>
  </si>
  <si>
    <t>f(X) = xlog(x)-1</t>
  </si>
  <si>
    <t>f(X) = x^3 - 9x + 5</t>
  </si>
  <si>
    <t>Ak</t>
  </si>
  <si>
    <t>Bk</t>
  </si>
  <si>
    <t>f(ak)</t>
  </si>
  <si>
    <t>f(bk)</t>
  </si>
  <si>
    <t>x barra k</t>
  </si>
  <si>
    <t>f(x barra k)</t>
  </si>
  <si>
    <t>e</t>
  </si>
  <si>
    <t>-</t>
  </si>
  <si>
    <t xml:space="preserve">resultado final: </t>
  </si>
  <si>
    <t>raiz:</t>
  </si>
  <si>
    <t>erro</t>
  </si>
  <si>
    <t>número de iterações: 40</t>
  </si>
  <si>
    <t>X BARRA K = [(a0 + b0)/2]</t>
  </si>
  <si>
    <t>X BARRA K = [AK.F(BK) - BK.F(AK)]/F(BK) - F(AK)</t>
  </si>
  <si>
    <t>AK</t>
  </si>
  <si>
    <t>BK</t>
  </si>
  <si>
    <t>f (AK)</t>
  </si>
  <si>
    <t>F(BK)</t>
  </si>
  <si>
    <t>X BARRA K</t>
  </si>
  <si>
    <t>F(X BARRA K)</t>
  </si>
  <si>
    <t>E</t>
  </si>
  <si>
    <t>MÉTODO DO PONTO FIXO</t>
  </si>
  <si>
    <t>X(K+1) = G( XK )</t>
  </si>
  <si>
    <t>XK</t>
  </si>
  <si>
    <t>G(X)</t>
  </si>
  <si>
    <t>F(X)</t>
  </si>
  <si>
    <t>resultado final:</t>
  </si>
  <si>
    <t>erro:</t>
  </si>
  <si>
    <t xml:space="preserve">erro: </t>
  </si>
  <si>
    <t>MÉTODO da secante</t>
  </si>
  <si>
    <t>X k+1 = [X k-1 . F(Xk) - Xk.F(X k-1)] / [F(Xk) - F(X k-1)]</t>
  </si>
  <si>
    <t>F(X) = X^3 - 9x + 5; X0 = a0; X1 = b0</t>
  </si>
  <si>
    <t>F(Ak)</t>
  </si>
  <si>
    <t>MÉTODO De newton-raphson</t>
  </si>
  <si>
    <t>F(X) = X^3 - 9X + 5</t>
  </si>
  <si>
    <t>F'(x) = 3x^2 - 9; X0 = [(a0 + b0)/2]</t>
  </si>
  <si>
    <t>Xk</t>
  </si>
  <si>
    <t>F(Xk)</t>
  </si>
  <si>
    <t>F '(Xk)</t>
  </si>
  <si>
    <t xml:space="preserve">2) Digite em a31: o valor de a : </t>
  </si>
  <si>
    <t xml:space="preserve">3) Digite em a32: o valor de b : </t>
  </si>
  <si>
    <t>6) Digite em e2: = c2^3 - 9*c2 + 5</t>
  </si>
  <si>
    <t>7) Digite em f2: = d2^3 - 9*d2 + 5</t>
  </si>
  <si>
    <t>8) Digite em g2: = (c2 + d2) / 2</t>
  </si>
  <si>
    <t>9) Digite em h2: = g2^3 - 9*g2 + 5</t>
  </si>
  <si>
    <t>10) Digite em i2: -</t>
  </si>
  <si>
    <t>11) Digite em c3: = SE(h2&lt;0;c2;c2)</t>
  </si>
  <si>
    <t>12) Digite em d3: = SE(h2&lt;0; g2; d2)</t>
  </si>
  <si>
    <t>13) Digite em i3: = abs(g3 - g2)</t>
  </si>
  <si>
    <t>14) Arraste todos os campos até k = 40.</t>
  </si>
  <si>
    <t>2) Digite em a31: o valor de a</t>
  </si>
  <si>
    <t>3) Digite em a32: o valor de b</t>
  </si>
  <si>
    <t>4) Digite em c5: = a31</t>
  </si>
  <si>
    <t>5) Digite em d5: = a32</t>
  </si>
  <si>
    <t>6) Digite em e5: = c5^3 - 9*c5 + 5</t>
  </si>
  <si>
    <t>7) Digite em f5: = d^5^3 - 9*d5 + 5</t>
  </si>
  <si>
    <t>8) Digite em g5: = (c5*f5 - d5*e5) / (f5 - e5)</t>
  </si>
  <si>
    <t>9) Digite em h5: = g5^3 - 9*g5 + 5</t>
  </si>
  <si>
    <t>10) Digite em i5: = -</t>
  </si>
  <si>
    <t>11) Digite em c6: = SE(h5&lt;0; c5; c5)</t>
  </si>
  <si>
    <t>12) Digite em d6: = SE(h5&lt;0; g5; d5)</t>
  </si>
  <si>
    <t>13) Digite em i6: = abs(g6 - g5)</t>
  </si>
  <si>
    <t>2) Digite em a30: o valor de a</t>
  </si>
  <si>
    <t>3) Digite em a31: o valor de b</t>
  </si>
  <si>
    <t>4) Digite em c2: = (a30 + a31) / 2</t>
  </si>
  <si>
    <t>f(x) = x^3 - 9X + 5; g(x) = (x^3 + 5) / 9</t>
  </si>
  <si>
    <t>5) Digite em d2: = (c2^3 + 5) / 9</t>
  </si>
  <si>
    <t>7) Digite em f2: = -</t>
  </si>
  <si>
    <t>8) Digite em c3: = d2</t>
  </si>
  <si>
    <t>9) Digite em f3: = abs(c3 - c2)</t>
  </si>
  <si>
    <t xml:space="preserve">10) Arraste todos os campos até k = 40. </t>
  </si>
  <si>
    <t>2) Digite em c2: = a29</t>
  </si>
  <si>
    <t>3) Digite em d2: = c2^3 - 9*c2 + 5</t>
  </si>
  <si>
    <t>4) Digite em e2: = -</t>
  </si>
  <si>
    <t>5) Digite em c3: = a30</t>
  </si>
  <si>
    <t>6) Digite em e3: = abs(c3 - c2)</t>
  </si>
  <si>
    <t>7) Digite em c4: ((c2*d3) - (c3*d2)) / (d3 - d2)</t>
  </si>
  <si>
    <t>8) Arraste todos os campos até k = 40.</t>
  </si>
  <si>
    <t>4) Digite em e2: 3*c2^2 - 9</t>
  </si>
  <si>
    <t>5) Digite em f2:  -</t>
  </si>
  <si>
    <t>6) Digite em c3: c2 - (d2/e2)</t>
  </si>
  <si>
    <t>7) Digite em f3: = abs(c3 - 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</si>
</sst>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4"/>
      <color theme="1"/>
      <name val="Algerian"/>
      <family val="5"/>
    </font>
    <font>
      <sz val="11"/>
      <color rgb="FFFF0000"/>
      <name val="Algerian"/>
      <family val="5"/>
    </font>
    <font>
      <sz val="14"/>
      <color rgb="FFFF0000"/>
      <name val="Algerian"/>
      <family val="5"/>
    </font>
    <font>
      <sz val="11"/>
      <color theme="3"/>
      <name val="Algerian"/>
      <family val="5"/>
    </font>
    <font>
      <sz val="16"/>
      <color rgb="FFFF0000"/>
      <name val="Algerian"/>
      <family val="5"/>
    </font>
    <font>
      <sz val="14"/>
      <color theme="1"/>
      <name val="Bahnschrift"/>
      <family val="2"/>
    </font>
    <font>
      <sz val="11"/>
      <color theme="1"/>
      <name val="Arial Black"/>
      <family val="2"/>
    </font>
    <font>
      <sz val="14"/>
      <color theme="3"/>
      <name val="Arial Black"/>
      <family val="2"/>
    </font>
    <font>
      <sz val="12"/>
      <color theme="1"/>
      <name val="Algerian"/>
      <family val="5"/>
    </font>
    <font>
      <sz val="14"/>
      <color theme="4"/>
      <name val="Algerian"/>
      <family val="5"/>
    </font>
    <font>
      <sz val="12"/>
      <color theme="3"/>
      <name val="Arial Black"/>
      <family val="2"/>
    </font>
    <font>
      <sz val="11"/>
      <color theme="3"/>
      <name val="Arial Black"/>
      <family val="2"/>
    </font>
    <font>
      <sz val="12"/>
      <color rgb="FFFF0000"/>
      <name val="Algerian"/>
      <family val="5"/>
    </font>
    <font>
      <sz val="14"/>
      <color theme="3"/>
      <name val="Algerian"/>
      <family val="5"/>
    </font>
    <font>
      <sz val="12"/>
      <color theme="3"/>
      <name val="Algerian"/>
      <family val="5"/>
    </font>
    <font>
      <sz val="12"/>
      <color theme="1"/>
      <name val="Calibri"/>
      <family val="2"/>
      <scheme val="minor"/>
    </font>
    <font>
      <b/>
      <i/>
      <sz val="11"/>
      <color theme="8"/>
      <name val="Arial Narrow"/>
      <family val="2"/>
    </font>
    <font>
      <sz val="11"/>
      <name val="Calibri"/>
      <family val="2"/>
      <scheme val="minor"/>
    </font>
    <font>
      <sz val="14"/>
      <name val="Algerian"/>
      <family val="5"/>
    </font>
    <font>
      <b/>
      <sz val="11"/>
      <color theme="1"/>
      <name val="Algerian"/>
      <family val="5"/>
    </font>
    <font>
      <b/>
      <i/>
      <sz val="14"/>
      <color theme="4"/>
      <name val="Calibri"/>
      <family val="2"/>
      <scheme val="minor"/>
    </font>
    <font>
      <b/>
      <sz val="11"/>
      <color theme="4"/>
      <name val="Algerian"/>
      <family val="5"/>
    </font>
    <font>
      <sz val="11"/>
      <color theme="4"/>
      <name val="Algerian"/>
      <family val="5"/>
    </font>
    <font>
      <sz val="11"/>
      <name val="Algerian"/>
      <family val="5"/>
    </font>
    <font>
      <sz val="11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3" xfId="0" applyFont="1" applyBorder="1"/>
    <xf numFmtId="0" fontId="2" fillId="5" borderId="4" xfId="0" applyFont="1" applyFill="1" applyBorder="1"/>
    <xf numFmtId="0" fontId="13" fillId="0" borderId="4" xfId="0" applyFont="1" applyBorder="1"/>
    <xf numFmtId="0" fontId="5" fillId="4" borderId="4" xfId="0" applyFont="1" applyFill="1" applyBorder="1"/>
    <xf numFmtId="0" fontId="6" fillId="0" borderId="4" xfId="0" applyFont="1" applyBorder="1"/>
    <xf numFmtId="0" fontId="0" fillId="5" borderId="4" xfId="0" applyFill="1" applyBorder="1"/>
    <xf numFmtId="0" fontId="12" fillId="0" borderId="4" xfId="0" applyFont="1" applyBorder="1"/>
    <xf numFmtId="0" fontId="7" fillId="4" borderId="4" xfId="0" applyFont="1" applyFill="1" applyBorder="1"/>
    <xf numFmtId="0" fontId="9" fillId="0" borderId="4" xfId="0" applyFont="1" applyBorder="1"/>
    <xf numFmtId="0" fontId="9" fillId="5" borderId="4" xfId="0" applyFont="1" applyFill="1" applyBorder="1"/>
    <xf numFmtId="0" fontId="11" fillId="0" borderId="4" xfId="0" applyFont="1" applyBorder="1"/>
    <xf numFmtId="0" fontId="2" fillId="4" borderId="4" xfId="0" applyFont="1" applyFill="1" applyBorder="1"/>
    <xf numFmtId="0" fontId="10" fillId="0" borderId="4" xfId="0" applyFont="1" applyBorder="1"/>
    <xf numFmtId="0" fontId="0" fillId="4" borderId="4" xfId="0" applyFill="1" applyBorder="1"/>
    <xf numFmtId="0" fontId="4" fillId="0" borderId="5" xfId="0" applyFont="1" applyBorder="1"/>
    <xf numFmtId="0" fontId="3" fillId="3" borderId="2" xfId="0" applyFont="1" applyFill="1" applyBorder="1" applyAlignment="1">
      <alignment horizontal="center"/>
    </xf>
    <xf numFmtId="164" fontId="0" fillId="5" borderId="1" xfId="0" applyNumberFormat="1" applyFill="1" applyBorder="1"/>
    <xf numFmtId="164" fontId="0" fillId="8" borderId="1" xfId="0" applyNumberFormat="1" applyFill="1" applyBorder="1"/>
    <xf numFmtId="0" fontId="15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5" borderId="0" xfId="0" applyFill="1"/>
    <xf numFmtId="0" fontId="0" fillId="4" borderId="0" xfId="0" applyFill="1"/>
    <xf numFmtId="0" fontId="4" fillId="0" borderId="0" xfId="0" applyFont="1"/>
    <xf numFmtId="0" fontId="2" fillId="0" borderId="11" xfId="0" applyFont="1" applyBorder="1"/>
    <xf numFmtId="0" fontId="0" fillId="5" borderId="12" xfId="0" applyFill="1" applyBorder="1"/>
    <xf numFmtId="0" fontId="13" fillId="0" borderId="12" xfId="0" applyFont="1" applyBorder="1"/>
    <xf numFmtId="0" fontId="0" fillId="4" borderId="12" xfId="0" applyFill="1" applyBorder="1"/>
    <xf numFmtId="0" fontId="4" fillId="0" borderId="12" xfId="0" applyFont="1" applyBorder="1"/>
    <xf numFmtId="0" fontId="12" fillId="0" borderId="12" xfId="0" applyFont="1" applyBorder="1"/>
    <xf numFmtId="0" fontId="9" fillId="0" borderId="12" xfId="0" applyFont="1" applyBorder="1"/>
    <xf numFmtId="0" fontId="11" fillId="0" borderId="12" xfId="0" applyFont="1" applyBorder="1"/>
    <xf numFmtId="0" fontId="14" fillId="5" borderId="0" xfId="0" applyFont="1" applyFill="1" applyAlignment="1">
      <alignment horizontal="center"/>
    </xf>
    <xf numFmtId="0" fontId="2" fillId="0" borderId="0" xfId="0" applyFont="1"/>
    <xf numFmtId="0" fontId="12" fillId="0" borderId="0" xfId="0" applyFont="1"/>
    <xf numFmtId="0" fontId="17" fillId="4" borderId="0" xfId="0" applyFont="1" applyFill="1"/>
    <xf numFmtId="0" fontId="12" fillId="7" borderId="0" xfId="0" applyFont="1" applyFill="1"/>
    <xf numFmtId="0" fontId="11" fillId="0" borderId="0" xfId="0" applyFont="1"/>
    <xf numFmtId="0" fontId="4" fillId="5" borderId="11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right" indent="1"/>
    </xf>
    <xf numFmtId="164" fontId="0" fillId="0" borderId="0" xfId="0" applyNumberFormat="1" applyBorder="1"/>
    <xf numFmtId="164" fontId="1" fillId="0" borderId="0" xfId="0" applyNumberFormat="1" applyFont="1" applyBorder="1"/>
    <xf numFmtId="0" fontId="1" fillId="0" borderId="0" xfId="0" applyFont="1" applyFill="1"/>
    <xf numFmtId="164" fontId="1" fillId="0" borderId="0" xfId="0" applyNumberFormat="1" applyFont="1" applyFill="1"/>
    <xf numFmtId="164" fontId="18" fillId="0" borderId="0" xfId="0" applyNumberFormat="1" applyFont="1"/>
    <xf numFmtId="0" fontId="0" fillId="0" borderId="0" xfId="0" applyBorder="1"/>
    <xf numFmtId="0" fontId="19" fillId="0" borderId="0" xfId="0" applyFont="1"/>
    <xf numFmtId="0" fontId="8" fillId="5" borderId="0" xfId="0" applyFont="1" applyFill="1"/>
    <xf numFmtId="0" fontId="8" fillId="9" borderId="11" xfId="0" applyFont="1" applyFill="1" applyBorder="1"/>
    <xf numFmtId="0" fontId="8" fillId="9" borderId="12" xfId="0" applyFont="1" applyFill="1" applyBorder="1"/>
    <xf numFmtId="0" fontId="8" fillId="9" borderId="13" xfId="0" applyFont="1" applyFill="1" applyBorder="1"/>
    <xf numFmtId="0" fontId="10" fillId="7" borderId="0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9" borderId="1" xfId="0" applyNumberFormat="1" applyFill="1" applyBorder="1"/>
    <xf numFmtId="164" fontId="0" fillId="2" borderId="1" xfId="0" applyNumberFormat="1" applyFill="1" applyBorder="1"/>
    <xf numFmtId="0" fontId="2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12" fillId="7" borderId="12" xfId="0" applyFont="1" applyFill="1" applyBorder="1"/>
    <xf numFmtId="0" fontId="10" fillId="7" borderId="12" xfId="0" applyFont="1" applyFill="1" applyBorder="1"/>
    <xf numFmtId="0" fontId="16" fillId="4" borderId="13" xfId="0" applyFont="1" applyFill="1" applyBorder="1" applyAlignment="1">
      <alignment horizontal="center"/>
    </xf>
    <xf numFmtId="0" fontId="16" fillId="5" borderId="10" xfId="0" applyFont="1" applyFill="1" applyBorder="1" applyAlignment="1">
      <alignment horizontal="right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3" fillId="0" borderId="1" xfId="0" applyFont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/>
    <xf numFmtId="164" fontId="0" fillId="8" borderId="1" xfId="0" applyNumberFormat="1" applyFill="1" applyBorder="1" applyAlignment="1">
      <alignment horizontal="center"/>
    </xf>
    <xf numFmtId="164" fontId="0" fillId="10" borderId="1" xfId="0" applyNumberFormat="1" applyFill="1" applyBorder="1"/>
    <xf numFmtId="0" fontId="15" fillId="0" borderId="12" xfId="0" applyFont="1" applyBorder="1"/>
    <xf numFmtId="0" fontId="10" fillId="0" borderId="12" xfId="0" applyFont="1" applyFill="1" applyBorder="1"/>
    <xf numFmtId="0" fontId="2" fillId="0" borderId="1" xfId="0" applyFont="1" applyBorder="1"/>
    <xf numFmtId="0" fontId="0" fillId="0" borderId="1" xfId="0" applyBorder="1"/>
    <xf numFmtId="0" fontId="14" fillId="0" borderId="1" xfId="0" applyFont="1" applyBorder="1" applyAlignment="1">
      <alignment horizontal="center"/>
    </xf>
    <xf numFmtId="0" fontId="22" fillId="8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5" fillId="0" borderId="0" xfId="0" applyFont="1"/>
    <xf numFmtId="0" fontId="11" fillId="0" borderId="1" xfId="0" applyFont="1" applyBorder="1"/>
    <xf numFmtId="0" fontId="4" fillId="0" borderId="1" xfId="0" applyFont="1" applyBorder="1"/>
    <xf numFmtId="0" fontId="23" fillId="6" borderId="1" xfId="0" applyFont="1" applyFill="1" applyBorder="1"/>
    <xf numFmtId="0" fontId="1" fillId="0" borderId="1" xfId="0" applyFont="1" applyBorder="1"/>
    <xf numFmtId="0" fontId="24" fillId="6" borderId="1" xfId="0" applyFont="1" applyFill="1" applyBorder="1"/>
    <xf numFmtId="0" fontId="2" fillId="0" borderId="0" xfId="0" applyFont="1" applyBorder="1" applyAlignment="1">
      <alignment horizontal="center"/>
    </xf>
    <xf numFmtId="0" fontId="1" fillId="0" borderId="12" xfId="0" applyFont="1" applyBorder="1"/>
    <xf numFmtId="0" fontId="8" fillId="8" borderId="1" xfId="0" applyFont="1" applyFill="1" applyBorder="1"/>
    <xf numFmtId="0" fontId="2" fillId="7" borderId="1" xfId="0" applyFont="1" applyFill="1" applyBorder="1" applyAlignment="1">
      <alignment horizontal="center"/>
    </xf>
    <xf numFmtId="0" fontId="8" fillId="5" borderId="12" xfId="0" applyFont="1" applyFill="1" applyBorder="1"/>
    <xf numFmtId="0" fontId="8" fillId="8" borderId="0" xfId="0" applyFont="1" applyFill="1" applyBorder="1"/>
    <xf numFmtId="164" fontId="24" fillId="9" borderId="1" xfId="0" applyNumberFormat="1" applyFont="1" applyFill="1" applyBorder="1"/>
    <xf numFmtId="164" fontId="24" fillId="8" borderId="1" xfId="0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64" fontId="19" fillId="2" borderId="1" xfId="0" applyNumberFormat="1" applyFont="1" applyFill="1" applyBorder="1"/>
    <xf numFmtId="164" fontId="0" fillId="10" borderId="1" xfId="0" applyNumberFormat="1" applyFill="1" applyBorder="1" applyAlignment="1">
      <alignment horizontal="center"/>
    </xf>
    <xf numFmtId="0" fontId="8" fillId="8" borderId="15" xfId="0" applyFont="1" applyFill="1" applyBorder="1"/>
    <xf numFmtId="0" fontId="0" fillId="8" borderId="15" xfId="0" applyFill="1" applyBorder="1"/>
    <xf numFmtId="0" fontId="10" fillId="0" borderId="15" xfId="0" applyFont="1" applyBorder="1"/>
    <xf numFmtId="0" fontId="0" fillId="4" borderId="15" xfId="0" applyFill="1" applyBorder="1"/>
    <xf numFmtId="0" fontId="4" fillId="0" borderId="15" xfId="0" applyFont="1" applyBorder="1"/>
    <xf numFmtId="0" fontId="1" fillId="0" borderId="15" xfId="0" applyFont="1" applyBorder="1"/>
    <xf numFmtId="0" fontId="4" fillId="5" borderId="1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4" fillId="8" borderId="1" xfId="0" applyFont="1" applyFill="1" applyBorder="1"/>
    <xf numFmtId="0" fontId="26" fillId="8" borderId="1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lgerian"/>
        <family val="5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C2F6-DB8B-4A3C-8637-50195A1DC5CD}">
  <dimension ref="A1:H42"/>
  <sheetViews>
    <sheetView zoomScale="115" zoomScaleNormal="115" workbookViewId="0">
      <selection activeCell="E3" sqref="E3"/>
    </sheetView>
  </sheetViews>
  <sheetFormatPr defaultRowHeight="15" x14ac:dyDescent="0.25"/>
  <cols>
    <col min="1" max="1" width="77" bestFit="1" customWidth="1"/>
    <col min="2" max="2" width="12.140625" customWidth="1"/>
    <col min="3" max="3" width="16.28515625" customWidth="1"/>
    <col min="4" max="4" width="17" customWidth="1"/>
    <col min="5" max="5" width="16.28515625" customWidth="1"/>
    <col min="6" max="6" width="18" customWidth="1"/>
    <col min="7" max="7" width="16.85546875" bestFit="1" customWidth="1"/>
    <col min="8" max="8" width="16.85546875" customWidth="1"/>
  </cols>
  <sheetData>
    <row r="1" spans="1:8" ht="19.5" x14ac:dyDescent="0.3">
      <c r="A1" s="31" t="s">
        <v>15</v>
      </c>
      <c r="B1" s="59" t="s">
        <v>40</v>
      </c>
      <c r="C1" s="60" t="s">
        <v>13</v>
      </c>
      <c r="D1" s="59" t="s">
        <v>14</v>
      </c>
      <c r="E1" s="59" t="s">
        <v>6</v>
      </c>
      <c r="F1" s="59" t="s">
        <v>5</v>
      </c>
      <c r="G1" s="60" t="s">
        <v>10</v>
      </c>
      <c r="H1" s="59" t="s">
        <v>18</v>
      </c>
    </row>
    <row r="2" spans="1:8" ht="19.5" x14ac:dyDescent="0.3">
      <c r="A2" s="32"/>
      <c r="B2" s="59">
        <v>1</v>
      </c>
      <c r="C2" s="18">
        <f>A31</f>
        <v>0</v>
      </c>
      <c r="D2" s="17">
        <f>A32</f>
        <v>1</v>
      </c>
      <c r="E2" s="17">
        <f>C2^3-9*C2+3</f>
        <v>3</v>
      </c>
      <c r="F2" s="17">
        <f>D2^3-9*D2+3</f>
        <v>-5</v>
      </c>
      <c r="G2" s="61">
        <f>(C2+D2)/2</f>
        <v>0.5</v>
      </c>
      <c r="H2" s="17">
        <f>G2^3-9*G2+3</f>
        <v>-1.375</v>
      </c>
    </row>
    <row r="3" spans="1:8" ht="21" x14ac:dyDescent="0.4">
      <c r="A3" s="33" t="s">
        <v>1</v>
      </c>
      <c r="B3" s="59">
        <f>B2+1</f>
        <v>2</v>
      </c>
      <c r="C3" s="18">
        <f ca="1">IF(H2*E2&lt;0,C3,C2)</f>
        <v>0</v>
      </c>
      <c r="D3" s="18">
        <f>IF(H2*F2&lt;0,F2,G2)</f>
        <v>0.5</v>
      </c>
      <c r="E3" s="17">
        <f ca="1">C3^3-9*C3+3</f>
        <v>3</v>
      </c>
      <c r="F3" s="17">
        <f>D3^3-9*D3+3</f>
        <v>-1.375</v>
      </c>
      <c r="G3" s="61">
        <f ca="1">(C3+D3)/2</f>
        <v>0.5</v>
      </c>
      <c r="H3" s="17">
        <f ca="1">G3^3-9*G3+3</f>
        <v>-1.375</v>
      </c>
    </row>
    <row r="4" spans="1:8" ht="19.5" x14ac:dyDescent="0.3">
      <c r="A4" s="34"/>
      <c r="B4" s="59">
        <f t="shared" ref="B4:B42" si="0">B3+1</f>
        <v>3</v>
      </c>
      <c r="C4" s="18">
        <f t="shared" ref="C4:C42" ca="1" si="1">IF(H3&lt;0,G3,C3)</f>
        <v>0.75</v>
      </c>
      <c r="D4" s="18">
        <f t="shared" ref="D4:D42" ca="1" si="2">IF(H3&lt;0,D3,G3)</f>
        <v>1</v>
      </c>
      <c r="E4" s="18"/>
      <c r="F4" s="18"/>
      <c r="G4" s="61">
        <f t="shared" ref="G4:G42" ca="1" si="3">(C4+D4)/2</f>
        <v>0.875</v>
      </c>
      <c r="H4" s="17">
        <f t="shared" ref="H4:H7" ca="1" si="4">G4^3-9*G4+3</f>
        <v>-4.205078125</v>
      </c>
    </row>
    <row r="5" spans="1:8" ht="19.5" x14ac:dyDescent="0.3">
      <c r="A5" s="35" t="s">
        <v>16</v>
      </c>
      <c r="B5" s="59">
        <f t="shared" si="0"/>
        <v>4</v>
      </c>
      <c r="C5" s="18">
        <f t="shared" ca="1" si="1"/>
        <v>0.875</v>
      </c>
      <c r="D5" s="18">
        <f t="shared" ca="1" si="2"/>
        <v>1</v>
      </c>
      <c r="E5" s="18"/>
      <c r="F5" s="18"/>
      <c r="G5" s="61">
        <f t="shared" ca="1" si="3"/>
        <v>0.9375</v>
      </c>
      <c r="H5" s="17">
        <f t="shared" ca="1" si="4"/>
        <v>-4.613525390625</v>
      </c>
    </row>
    <row r="6" spans="1:8" ht="19.5" x14ac:dyDescent="0.3">
      <c r="A6" s="32"/>
      <c r="B6" s="59">
        <f t="shared" si="0"/>
        <v>5</v>
      </c>
      <c r="C6" s="18">
        <f t="shared" ca="1" si="1"/>
        <v>0.9375</v>
      </c>
      <c r="D6" s="18">
        <f t="shared" ca="1" si="2"/>
        <v>1</v>
      </c>
      <c r="E6" s="18"/>
      <c r="F6" s="18"/>
      <c r="G6" s="61">
        <f t="shared" ca="1" si="3"/>
        <v>0.96875</v>
      </c>
      <c r="H6" s="17">
        <f t="shared" ca="1" si="4"/>
        <v>-4.809600830078125</v>
      </c>
    </row>
    <row r="7" spans="1:8" ht="21" x14ac:dyDescent="0.4">
      <c r="A7" s="36" t="s">
        <v>30</v>
      </c>
      <c r="B7" s="59">
        <f t="shared" si="0"/>
        <v>6</v>
      </c>
      <c r="C7" s="18">
        <f t="shared" ca="1" si="1"/>
        <v>0.96875</v>
      </c>
      <c r="D7" s="18">
        <f t="shared" ca="1" si="2"/>
        <v>1</v>
      </c>
      <c r="E7" s="18"/>
      <c r="F7" s="18"/>
      <c r="G7" s="61">
        <f t="shared" ca="1" si="3"/>
        <v>0.984375</v>
      </c>
      <c r="H7" s="17">
        <f t="shared" ca="1" si="4"/>
        <v>-4.9055213928222656</v>
      </c>
    </row>
    <row r="8" spans="1:8" ht="19.5" x14ac:dyDescent="0.3">
      <c r="A8" s="34"/>
      <c r="B8" s="59">
        <f t="shared" si="0"/>
        <v>7</v>
      </c>
      <c r="C8" s="18">
        <f t="shared" ca="1" si="1"/>
        <v>0.984375</v>
      </c>
      <c r="D8" s="18">
        <f t="shared" ca="1" si="2"/>
        <v>1</v>
      </c>
      <c r="E8" s="18"/>
      <c r="F8" s="18"/>
      <c r="G8" s="61">
        <f t="shared" ca="1" si="3"/>
        <v>0.9921875</v>
      </c>
      <c r="H8" s="17">
        <f t="shared" ref="H8:H42" ca="1" si="5">G8*LOG(G8)-1</f>
        <v>-1.003379637374006</v>
      </c>
    </row>
    <row r="9" spans="1:8" ht="22.5" x14ac:dyDescent="0.45">
      <c r="A9" s="37" t="s">
        <v>43</v>
      </c>
      <c r="B9" s="59">
        <f t="shared" si="0"/>
        <v>8</v>
      </c>
      <c r="C9" s="18">
        <f t="shared" ca="1" si="1"/>
        <v>0.9921875</v>
      </c>
      <c r="D9" s="18">
        <f t="shared" ca="1" si="2"/>
        <v>1</v>
      </c>
      <c r="E9" s="18"/>
      <c r="F9" s="18"/>
      <c r="G9" s="61">
        <f t="shared" ca="1" si="3"/>
        <v>0.99609375</v>
      </c>
      <c r="H9" s="17">
        <f t="shared" ca="1" si="5"/>
        <v>-1.0016931450932152</v>
      </c>
    </row>
    <row r="10" spans="1:8" ht="19.5" x14ac:dyDescent="0.3">
      <c r="A10" s="32"/>
      <c r="B10" s="59">
        <f t="shared" si="0"/>
        <v>9</v>
      </c>
      <c r="C10" s="18">
        <f t="shared" ca="1" si="1"/>
        <v>0.99609375</v>
      </c>
      <c r="D10" s="18">
        <f t="shared" ca="1" si="2"/>
        <v>1</v>
      </c>
      <c r="E10" s="18"/>
      <c r="F10" s="18"/>
      <c r="G10" s="61">
        <f t="shared" ca="1" si="3"/>
        <v>0.998046875</v>
      </c>
      <c r="H10" s="17">
        <f t="shared" ca="1" si="5"/>
        <v>-1.0008474025191627</v>
      </c>
    </row>
    <row r="11" spans="1:8" ht="19.5" x14ac:dyDescent="0.3">
      <c r="A11" s="38" t="s">
        <v>17</v>
      </c>
      <c r="B11" s="59">
        <f t="shared" si="0"/>
        <v>10</v>
      </c>
      <c r="C11" s="18">
        <f t="shared" ca="1" si="1"/>
        <v>0.998046875</v>
      </c>
      <c r="D11" s="18">
        <f t="shared" ca="1" si="2"/>
        <v>1</v>
      </c>
      <c r="E11" s="18"/>
      <c r="F11" s="18"/>
      <c r="G11" s="61">
        <f t="shared" ca="1" si="3"/>
        <v>0.9990234375</v>
      </c>
      <c r="H11" s="17">
        <f t="shared" ca="1" si="5"/>
        <v>-1.0004239085497928</v>
      </c>
    </row>
    <row r="12" spans="1:8" ht="20.25" thickBot="1" x14ac:dyDescent="0.35">
      <c r="A12" s="34"/>
      <c r="B12" s="59">
        <f t="shared" si="0"/>
        <v>11</v>
      </c>
      <c r="C12" s="18">
        <f t="shared" ca="1" si="1"/>
        <v>0.9990234375</v>
      </c>
      <c r="D12" s="18">
        <f t="shared" ca="1" si="2"/>
        <v>1</v>
      </c>
      <c r="E12" s="18"/>
      <c r="F12" s="18"/>
      <c r="G12" s="61">
        <f t="shared" ca="1" si="3"/>
        <v>0.99951171875</v>
      </c>
      <c r="H12" s="17">
        <f t="shared" ca="1" si="5"/>
        <v>-1.0002120060721267</v>
      </c>
    </row>
    <row r="13" spans="1:8" ht="21" x14ac:dyDescent="0.4">
      <c r="A13" s="55" t="s">
        <v>3</v>
      </c>
      <c r="B13" s="59">
        <f t="shared" si="0"/>
        <v>12</v>
      </c>
      <c r="C13" s="18">
        <f t="shared" ca="1" si="1"/>
        <v>0.99951171875</v>
      </c>
      <c r="D13" s="18">
        <f t="shared" ca="1" si="2"/>
        <v>1</v>
      </c>
      <c r="E13" s="18"/>
      <c r="F13" s="18"/>
      <c r="G13" s="61">
        <f t="shared" ca="1" si="3"/>
        <v>0.999755859375</v>
      </c>
      <c r="H13" s="17">
        <f t="shared" ca="1" si="5"/>
        <v>-1.0001060159822084</v>
      </c>
    </row>
    <row r="14" spans="1:8" ht="21" x14ac:dyDescent="0.4">
      <c r="A14" s="56" t="s">
        <v>38</v>
      </c>
      <c r="B14" s="59">
        <f t="shared" si="0"/>
        <v>13</v>
      </c>
      <c r="C14" s="18">
        <f t="shared" ca="1" si="1"/>
        <v>0.999755859375</v>
      </c>
      <c r="D14" s="18">
        <f t="shared" ca="1" si="2"/>
        <v>1</v>
      </c>
      <c r="E14" s="18"/>
      <c r="F14" s="18"/>
      <c r="G14" s="61">
        <f t="shared" ca="1" si="3"/>
        <v>0.9998779296875</v>
      </c>
      <c r="H14" s="17">
        <f t="shared" ca="1" si="5"/>
        <v>-1.0000530112272452</v>
      </c>
    </row>
    <row r="15" spans="1:8" ht="21" x14ac:dyDescent="0.4">
      <c r="A15" s="56" t="s">
        <v>39</v>
      </c>
      <c r="B15" s="59">
        <f t="shared" si="0"/>
        <v>14</v>
      </c>
      <c r="C15" s="18">
        <f t="shared" ca="1" si="1"/>
        <v>0.9998779296875</v>
      </c>
      <c r="D15" s="18">
        <f t="shared" ca="1" si="2"/>
        <v>1</v>
      </c>
      <c r="E15" s="18"/>
      <c r="F15" s="18"/>
      <c r="G15" s="61">
        <f t="shared" ca="1" si="3"/>
        <v>0.99993896484375</v>
      </c>
      <c r="H15" s="17">
        <f t="shared" ca="1" si="5"/>
        <v>-1.0000265064226086</v>
      </c>
    </row>
    <row r="16" spans="1:8" ht="21" x14ac:dyDescent="0.4">
      <c r="A16" s="56" t="s">
        <v>27</v>
      </c>
      <c r="B16" s="59">
        <f t="shared" si="0"/>
        <v>15</v>
      </c>
      <c r="C16" s="18">
        <f t="shared" ca="1" si="1"/>
        <v>0.99993896484375</v>
      </c>
      <c r="D16" s="18">
        <f t="shared" ca="1" si="2"/>
        <v>1</v>
      </c>
      <c r="E16" s="18"/>
      <c r="F16" s="18"/>
      <c r="G16" s="61">
        <f t="shared" ca="1" si="3"/>
        <v>0.999969482421875</v>
      </c>
      <c r="H16" s="17">
        <f t="shared" ca="1" si="5"/>
        <v>-1.0000132534135446</v>
      </c>
    </row>
    <row r="17" spans="1:8" ht="21" x14ac:dyDescent="0.4">
      <c r="A17" s="56" t="s">
        <v>28</v>
      </c>
      <c r="B17" s="59">
        <f t="shared" si="0"/>
        <v>16</v>
      </c>
      <c r="C17" s="18">
        <f t="shared" ca="1" si="1"/>
        <v>0.999969482421875</v>
      </c>
      <c r="D17" s="18">
        <f t="shared" ca="1" si="2"/>
        <v>1</v>
      </c>
      <c r="E17" s="18"/>
      <c r="F17" s="18"/>
      <c r="G17" s="61">
        <f t="shared" ca="1" si="3"/>
        <v>0.9999847412109375</v>
      </c>
      <c r="H17" s="17">
        <f t="shared" ca="1" si="5"/>
        <v>-1.0000066267573315</v>
      </c>
    </row>
    <row r="18" spans="1:8" ht="21" x14ac:dyDescent="0.4">
      <c r="A18" s="56" t="s">
        <v>29</v>
      </c>
      <c r="B18" s="59">
        <f t="shared" si="0"/>
        <v>17</v>
      </c>
      <c r="C18" s="18">
        <f t="shared" ca="1" si="1"/>
        <v>0.9999847412109375</v>
      </c>
      <c r="D18" s="18">
        <f t="shared" ca="1" si="2"/>
        <v>1</v>
      </c>
      <c r="E18" s="18"/>
      <c r="F18" s="18"/>
      <c r="G18" s="61">
        <f t="shared" ca="1" si="3"/>
        <v>0.99999237060546875</v>
      </c>
      <c r="H18" s="17">
        <f t="shared" ca="1" si="5"/>
        <v>-1.0000033133913055</v>
      </c>
    </row>
    <row r="19" spans="1:8" ht="21" x14ac:dyDescent="0.4">
      <c r="A19" s="56" t="s">
        <v>42</v>
      </c>
      <c r="B19" s="59">
        <f t="shared" si="0"/>
        <v>18</v>
      </c>
      <c r="C19" s="18">
        <f t="shared" ca="1" si="1"/>
        <v>0.99999237060546875</v>
      </c>
      <c r="D19" s="18">
        <f t="shared" ca="1" si="2"/>
        <v>1</v>
      </c>
      <c r="E19" s="18"/>
      <c r="F19" s="18"/>
      <c r="G19" s="61">
        <f t="shared" ca="1" si="3"/>
        <v>0.99999618530273438</v>
      </c>
      <c r="H19" s="17">
        <f t="shared" ca="1" si="5"/>
        <v>-1.0000016566988126</v>
      </c>
    </row>
    <row r="20" spans="1:8" ht="21" x14ac:dyDescent="0.4">
      <c r="A20" s="56" t="s">
        <v>33</v>
      </c>
      <c r="B20" s="59">
        <f t="shared" si="0"/>
        <v>19</v>
      </c>
      <c r="C20" s="18">
        <f t="shared" ca="1" si="1"/>
        <v>0.99999618530273438</v>
      </c>
      <c r="D20" s="18">
        <f t="shared" ca="1" si="2"/>
        <v>1</v>
      </c>
      <c r="E20" s="18"/>
      <c r="F20" s="18"/>
      <c r="G20" s="61">
        <f t="shared" ca="1" si="3"/>
        <v>0.99999809265136719</v>
      </c>
      <c r="H20" s="17">
        <f t="shared" ca="1" si="5"/>
        <v>-1.0000008283501962</v>
      </c>
    </row>
    <row r="21" spans="1:8" ht="21" x14ac:dyDescent="0.4">
      <c r="A21" s="56" t="s">
        <v>34</v>
      </c>
      <c r="B21" s="59">
        <f t="shared" si="0"/>
        <v>20</v>
      </c>
      <c r="C21" s="18">
        <f t="shared" ca="1" si="1"/>
        <v>0.99999809265136719</v>
      </c>
      <c r="D21" s="18">
        <f t="shared" ca="1" si="2"/>
        <v>1</v>
      </c>
      <c r="E21" s="18"/>
      <c r="F21" s="18"/>
      <c r="G21" s="61">
        <f t="shared" ca="1" si="3"/>
        <v>0.99999904632568359</v>
      </c>
      <c r="H21" s="17">
        <f t="shared" ca="1" si="5"/>
        <v>-1.0000004141752956</v>
      </c>
    </row>
    <row r="22" spans="1:8" ht="21" x14ac:dyDescent="0.4">
      <c r="A22" s="56" t="s">
        <v>35</v>
      </c>
      <c r="B22" s="59">
        <f t="shared" si="0"/>
        <v>21</v>
      </c>
      <c r="C22" s="18">
        <f t="shared" ca="1" si="1"/>
        <v>0.99999904632568359</v>
      </c>
      <c r="D22" s="18">
        <f t="shared" ca="1" si="2"/>
        <v>1</v>
      </c>
      <c r="E22" s="18"/>
      <c r="F22" s="18"/>
      <c r="G22" s="61">
        <f t="shared" ca="1" si="3"/>
        <v>0.9999995231628418</v>
      </c>
      <c r="H22" s="17">
        <f t="shared" ca="1" si="5"/>
        <v>-1.0000002070876972</v>
      </c>
    </row>
    <row r="23" spans="1:8" ht="21" x14ac:dyDescent="0.4">
      <c r="A23" s="56" t="s">
        <v>36</v>
      </c>
      <c r="B23" s="59">
        <f t="shared" si="0"/>
        <v>22</v>
      </c>
      <c r="C23" s="18">
        <f t="shared" ca="1" si="1"/>
        <v>0.9999995231628418</v>
      </c>
      <c r="D23" s="18">
        <f t="shared" ca="1" si="2"/>
        <v>1</v>
      </c>
      <c r="E23" s="18"/>
      <c r="F23" s="18"/>
      <c r="G23" s="61">
        <f t="shared" ca="1" si="3"/>
        <v>0.9999997615814209</v>
      </c>
      <c r="H23" s="17">
        <f t="shared" ca="1" si="5"/>
        <v>-1.000000103543861</v>
      </c>
    </row>
    <row r="24" spans="1:8" ht="21" x14ac:dyDescent="0.4">
      <c r="A24" s="56" t="s">
        <v>31</v>
      </c>
      <c r="B24" s="59">
        <f t="shared" si="0"/>
        <v>23</v>
      </c>
      <c r="C24" s="18">
        <f t="shared" ca="1" si="1"/>
        <v>0.9999997615814209</v>
      </c>
      <c r="D24" s="18">
        <f t="shared" ca="1" si="2"/>
        <v>1</v>
      </c>
      <c r="E24" s="18"/>
      <c r="F24" s="18"/>
      <c r="G24" s="61">
        <f t="shared" ca="1" si="3"/>
        <v>0.99999988079071045</v>
      </c>
      <c r="H24" s="17">
        <f t="shared" ca="1" si="5"/>
        <v>-1.0000000517719336</v>
      </c>
    </row>
    <row r="25" spans="1:8" ht="21.75" thickBot="1" x14ac:dyDescent="0.45">
      <c r="A25" s="57" t="s">
        <v>37</v>
      </c>
      <c r="B25" s="59">
        <f t="shared" si="0"/>
        <v>24</v>
      </c>
      <c r="C25" s="18">
        <f t="shared" ca="1" si="1"/>
        <v>0.99999988079071045</v>
      </c>
      <c r="D25" s="18">
        <f t="shared" ca="1" si="2"/>
        <v>1</v>
      </c>
      <c r="E25" s="18"/>
      <c r="F25" s="18"/>
      <c r="G25" s="61">
        <f t="shared" ca="1" si="3"/>
        <v>0.99999994039535522</v>
      </c>
      <c r="H25" s="17">
        <f t="shared" ca="1" si="5"/>
        <v>-1.0000000258859676</v>
      </c>
    </row>
    <row r="26" spans="1:8" ht="21" x14ac:dyDescent="0.4">
      <c r="A26" s="54" t="s">
        <v>32</v>
      </c>
      <c r="B26" s="59">
        <f t="shared" si="0"/>
        <v>25</v>
      </c>
      <c r="C26" s="18">
        <f t="shared" ca="1" si="1"/>
        <v>0.99999994039535522</v>
      </c>
      <c r="D26" s="18">
        <f t="shared" ca="1" si="2"/>
        <v>1</v>
      </c>
      <c r="E26" s="18"/>
      <c r="F26" s="18"/>
      <c r="G26" s="61">
        <f t="shared" ca="1" si="3"/>
        <v>0.99999997019767761</v>
      </c>
      <c r="H26" s="17">
        <f t="shared" ca="1" si="5"/>
        <v>-1.000000012942984</v>
      </c>
    </row>
    <row r="27" spans="1:8" ht="19.5" x14ac:dyDescent="0.3">
      <c r="A27" s="58" t="s">
        <v>11</v>
      </c>
      <c r="B27" s="59">
        <f t="shared" si="0"/>
        <v>26</v>
      </c>
      <c r="C27" s="18">
        <f t="shared" ca="1" si="1"/>
        <v>0.99999997019767761</v>
      </c>
      <c r="D27" s="18">
        <f t="shared" ca="1" si="2"/>
        <v>1</v>
      </c>
      <c r="E27" s="18"/>
      <c r="F27" s="18"/>
      <c r="G27" s="61">
        <f t="shared" ca="1" si="3"/>
        <v>0.99999998509883881</v>
      </c>
      <c r="H27" s="17">
        <f t="shared" ca="1" si="5"/>
        <v>-1.000000006471492</v>
      </c>
    </row>
    <row r="28" spans="1:8" ht="19.5" x14ac:dyDescent="0.3">
      <c r="A28" s="29"/>
      <c r="B28" s="59">
        <f t="shared" si="0"/>
        <v>27</v>
      </c>
      <c r="C28" s="18">
        <f t="shared" ca="1" si="1"/>
        <v>0.99999998509883881</v>
      </c>
      <c r="D28" s="18">
        <f t="shared" ca="1" si="2"/>
        <v>1</v>
      </c>
      <c r="E28" s="18"/>
      <c r="F28" s="18"/>
      <c r="G28" s="61">
        <f t="shared" ca="1" si="3"/>
        <v>0.9999999925494194</v>
      </c>
      <c r="H28" s="17">
        <f t="shared" ca="1" si="5"/>
        <v>-1.0000000032357461</v>
      </c>
    </row>
    <row r="29" spans="1:8" ht="19.5" x14ac:dyDescent="0.3">
      <c r="B29" s="59">
        <f t="shared" si="0"/>
        <v>28</v>
      </c>
      <c r="C29" s="18">
        <f t="shared" ca="1" si="1"/>
        <v>0.9999999925494194</v>
      </c>
      <c r="D29" s="18">
        <f t="shared" ca="1" si="2"/>
        <v>1</v>
      </c>
      <c r="E29" s="18"/>
      <c r="F29" s="18"/>
      <c r="G29" s="61">
        <f t="shared" ca="1" si="3"/>
        <v>0.9999999962747097</v>
      </c>
      <c r="H29" s="17">
        <f t="shared" ca="1" si="5"/>
        <v>-1.0000000016178729</v>
      </c>
    </row>
    <row r="30" spans="1:8" ht="19.5" x14ac:dyDescent="0.3">
      <c r="A30" s="30" t="s">
        <v>19</v>
      </c>
      <c r="B30" s="59">
        <f t="shared" si="0"/>
        <v>29</v>
      </c>
      <c r="C30" s="18">
        <f t="shared" ca="1" si="1"/>
        <v>0.9999999962747097</v>
      </c>
      <c r="D30" s="18">
        <f t="shared" ca="1" si="2"/>
        <v>1</v>
      </c>
      <c r="E30" s="18"/>
      <c r="F30" s="18"/>
      <c r="G30" s="61">
        <f t="shared" ca="1" si="3"/>
        <v>0.99999999813735485</v>
      </c>
      <c r="H30" s="17">
        <f t="shared" ca="1" si="5"/>
        <v>-1.0000000008089365</v>
      </c>
    </row>
    <row r="31" spans="1:8" ht="19.5" x14ac:dyDescent="0.3">
      <c r="A31" s="53">
        <v>0</v>
      </c>
      <c r="B31" s="59">
        <f t="shared" si="0"/>
        <v>30</v>
      </c>
      <c r="C31" s="18">
        <f t="shared" ca="1" si="1"/>
        <v>0.99999999813735485</v>
      </c>
      <c r="D31" s="18">
        <f t="shared" ca="1" si="2"/>
        <v>1</v>
      </c>
      <c r="E31" s="18"/>
      <c r="F31" s="18"/>
      <c r="G31" s="61">
        <f t="shared" ca="1" si="3"/>
        <v>0.99999999906867743</v>
      </c>
      <c r="H31" s="17">
        <f t="shared" ca="1" si="5"/>
        <v>-1.0000000004044682</v>
      </c>
    </row>
    <row r="32" spans="1:8" ht="19.5" x14ac:dyDescent="0.3">
      <c r="A32">
        <v>1</v>
      </c>
      <c r="B32" s="59">
        <f t="shared" si="0"/>
        <v>31</v>
      </c>
      <c r="C32" s="18">
        <f t="shared" ca="1" si="1"/>
        <v>0.99999999906867743</v>
      </c>
      <c r="D32" s="18">
        <f t="shared" ca="1" si="2"/>
        <v>1</v>
      </c>
      <c r="E32" s="18"/>
      <c r="F32" s="18"/>
      <c r="G32" s="61">
        <f t="shared" ca="1" si="3"/>
        <v>0.99999999953433871</v>
      </c>
      <c r="H32" s="17">
        <f t="shared" ca="1" si="5"/>
        <v>-1.0000000002022342</v>
      </c>
    </row>
    <row r="33" spans="1:8" ht="19.5" x14ac:dyDescent="0.3">
      <c r="A33" t="e">
        <f>A31*LOG(A31)-1</f>
        <v>#NUM!</v>
      </c>
      <c r="B33" s="59">
        <f t="shared" si="0"/>
        <v>32</v>
      </c>
      <c r="C33" s="18">
        <f t="shared" ca="1" si="1"/>
        <v>0.99999999953433871</v>
      </c>
      <c r="D33" s="18">
        <f t="shared" ca="1" si="2"/>
        <v>1</v>
      </c>
      <c r="E33" s="18"/>
      <c r="F33" s="18"/>
      <c r="G33" s="61">
        <f t="shared" ca="1" si="3"/>
        <v>0.99999999976716936</v>
      </c>
      <c r="H33" s="17">
        <f t="shared" ca="1" si="5"/>
        <v>-1.0000000001011171</v>
      </c>
    </row>
    <row r="34" spans="1:8" ht="19.5" x14ac:dyDescent="0.3">
      <c r="A34">
        <f>A32*LOG(A32)-1</f>
        <v>-1</v>
      </c>
      <c r="B34" s="59">
        <f t="shared" si="0"/>
        <v>33</v>
      </c>
      <c r="C34" s="18">
        <f t="shared" ca="1" si="1"/>
        <v>0.99999999976716936</v>
      </c>
      <c r="D34" s="18">
        <f t="shared" ca="1" si="2"/>
        <v>1</v>
      </c>
      <c r="E34" s="18"/>
      <c r="F34" s="18"/>
      <c r="G34" s="61">
        <f t="shared" ca="1" si="3"/>
        <v>0.99999999988358468</v>
      </c>
      <c r="H34" s="17">
        <f t="shared" ca="1" si="5"/>
        <v>-1.0000000000505584</v>
      </c>
    </row>
    <row r="35" spans="1:8" ht="19.5" x14ac:dyDescent="0.3">
      <c r="A35" t="e">
        <f>A33*A34</f>
        <v>#NUM!</v>
      </c>
      <c r="B35" s="59">
        <f t="shared" si="0"/>
        <v>34</v>
      </c>
      <c r="C35" s="18">
        <f t="shared" ca="1" si="1"/>
        <v>0.99999999988358468</v>
      </c>
      <c r="D35" s="18">
        <f t="shared" ca="1" si="2"/>
        <v>1</v>
      </c>
      <c r="E35" s="18"/>
      <c r="F35" s="18"/>
      <c r="G35" s="61">
        <f t="shared" ca="1" si="3"/>
        <v>0.99999999994179234</v>
      </c>
      <c r="H35" s="17">
        <f t="shared" ca="1" si="5"/>
        <v>-1.0000000000252793</v>
      </c>
    </row>
    <row r="36" spans="1:8" ht="19.5" x14ac:dyDescent="0.3">
      <c r="A36" s="39" t="e">
        <f>IF(A35&lt;0," INTERVALO A,B = [2, 3]")</f>
        <v>#NUM!</v>
      </c>
      <c r="B36" s="59">
        <f t="shared" si="0"/>
        <v>35</v>
      </c>
      <c r="C36" s="18">
        <f t="shared" ca="1" si="1"/>
        <v>0.99999999994179234</v>
      </c>
      <c r="D36" s="18">
        <f t="shared" ca="1" si="2"/>
        <v>1</v>
      </c>
      <c r="E36" s="18"/>
      <c r="F36" s="18"/>
      <c r="G36" s="61">
        <f t="shared" ca="1" si="3"/>
        <v>0.99999999997089617</v>
      </c>
      <c r="H36" s="17">
        <f t="shared" ca="1" si="5"/>
        <v>-1.0000000000126397</v>
      </c>
    </row>
    <row r="37" spans="1:8" ht="19.5" x14ac:dyDescent="0.3">
      <c r="B37" s="59">
        <f t="shared" si="0"/>
        <v>36</v>
      </c>
      <c r="C37" s="18">
        <f t="shared" ca="1" si="1"/>
        <v>0.99999999997089617</v>
      </c>
      <c r="D37" s="18">
        <f t="shared" ca="1" si="2"/>
        <v>1</v>
      </c>
      <c r="E37" s="18"/>
      <c r="F37" s="18"/>
      <c r="G37" s="61">
        <f t="shared" ca="1" si="3"/>
        <v>0.99999999998544808</v>
      </c>
      <c r="H37" s="17">
        <f t="shared" ca="1" si="5"/>
        <v>-1.0000000000063198</v>
      </c>
    </row>
    <row r="38" spans="1:8" ht="19.5" x14ac:dyDescent="0.3">
      <c r="A38" s="30" t="s">
        <v>41</v>
      </c>
      <c r="B38" s="59">
        <f t="shared" si="0"/>
        <v>37</v>
      </c>
      <c r="C38" s="18">
        <f t="shared" ca="1" si="1"/>
        <v>0.99999999998544808</v>
      </c>
      <c r="D38" s="18">
        <f t="shared" ca="1" si="2"/>
        <v>1</v>
      </c>
      <c r="E38" s="18"/>
      <c r="F38" s="18"/>
      <c r="G38" s="61">
        <f t="shared" ca="1" si="3"/>
        <v>0.99999999999272404</v>
      </c>
      <c r="H38" s="17">
        <f t="shared" ca="1" si="5"/>
        <v>-1.0000000000031599</v>
      </c>
    </row>
    <row r="39" spans="1:8" ht="19.5" x14ac:dyDescent="0.3">
      <c r="A39">
        <f>((LOG(A32-A31) - LOG(10^-12))/LOG(2) - MOD((LOG(A32-A31) - LOG(10^-12))/LOG(2),10) + 1)</f>
        <v>31</v>
      </c>
      <c r="B39" s="59">
        <f t="shared" si="0"/>
        <v>38</v>
      </c>
      <c r="C39" s="18">
        <f t="shared" ca="1" si="1"/>
        <v>0.99999999999272404</v>
      </c>
      <c r="D39" s="18">
        <f t="shared" ca="1" si="2"/>
        <v>1</v>
      </c>
      <c r="E39" s="18"/>
      <c r="F39" s="18"/>
      <c r="G39" s="61">
        <f t="shared" ca="1" si="3"/>
        <v>0.99999999999636202</v>
      </c>
      <c r="H39" s="17">
        <f t="shared" ca="1" si="5"/>
        <v>-1.0000000000015798</v>
      </c>
    </row>
    <row r="40" spans="1:8" ht="19.5" x14ac:dyDescent="0.3">
      <c r="B40" s="59">
        <f t="shared" si="0"/>
        <v>39</v>
      </c>
      <c r="C40" s="18">
        <f t="shared" ca="1" si="1"/>
        <v>0.99999999999636202</v>
      </c>
      <c r="D40" s="18">
        <f t="shared" ca="1" si="2"/>
        <v>1</v>
      </c>
      <c r="E40" s="18"/>
      <c r="F40" s="18"/>
      <c r="G40" s="61">
        <f t="shared" ca="1" si="3"/>
        <v>0.99999999999818101</v>
      </c>
      <c r="H40" s="17">
        <f t="shared" ca="1" si="5"/>
        <v>-1.00000000000079</v>
      </c>
    </row>
    <row r="41" spans="1:8" ht="19.5" x14ac:dyDescent="0.3">
      <c r="B41" s="59">
        <f t="shared" si="0"/>
        <v>40</v>
      </c>
      <c r="C41" s="18">
        <f t="shared" ca="1" si="1"/>
        <v>0.99999999999818101</v>
      </c>
      <c r="D41" s="18">
        <f t="shared" ca="1" si="2"/>
        <v>1</v>
      </c>
      <c r="E41" s="18"/>
      <c r="F41" s="18"/>
      <c r="G41" s="61">
        <f t="shared" ca="1" si="3"/>
        <v>0.99999999999909051</v>
      </c>
      <c r="H41" s="17">
        <f t="shared" ca="1" si="5"/>
        <v>-1.000000000000395</v>
      </c>
    </row>
    <row r="42" spans="1:8" ht="19.5" x14ac:dyDescent="0.3">
      <c r="B42" s="59">
        <f t="shared" si="0"/>
        <v>41</v>
      </c>
      <c r="C42" s="18">
        <f t="shared" ca="1" si="1"/>
        <v>0.99999999999909051</v>
      </c>
      <c r="D42" s="18">
        <f t="shared" ca="1" si="2"/>
        <v>1</v>
      </c>
      <c r="E42" s="18"/>
      <c r="F42" s="18"/>
      <c r="G42" s="62">
        <f t="shared" ca="1" si="3"/>
        <v>0.99999999999954525</v>
      </c>
      <c r="H42" s="17">
        <f t="shared" ca="1" si="5"/>
        <v>-1.0000000000001974</v>
      </c>
    </row>
  </sheetData>
  <conditionalFormatting sqref="G42">
    <cfRule type="expression" priority="1">
      <formula>"f=0"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B4B7-8FA7-43EC-B3C8-B6501DC8BE5F}">
  <sheetPr codeName="Planilha1"/>
  <dimension ref="A1:I47"/>
  <sheetViews>
    <sheetView topLeftCell="A31" zoomScale="98" zoomScaleNormal="98" workbookViewId="0">
      <selection activeCell="A18" sqref="A18"/>
    </sheetView>
  </sheetViews>
  <sheetFormatPr defaultRowHeight="15" x14ac:dyDescent="0.25"/>
  <cols>
    <col min="1" max="1" width="77" bestFit="1" customWidth="1"/>
    <col min="2" max="2" width="12.140625" customWidth="1"/>
    <col min="3" max="3" width="18.28515625" customWidth="1"/>
    <col min="4" max="4" width="16.85546875" customWidth="1"/>
    <col min="5" max="5" width="16.85546875" bestFit="1" customWidth="1"/>
    <col min="6" max="6" width="16.85546875" customWidth="1"/>
    <col min="7" max="7" width="13.5703125" customWidth="1"/>
    <col min="8" max="8" width="18" customWidth="1"/>
    <col min="9" max="9" width="14.85546875" customWidth="1"/>
  </cols>
  <sheetData>
    <row r="1" spans="1:9" ht="19.5" x14ac:dyDescent="0.3">
      <c r="A1" s="31" t="s">
        <v>15</v>
      </c>
      <c r="B1" s="59" t="s">
        <v>40</v>
      </c>
      <c r="C1" s="60" t="s">
        <v>45</v>
      </c>
      <c r="D1" s="59" t="s">
        <v>46</v>
      </c>
      <c r="E1" s="60" t="s">
        <v>47</v>
      </c>
      <c r="F1" s="59" t="s">
        <v>48</v>
      </c>
      <c r="G1" s="72" t="s">
        <v>49</v>
      </c>
      <c r="H1" s="63" t="s">
        <v>50</v>
      </c>
      <c r="I1" s="64" t="s">
        <v>51</v>
      </c>
    </row>
    <row r="2" spans="1:9" ht="19.5" x14ac:dyDescent="0.3">
      <c r="A2" s="32"/>
      <c r="B2" s="59">
        <v>0</v>
      </c>
      <c r="C2" s="18">
        <f>A31</f>
        <v>0.5</v>
      </c>
      <c r="D2" s="18">
        <f>A32</f>
        <v>1</v>
      </c>
      <c r="E2" s="18">
        <f>C2^3 - 9*C2 +5</f>
        <v>0.625</v>
      </c>
      <c r="F2" s="18">
        <f>D2^3 - 9*D2 + 5</f>
        <v>-3</v>
      </c>
      <c r="G2" s="70">
        <f>(C2+D2)/2</f>
        <v>0.75</v>
      </c>
      <c r="H2" s="70">
        <f>G2^3 - 9*G2 + 5</f>
        <v>-1.328125</v>
      </c>
      <c r="I2" s="71" t="s">
        <v>52</v>
      </c>
    </row>
    <row r="3" spans="1:9" ht="21" x14ac:dyDescent="0.4">
      <c r="A3" s="33" t="s">
        <v>1</v>
      </c>
      <c r="B3" s="59">
        <f>B2+1</f>
        <v>1</v>
      </c>
      <c r="C3" s="18">
        <f>IF(H2&lt;0,C2,C2)</f>
        <v>0.5</v>
      </c>
      <c r="D3" s="18">
        <f>IF(H2&lt;0,G2,D2)</f>
        <v>0.75</v>
      </c>
      <c r="E3" s="18">
        <f>C3^3 - 9*C3 +5</f>
        <v>0.625</v>
      </c>
      <c r="F3" s="18">
        <f>D3^3 - 9*D3 + 5</f>
        <v>-1.328125</v>
      </c>
      <c r="G3" s="70">
        <f>(C3+D3)/2</f>
        <v>0.625</v>
      </c>
      <c r="H3" s="70">
        <f>G3^3 - 9*G3 + 5</f>
        <v>-0.380859375</v>
      </c>
      <c r="I3" s="70">
        <f>ABS(G3-G2)</f>
        <v>0.125</v>
      </c>
    </row>
    <row r="4" spans="1:9" ht="19.5" x14ac:dyDescent="0.3">
      <c r="A4" s="34"/>
      <c r="B4" s="59">
        <f t="shared" ref="B4:B42" si="0">B3+1</f>
        <v>2</v>
      </c>
      <c r="C4" s="18">
        <f>IF(H3&lt;0,C3,C3)</f>
        <v>0.5</v>
      </c>
      <c r="D4" s="18">
        <f>IF(H3&lt;0,G3,D3)</f>
        <v>0.625</v>
      </c>
      <c r="E4" s="18">
        <f>C4^3 - 9*C4 +5</f>
        <v>0.625</v>
      </c>
      <c r="F4" s="18">
        <f>D4^3 - 9*D4 + 5</f>
        <v>-0.380859375</v>
      </c>
      <c r="G4" s="70">
        <f>(C4+D4)/2</f>
        <v>0.5625</v>
      </c>
      <c r="H4" s="70">
        <f>G4^3 - 9*G4 + 5</f>
        <v>0.115478515625</v>
      </c>
      <c r="I4" s="70">
        <f>ABS(G4-G3)</f>
        <v>6.25E-2</v>
      </c>
    </row>
    <row r="5" spans="1:9" ht="19.5" x14ac:dyDescent="0.3">
      <c r="A5" s="35" t="s">
        <v>16</v>
      </c>
      <c r="B5" s="59">
        <f t="shared" si="0"/>
        <v>3</v>
      </c>
      <c r="C5" s="18">
        <f>IF(H4&lt;0,C4,G4)</f>
        <v>0.5625</v>
      </c>
      <c r="D5" s="18">
        <f t="shared" ref="D5:D42" si="1">IF(H4&lt;0,G4,D4)</f>
        <v>0.625</v>
      </c>
      <c r="E5" s="18">
        <f t="shared" ref="E5:E42" si="2">C5^3 - 9*C5 +5</f>
        <v>0.115478515625</v>
      </c>
      <c r="F5" s="18">
        <f t="shared" ref="F5:F42" si="3">D5^3 - 9*D5 + 5</f>
        <v>-0.380859375</v>
      </c>
      <c r="G5" s="70">
        <f t="shared" ref="G5:G42" si="4">(C5+D5)/2</f>
        <v>0.59375</v>
      </c>
      <c r="H5" s="70">
        <f t="shared" ref="H5:H42" si="5">G5^3 - 9*G5 + 5</f>
        <v>-0.134429931640625</v>
      </c>
      <c r="I5" s="70">
        <f t="shared" ref="I5:I42" si="6">ABS(G5-G4)</f>
        <v>3.125E-2</v>
      </c>
    </row>
    <row r="6" spans="1:9" ht="19.5" x14ac:dyDescent="0.3">
      <c r="A6" s="32"/>
      <c r="B6" s="59">
        <f t="shared" si="0"/>
        <v>4</v>
      </c>
      <c r="C6" s="18">
        <f t="shared" ref="C6:C42" si="7">IF(H5&lt;0,C5,G5)</f>
        <v>0.5625</v>
      </c>
      <c r="D6" s="18">
        <f t="shared" si="1"/>
        <v>0.59375</v>
      </c>
      <c r="E6" s="18">
        <f t="shared" si="2"/>
        <v>0.115478515625</v>
      </c>
      <c r="F6" s="18">
        <f t="shared" si="3"/>
        <v>-0.134429931640625</v>
      </c>
      <c r="G6" s="70">
        <f t="shared" si="4"/>
        <v>0.578125</v>
      </c>
      <c r="H6" s="70">
        <f t="shared" si="5"/>
        <v>-9.899139404296875E-3</v>
      </c>
      <c r="I6" s="70">
        <f t="shared" si="6"/>
        <v>1.5625E-2</v>
      </c>
    </row>
    <row r="7" spans="1:9" ht="21" x14ac:dyDescent="0.4">
      <c r="A7" s="36" t="s">
        <v>57</v>
      </c>
      <c r="B7" s="59">
        <f t="shared" si="0"/>
        <v>5</v>
      </c>
      <c r="C7" s="18">
        <f t="shared" si="7"/>
        <v>0.5625</v>
      </c>
      <c r="D7" s="18">
        <f t="shared" si="1"/>
        <v>0.578125</v>
      </c>
      <c r="E7" s="18">
        <f t="shared" si="2"/>
        <v>0.115478515625</v>
      </c>
      <c r="F7" s="18">
        <f t="shared" si="3"/>
        <v>-9.899139404296875E-3</v>
      </c>
      <c r="G7" s="70">
        <f t="shared" si="4"/>
        <v>0.5703125</v>
      </c>
      <c r="H7" s="70">
        <f t="shared" si="5"/>
        <v>5.2685260772705078E-2</v>
      </c>
      <c r="I7" s="70">
        <f t="shared" si="6"/>
        <v>7.8125E-3</v>
      </c>
    </row>
    <row r="8" spans="1:9" ht="19.5" x14ac:dyDescent="0.3">
      <c r="A8" s="34"/>
      <c r="B8" s="59">
        <f t="shared" si="0"/>
        <v>6</v>
      </c>
      <c r="C8" s="18">
        <f t="shared" si="7"/>
        <v>0.5703125</v>
      </c>
      <c r="D8" s="18">
        <f t="shared" si="1"/>
        <v>0.578125</v>
      </c>
      <c r="E8" s="18">
        <f t="shared" si="2"/>
        <v>5.2685260772705078E-2</v>
      </c>
      <c r="F8" s="18">
        <f t="shared" si="3"/>
        <v>-9.899139404296875E-3</v>
      </c>
      <c r="G8" s="70">
        <f t="shared" si="4"/>
        <v>0.57421875</v>
      </c>
      <c r="H8" s="70">
        <f t="shared" si="5"/>
        <v>2.1366775035858154E-2</v>
      </c>
      <c r="I8" s="70">
        <f t="shared" si="6"/>
        <v>3.90625E-3</v>
      </c>
    </row>
    <row r="9" spans="1:9" ht="22.5" x14ac:dyDescent="0.45">
      <c r="A9" s="37" t="s">
        <v>44</v>
      </c>
      <c r="B9" s="59">
        <f t="shared" si="0"/>
        <v>7</v>
      </c>
      <c r="C9" s="18">
        <f t="shared" si="7"/>
        <v>0.57421875</v>
      </c>
      <c r="D9" s="18">
        <f t="shared" si="1"/>
        <v>0.578125</v>
      </c>
      <c r="E9" s="18">
        <f t="shared" si="2"/>
        <v>2.1366775035858154E-2</v>
      </c>
      <c r="F9" s="18">
        <f t="shared" si="3"/>
        <v>-9.899139404296875E-3</v>
      </c>
      <c r="G9" s="70">
        <f t="shared" si="4"/>
        <v>0.576171875</v>
      </c>
      <c r="H9" s="70">
        <f t="shared" si="5"/>
        <v>5.7272240519523621E-3</v>
      </c>
      <c r="I9" s="70">
        <f t="shared" si="6"/>
        <v>1.953125E-3</v>
      </c>
    </row>
    <row r="10" spans="1:9" ht="19.5" x14ac:dyDescent="0.3">
      <c r="A10" s="32"/>
      <c r="B10" s="59">
        <f t="shared" si="0"/>
        <v>8</v>
      </c>
      <c r="C10" s="18">
        <f t="shared" si="7"/>
        <v>0.576171875</v>
      </c>
      <c r="D10" s="18">
        <f t="shared" si="1"/>
        <v>0.578125</v>
      </c>
      <c r="E10" s="18">
        <f t="shared" si="2"/>
        <v>5.7272240519523621E-3</v>
      </c>
      <c r="F10" s="18">
        <f t="shared" si="3"/>
        <v>-9.899139404296875E-3</v>
      </c>
      <c r="G10" s="70">
        <f t="shared" si="4"/>
        <v>0.5771484375</v>
      </c>
      <c r="H10" s="70">
        <f t="shared" si="5"/>
        <v>-2.0876089110970497E-3</v>
      </c>
      <c r="I10" s="70">
        <f t="shared" si="6"/>
        <v>9.765625E-4</v>
      </c>
    </row>
    <row r="11" spans="1:9" ht="19.5" x14ac:dyDescent="0.3">
      <c r="A11" s="38" t="s">
        <v>17</v>
      </c>
      <c r="B11" s="59">
        <f t="shared" si="0"/>
        <v>9</v>
      </c>
      <c r="C11" s="18">
        <f t="shared" si="7"/>
        <v>0.576171875</v>
      </c>
      <c r="D11" s="18">
        <f t="shared" si="1"/>
        <v>0.5771484375</v>
      </c>
      <c r="E11" s="18">
        <f t="shared" si="2"/>
        <v>5.7272240519523621E-3</v>
      </c>
      <c r="F11" s="18">
        <f t="shared" si="3"/>
        <v>-2.0876089110970497E-3</v>
      </c>
      <c r="G11" s="70">
        <f t="shared" si="4"/>
        <v>0.57666015625</v>
      </c>
      <c r="H11" s="70">
        <f t="shared" si="5"/>
        <v>1.8193951109424233E-3</v>
      </c>
      <c r="I11" s="70">
        <f t="shared" si="6"/>
        <v>4.8828125E-4</v>
      </c>
    </row>
    <row r="12" spans="1:9" ht="19.5" x14ac:dyDescent="0.3">
      <c r="A12" s="34"/>
      <c r="B12" s="59">
        <f t="shared" si="0"/>
        <v>10</v>
      </c>
      <c r="C12" s="18">
        <f t="shared" si="7"/>
        <v>0.57666015625</v>
      </c>
      <c r="D12" s="18">
        <f t="shared" si="1"/>
        <v>0.5771484375</v>
      </c>
      <c r="E12" s="18">
        <f t="shared" si="2"/>
        <v>1.8193951109424233E-3</v>
      </c>
      <c r="F12" s="18">
        <f t="shared" si="3"/>
        <v>-2.0876089110970497E-3</v>
      </c>
      <c r="G12" s="70">
        <f t="shared" si="4"/>
        <v>0.576904296875</v>
      </c>
      <c r="H12" s="70">
        <f t="shared" si="5"/>
        <v>-1.3421005860436708E-4</v>
      </c>
      <c r="I12" s="70">
        <f t="shared" si="6"/>
        <v>2.44140625E-4</v>
      </c>
    </row>
    <row r="13" spans="1:9" ht="21" x14ac:dyDescent="0.4">
      <c r="A13" s="94" t="s">
        <v>3</v>
      </c>
      <c r="B13" s="59">
        <f t="shared" si="0"/>
        <v>11</v>
      </c>
      <c r="C13" s="18">
        <f t="shared" si="7"/>
        <v>0.57666015625</v>
      </c>
      <c r="D13" s="18">
        <f t="shared" si="1"/>
        <v>0.576904296875</v>
      </c>
      <c r="E13" s="18">
        <f t="shared" si="2"/>
        <v>1.8193951109424233E-3</v>
      </c>
      <c r="F13" s="18">
        <f t="shared" si="3"/>
        <v>-1.3421005860436708E-4</v>
      </c>
      <c r="G13" s="70">
        <f t="shared" si="4"/>
        <v>0.5767822265625</v>
      </c>
      <c r="H13" s="70">
        <f t="shared" si="5"/>
        <v>8.4256674199423287E-4</v>
      </c>
      <c r="I13" s="70">
        <f t="shared" si="6"/>
        <v>1.220703125E-4</v>
      </c>
    </row>
    <row r="14" spans="1:9" ht="21" x14ac:dyDescent="0.4">
      <c r="A14" s="94" t="s">
        <v>84</v>
      </c>
      <c r="B14" s="59">
        <f t="shared" si="0"/>
        <v>12</v>
      </c>
      <c r="C14" s="18">
        <f t="shared" si="7"/>
        <v>0.5767822265625</v>
      </c>
      <c r="D14" s="18">
        <f t="shared" si="1"/>
        <v>0.576904296875</v>
      </c>
      <c r="E14" s="18">
        <f t="shared" si="2"/>
        <v>8.4256674199423287E-4</v>
      </c>
      <c r="F14" s="18">
        <f t="shared" si="3"/>
        <v>-1.3421005860436708E-4</v>
      </c>
      <c r="G14" s="70">
        <f t="shared" si="4"/>
        <v>0.57684326171875</v>
      </c>
      <c r="H14" s="70">
        <f t="shared" si="5"/>
        <v>3.5417189496911305E-4</v>
      </c>
      <c r="I14" s="70">
        <f t="shared" si="6"/>
        <v>6.103515625E-5</v>
      </c>
    </row>
    <row r="15" spans="1:9" ht="21" x14ac:dyDescent="0.4">
      <c r="A15" s="94" t="s">
        <v>85</v>
      </c>
      <c r="B15" s="59">
        <f t="shared" si="0"/>
        <v>13</v>
      </c>
      <c r="C15" s="18">
        <f t="shared" si="7"/>
        <v>0.57684326171875</v>
      </c>
      <c r="D15" s="18">
        <f t="shared" si="1"/>
        <v>0.576904296875</v>
      </c>
      <c r="E15" s="18">
        <f t="shared" si="2"/>
        <v>3.5417189496911305E-4</v>
      </c>
      <c r="F15" s="18">
        <f t="shared" si="3"/>
        <v>-1.3421005860436708E-4</v>
      </c>
      <c r="G15" s="70">
        <f t="shared" si="4"/>
        <v>0.576873779296875</v>
      </c>
      <c r="H15" s="70">
        <f t="shared" si="5"/>
        <v>1.099793064156529E-4</v>
      </c>
      <c r="I15" s="70">
        <f t="shared" si="6"/>
        <v>3.0517578125E-5</v>
      </c>
    </row>
    <row r="16" spans="1:9" ht="21" x14ac:dyDescent="0.4">
      <c r="A16" s="94" t="s">
        <v>27</v>
      </c>
      <c r="B16" s="59">
        <f t="shared" si="0"/>
        <v>14</v>
      </c>
      <c r="C16" s="18">
        <f t="shared" si="7"/>
        <v>0.576873779296875</v>
      </c>
      <c r="D16" s="18">
        <f t="shared" si="1"/>
        <v>0.576904296875</v>
      </c>
      <c r="E16" s="18">
        <f t="shared" si="2"/>
        <v>1.099793064156529E-4</v>
      </c>
      <c r="F16" s="18">
        <f t="shared" si="3"/>
        <v>-1.3421005860436708E-4</v>
      </c>
      <c r="G16" s="70">
        <f t="shared" si="4"/>
        <v>0.5768890380859375</v>
      </c>
      <c r="H16" s="70">
        <f t="shared" si="5"/>
        <v>-1.2115779046695252E-5</v>
      </c>
      <c r="I16" s="70">
        <f t="shared" si="6"/>
        <v>1.52587890625E-5</v>
      </c>
    </row>
    <row r="17" spans="1:9" ht="21" x14ac:dyDescent="0.4">
      <c r="A17" s="94" t="s">
        <v>28</v>
      </c>
      <c r="B17" s="59">
        <f t="shared" si="0"/>
        <v>15</v>
      </c>
      <c r="C17" s="18">
        <f t="shared" si="7"/>
        <v>0.576873779296875</v>
      </c>
      <c r="D17" s="18">
        <f t="shared" si="1"/>
        <v>0.5768890380859375</v>
      </c>
      <c r="E17" s="18">
        <f t="shared" si="2"/>
        <v>1.099793064156529E-4</v>
      </c>
      <c r="F17" s="18">
        <f t="shared" si="3"/>
        <v>-1.2115779046695252E-5</v>
      </c>
      <c r="G17" s="70">
        <f t="shared" si="4"/>
        <v>0.57688140869140625</v>
      </c>
      <c r="H17" s="70">
        <f t="shared" si="5"/>
        <v>4.8931662947282462E-5</v>
      </c>
      <c r="I17" s="70">
        <f t="shared" si="6"/>
        <v>7.62939453125E-6</v>
      </c>
    </row>
    <row r="18" spans="1:9" ht="21" x14ac:dyDescent="0.4">
      <c r="A18" s="94" t="s">
        <v>86</v>
      </c>
      <c r="B18" s="59">
        <f t="shared" si="0"/>
        <v>16</v>
      </c>
      <c r="C18" s="18">
        <f t="shared" si="7"/>
        <v>0.57688140869140625</v>
      </c>
      <c r="D18" s="18">
        <f t="shared" si="1"/>
        <v>0.5768890380859375</v>
      </c>
      <c r="E18" s="18">
        <f t="shared" si="2"/>
        <v>4.8931662947282462E-5</v>
      </c>
      <c r="F18" s="18">
        <f t="shared" si="3"/>
        <v>-1.2115779046695252E-5</v>
      </c>
      <c r="G18" s="70">
        <f t="shared" si="4"/>
        <v>0.57688522338867188</v>
      </c>
      <c r="H18" s="70">
        <f t="shared" si="5"/>
        <v>1.8407916765994514E-5</v>
      </c>
      <c r="I18" s="70">
        <f t="shared" si="6"/>
        <v>3.814697265625E-6</v>
      </c>
    </row>
    <row r="19" spans="1:9" ht="21" x14ac:dyDescent="0.4">
      <c r="A19" s="94" t="s">
        <v>87</v>
      </c>
      <c r="B19" s="59">
        <f t="shared" si="0"/>
        <v>17</v>
      </c>
      <c r="C19" s="18">
        <f t="shared" si="7"/>
        <v>0.57688522338867188</v>
      </c>
      <c r="D19" s="18">
        <f t="shared" si="1"/>
        <v>0.5768890380859375</v>
      </c>
      <c r="E19" s="18">
        <f t="shared" si="2"/>
        <v>1.8407916765994514E-5</v>
      </c>
      <c r="F19" s="18">
        <f t="shared" si="3"/>
        <v>-1.2115779046695252E-5</v>
      </c>
      <c r="G19" s="70">
        <f t="shared" si="4"/>
        <v>0.57688713073730469</v>
      </c>
      <c r="H19" s="70">
        <f t="shared" si="5"/>
        <v>3.1460625633528139E-6</v>
      </c>
      <c r="I19" s="70">
        <f t="shared" si="6"/>
        <v>1.9073486328125E-6</v>
      </c>
    </row>
    <row r="20" spans="1:9" ht="21" x14ac:dyDescent="0.4">
      <c r="A20" s="94" t="s">
        <v>88</v>
      </c>
      <c r="B20" s="59">
        <f t="shared" si="0"/>
        <v>18</v>
      </c>
      <c r="C20" s="18">
        <f t="shared" si="7"/>
        <v>0.57688713073730469</v>
      </c>
      <c r="D20" s="18">
        <f t="shared" si="1"/>
        <v>0.5768890380859375</v>
      </c>
      <c r="E20" s="18">
        <f t="shared" si="2"/>
        <v>3.1460625633528139E-6</v>
      </c>
      <c r="F20" s="18">
        <f t="shared" si="3"/>
        <v>-1.2115779046695252E-5</v>
      </c>
      <c r="G20" s="70">
        <f t="shared" si="4"/>
        <v>0.57688808441162109</v>
      </c>
      <c r="H20" s="70">
        <f t="shared" si="5"/>
        <v>-4.484859815967468E-6</v>
      </c>
      <c r="I20" s="70">
        <f t="shared" si="6"/>
        <v>9.5367431640625E-7</v>
      </c>
    </row>
    <row r="21" spans="1:9" ht="21" x14ac:dyDescent="0.4">
      <c r="A21" s="94" t="s">
        <v>89</v>
      </c>
      <c r="B21" s="59">
        <f t="shared" si="0"/>
        <v>19</v>
      </c>
      <c r="C21" s="18">
        <f t="shared" si="7"/>
        <v>0.57688713073730469</v>
      </c>
      <c r="D21" s="18">
        <f t="shared" si="1"/>
        <v>0.57688808441162109</v>
      </c>
      <c r="E21" s="18">
        <f t="shared" si="2"/>
        <v>3.1460625633528139E-6</v>
      </c>
      <c r="F21" s="18">
        <f t="shared" si="3"/>
        <v>-4.484859815967468E-6</v>
      </c>
      <c r="G21" s="70">
        <f t="shared" si="4"/>
        <v>0.57688760757446289</v>
      </c>
      <c r="H21" s="70">
        <f t="shared" si="5"/>
        <v>-6.6939901977036698E-7</v>
      </c>
      <c r="I21" s="70">
        <f t="shared" si="6"/>
        <v>4.76837158203125E-7</v>
      </c>
    </row>
    <row r="22" spans="1:9" ht="21" x14ac:dyDescent="0.4">
      <c r="A22" s="94" t="s">
        <v>90</v>
      </c>
      <c r="B22" s="59">
        <f t="shared" si="0"/>
        <v>20</v>
      </c>
      <c r="C22" s="18">
        <f t="shared" si="7"/>
        <v>0.57688713073730469</v>
      </c>
      <c r="D22" s="18">
        <f t="shared" si="1"/>
        <v>0.57688760757446289</v>
      </c>
      <c r="E22" s="18">
        <f t="shared" si="2"/>
        <v>3.1460625633528139E-6</v>
      </c>
      <c r="F22" s="18">
        <f t="shared" si="3"/>
        <v>-6.6939901977036698E-7</v>
      </c>
      <c r="G22" s="70">
        <f t="shared" si="4"/>
        <v>0.57688736915588379</v>
      </c>
      <c r="H22" s="70">
        <f t="shared" si="5"/>
        <v>1.2383316736475081E-6</v>
      </c>
      <c r="I22" s="70">
        <f t="shared" si="6"/>
        <v>2.384185791015625E-7</v>
      </c>
    </row>
    <row r="23" spans="1:9" ht="21" x14ac:dyDescent="0.4">
      <c r="A23" s="94" t="s">
        <v>91</v>
      </c>
      <c r="B23" s="59">
        <f t="shared" si="0"/>
        <v>21</v>
      </c>
      <c r="C23" s="18">
        <f t="shared" si="7"/>
        <v>0.57688736915588379</v>
      </c>
      <c r="D23" s="18">
        <f t="shared" si="1"/>
        <v>0.57688760757446289</v>
      </c>
      <c r="E23" s="18">
        <f t="shared" si="2"/>
        <v>1.2383316736475081E-6</v>
      </c>
      <c r="F23" s="18">
        <f t="shared" si="3"/>
        <v>-6.6939901977036698E-7</v>
      </c>
      <c r="G23" s="70">
        <f t="shared" si="4"/>
        <v>0.57688748836517334</v>
      </c>
      <c r="H23" s="70">
        <f t="shared" si="5"/>
        <v>2.8446630295775321E-7</v>
      </c>
      <c r="I23" s="70">
        <f t="shared" si="6"/>
        <v>1.1920928955078125E-7</v>
      </c>
    </row>
    <row r="24" spans="1:9" ht="21" x14ac:dyDescent="0.4">
      <c r="A24" s="94" t="s">
        <v>92</v>
      </c>
      <c r="B24" s="59">
        <f t="shared" si="0"/>
        <v>22</v>
      </c>
      <c r="C24" s="18">
        <f t="shared" si="7"/>
        <v>0.57688748836517334</v>
      </c>
      <c r="D24" s="18">
        <f t="shared" si="1"/>
        <v>0.57688760757446289</v>
      </c>
      <c r="E24" s="18">
        <f t="shared" si="2"/>
        <v>2.8446630295775321E-7</v>
      </c>
      <c r="F24" s="18">
        <f t="shared" si="3"/>
        <v>-6.6939901977036698E-7</v>
      </c>
      <c r="G24" s="70">
        <f t="shared" si="4"/>
        <v>0.57688754796981812</v>
      </c>
      <c r="H24" s="70">
        <f t="shared" si="5"/>
        <v>-1.9246636462355582E-7</v>
      </c>
      <c r="I24" s="70">
        <f t="shared" si="6"/>
        <v>5.9604644775390625E-8</v>
      </c>
    </row>
    <row r="25" spans="1:9" ht="21" x14ac:dyDescent="0.4">
      <c r="A25" s="94" t="s">
        <v>93</v>
      </c>
      <c r="B25" s="59">
        <f t="shared" si="0"/>
        <v>23</v>
      </c>
      <c r="C25" s="18">
        <f t="shared" si="7"/>
        <v>0.57688748836517334</v>
      </c>
      <c r="D25" s="18">
        <f t="shared" si="1"/>
        <v>0.57688754796981812</v>
      </c>
      <c r="E25" s="18">
        <f t="shared" si="2"/>
        <v>2.8446630295775321E-7</v>
      </c>
      <c r="F25" s="18">
        <f t="shared" si="3"/>
        <v>-1.9246636462355582E-7</v>
      </c>
      <c r="G25" s="70">
        <f t="shared" si="4"/>
        <v>0.57688751816749573</v>
      </c>
      <c r="H25" s="70">
        <f t="shared" si="5"/>
        <v>4.5999967390741858E-8</v>
      </c>
      <c r="I25" s="70">
        <f t="shared" si="6"/>
        <v>2.9802322387695313E-8</v>
      </c>
    </row>
    <row r="26" spans="1:9" ht="21" x14ac:dyDescent="0.4">
      <c r="A26" s="94" t="s">
        <v>94</v>
      </c>
      <c r="B26" s="59">
        <f t="shared" si="0"/>
        <v>24</v>
      </c>
      <c r="C26" s="18">
        <f t="shared" si="7"/>
        <v>0.57688751816749573</v>
      </c>
      <c r="D26" s="18">
        <f t="shared" si="1"/>
        <v>0.57688754796981812</v>
      </c>
      <c r="E26" s="18">
        <f t="shared" si="2"/>
        <v>4.5999967390741858E-8</v>
      </c>
      <c r="F26" s="18">
        <f t="shared" si="3"/>
        <v>-1.9246636462355582E-7</v>
      </c>
      <c r="G26" s="70">
        <f t="shared" si="4"/>
        <v>0.57688753306865692</v>
      </c>
      <c r="H26" s="70">
        <f t="shared" si="5"/>
        <v>-7.323319906049619E-8</v>
      </c>
      <c r="I26" s="70">
        <f t="shared" si="6"/>
        <v>1.4901161193847656E-8</v>
      </c>
    </row>
    <row r="27" spans="1:9" ht="19.5" x14ac:dyDescent="0.3">
      <c r="A27" s="58" t="s">
        <v>11</v>
      </c>
      <c r="B27" s="59">
        <f t="shared" si="0"/>
        <v>25</v>
      </c>
      <c r="C27" s="18">
        <f t="shared" si="7"/>
        <v>0.57688751816749573</v>
      </c>
      <c r="D27" s="18">
        <f t="shared" si="1"/>
        <v>0.57688753306865692</v>
      </c>
      <c r="E27" s="18">
        <f t="shared" si="2"/>
        <v>4.5999967390741858E-8</v>
      </c>
      <c r="F27" s="18">
        <f t="shared" si="3"/>
        <v>-7.323319906049619E-8</v>
      </c>
      <c r="G27" s="70">
        <f t="shared" si="4"/>
        <v>0.57688752561807632</v>
      </c>
      <c r="H27" s="70">
        <f t="shared" si="5"/>
        <v>-1.3616616278966376E-8</v>
      </c>
      <c r="I27" s="70">
        <f t="shared" si="6"/>
        <v>7.4505805969238281E-9</v>
      </c>
    </row>
    <row r="28" spans="1:9" ht="19.5" x14ac:dyDescent="0.3">
      <c r="A28" s="29"/>
      <c r="B28" s="59">
        <f t="shared" si="0"/>
        <v>26</v>
      </c>
      <c r="C28" s="18">
        <f t="shared" si="7"/>
        <v>0.57688751816749573</v>
      </c>
      <c r="D28" s="18">
        <f t="shared" si="1"/>
        <v>0.57688752561807632</v>
      </c>
      <c r="E28" s="18">
        <f t="shared" si="2"/>
        <v>4.5999967390741858E-8</v>
      </c>
      <c r="F28" s="18">
        <f t="shared" si="3"/>
        <v>-1.3616616278966376E-8</v>
      </c>
      <c r="G28" s="70">
        <f t="shared" si="4"/>
        <v>0.57688752189278603</v>
      </c>
      <c r="H28" s="70">
        <f t="shared" si="5"/>
        <v>1.6191675555887741E-8</v>
      </c>
      <c r="I28" s="70">
        <f t="shared" si="6"/>
        <v>3.7252902984619141E-9</v>
      </c>
    </row>
    <row r="29" spans="1:9" ht="19.5" x14ac:dyDescent="0.3">
      <c r="B29" s="59">
        <f t="shared" si="0"/>
        <v>27</v>
      </c>
      <c r="C29" s="18">
        <f t="shared" si="7"/>
        <v>0.57688752189278603</v>
      </c>
      <c r="D29" s="18">
        <f t="shared" si="1"/>
        <v>0.57688752561807632</v>
      </c>
      <c r="E29" s="18">
        <f t="shared" si="2"/>
        <v>1.6191675555887741E-8</v>
      </c>
      <c r="F29" s="18">
        <f t="shared" si="3"/>
        <v>-1.3616616278966376E-8</v>
      </c>
      <c r="G29" s="70">
        <f t="shared" si="4"/>
        <v>0.57688752375543118</v>
      </c>
      <c r="H29" s="70">
        <f t="shared" si="5"/>
        <v>1.2875300825498925E-9</v>
      </c>
      <c r="I29" s="70">
        <f t="shared" si="6"/>
        <v>1.862645149230957E-9</v>
      </c>
    </row>
    <row r="30" spans="1:9" ht="19.5" x14ac:dyDescent="0.3">
      <c r="A30" s="30" t="s">
        <v>19</v>
      </c>
      <c r="B30" s="59">
        <f t="shared" si="0"/>
        <v>28</v>
      </c>
      <c r="C30" s="18">
        <f t="shared" si="7"/>
        <v>0.57688752375543118</v>
      </c>
      <c r="D30" s="18">
        <f t="shared" si="1"/>
        <v>0.57688752561807632</v>
      </c>
      <c r="E30" s="18">
        <f t="shared" si="2"/>
        <v>1.2875300825498925E-9</v>
      </c>
      <c r="F30" s="18">
        <f t="shared" si="3"/>
        <v>-1.3616616278966376E-8</v>
      </c>
      <c r="G30" s="70">
        <f t="shared" si="4"/>
        <v>0.57688752468675375</v>
      </c>
      <c r="H30" s="70">
        <f t="shared" si="5"/>
        <v>-6.1645426541190318E-9</v>
      </c>
      <c r="I30" s="70">
        <f t="shared" si="6"/>
        <v>9.3132257461547852E-10</v>
      </c>
    </row>
    <row r="31" spans="1:9" ht="19.5" x14ac:dyDescent="0.3">
      <c r="A31" s="86">
        <v>0.5</v>
      </c>
      <c r="B31" s="59">
        <f t="shared" si="0"/>
        <v>29</v>
      </c>
      <c r="C31" s="18">
        <f t="shared" si="7"/>
        <v>0.57688752375543118</v>
      </c>
      <c r="D31" s="18">
        <f t="shared" si="1"/>
        <v>0.57688752468675375</v>
      </c>
      <c r="E31" s="18">
        <f t="shared" si="2"/>
        <v>1.2875300825498925E-9</v>
      </c>
      <c r="F31" s="18">
        <f t="shared" si="3"/>
        <v>-6.1645426541190318E-9</v>
      </c>
      <c r="G31" s="70">
        <f t="shared" si="4"/>
        <v>0.57688752422109246</v>
      </c>
      <c r="H31" s="70">
        <f t="shared" si="5"/>
        <v>-2.4385062857845696E-9</v>
      </c>
      <c r="I31" s="70">
        <f t="shared" si="6"/>
        <v>4.6566128730773926E-10</v>
      </c>
    </row>
    <row r="32" spans="1:9" ht="19.5" x14ac:dyDescent="0.3">
      <c r="A32" s="26">
        <v>1</v>
      </c>
      <c r="B32" s="59">
        <f t="shared" si="0"/>
        <v>30</v>
      </c>
      <c r="C32" s="18">
        <f t="shared" si="7"/>
        <v>0.57688752375543118</v>
      </c>
      <c r="D32" s="18">
        <f t="shared" si="1"/>
        <v>0.57688752422109246</v>
      </c>
      <c r="E32" s="18">
        <f t="shared" si="2"/>
        <v>1.2875300825498925E-9</v>
      </c>
      <c r="F32" s="18">
        <f t="shared" si="3"/>
        <v>-2.4385062857845696E-9</v>
      </c>
      <c r="G32" s="70">
        <f t="shared" si="4"/>
        <v>0.57688752398826182</v>
      </c>
      <c r="H32" s="70">
        <f t="shared" si="5"/>
        <v>-5.7548810161733854E-10</v>
      </c>
      <c r="I32" s="70">
        <f t="shared" si="6"/>
        <v>2.3283064365386963E-10</v>
      </c>
    </row>
    <row r="33" spans="1:9" ht="19.5" x14ac:dyDescent="0.3">
      <c r="A33" s="26">
        <f>A31^3 - 9*A31 + 5</f>
        <v>0.625</v>
      </c>
      <c r="B33" s="59">
        <f t="shared" si="0"/>
        <v>31</v>
      </c>
      <c r="C33" s="18">
        <f t="shared" si="7"/>
        <v>0.57688752375543118</v>
      </c>
      <c r="D33" s="18">
        <f t="shared" si="1"/>
        <v>0.57688752398826182</v>
      </c>
      <c r="E33" s="18">
        <f t="shared" si="2"/>
        <v>1.2875300825498925E-9</v>
      </c>
      <c r="F33" s="18">
        <f t="shared" si="3"/>
        <v>-5.7548810161733854E-10</v>
      </c>
      <c r="G33" s="70">
        <f t="shared" si="4"/>
        <v>0.5768875238718465</v>
      </c>
      <c r="H33" s="70">
        <f t="shared" si="5"/>
        <v>3.56020990466277E-10</v>
      </c>
      <c r="I33" s="70">
        <f t="shared" si="6"/>
        <v>1.1641532182693481E-10</v>
      </c>
    </row>
    <row r="34" spans="1:9" ht="19.5" x14ac:dyDescent="0.3">
      <c r="A34" s="26">
        <f>A32^3 - 9*A32 + 5</f>
        <v>-3</v>
      </c>
      <c r="B34" s="59">
        <f t="shared" si="0"/>
        <v>32</v>
      </c>
      <c r="C34" s="18">
        <f t="shared" si="7"/>
        <v>0.5768875238718465</v>
      </c>
      <c r="D34" s="18">
        <f t="shared" si="1"/>
        <v>0.57688752398826182</v>
      </c>
      <c r="E34" s="18">
        <f t="shared" si="2"/>
        <v>3.56020990466277E-10</v>
      </c>
      <c r="F34" s="18">
        <f t="shared" si="3"/>
        <v>-5.7548810161733854E-10</v>
      </c>
      <c r="G34" s="70">
        <f t="shared" si="4"/>
        <v>0.57688752393005416</v>
      </c>
      <c r="H34" s="70">
        <f t="shared" si="5"/>
        <v>-1.0973355557553077E-10</v>
      </c>
      <c r="I34" s="70">
        <f t="shared" si="6"/>
        <v>5.8207660913467407E-11</v>
      </c>
    </row>
    <row r="35" spans="1:9" ht="19.5" x14ac:dyDescent="0.3">
      <c r="A35" s="26">
        <f>A33*A34</f>
        <v>-1.875</v>
      </c>
      <c r="B35" s="59">
        <f t="shared" si="0"/>
        <v>33</v>
      </c>
      <c r="C35" s="18">
        <f t="shared" si="7"/>
        <v>0.5768875238718465</v>
      </c>
      <c r="D35" s="18">
        <f t="shared" si="1"/>
        <v>0.57688752393005416</v>
      </c>
      <c r="E35" s="18">
        <f t="shared" si="2"/>
        <v>3.56020990466277E-10</v>
      </c>
      <c r="F35" s="18">
        <f t="shared" si="3"/>
        <v>-1.0973355557553077E-10</v>
      </c>
      <c r="G35" s="70">
        <f t="shared" si="4"/>
        <v>0.57688752390095033</v>
      </c>
      <c r="H35" s="70">
        <f t="shared" si="5"/>
        <v>1.2314327335616326E-10</v>
      </c>
      <c r="I35" s="70">
        <f t="shared" si="6"/>
        <v>2.9103830456733704E-11</v>
      </c>
    </row>
    <row r="36" spans="1:9" ht="19.5" x14ac:dyDescent="0.3">
      <c r="A36" s="39" t="str">
        <f>IF(A35&lt;0," INTERVALO A,B = [0,5, 1]")</f>
        <v xml:space="preserve"> INTERVALO A,B = [0,5, 1]</v>
      </c>
      <c r="B36" s="59">
        <f t="shared" si="0"/>
        <v>34</v>
      </c>
      <c r="C36" s="18">
        <f t="shared" si="7"/>
        <v>0.57688752390095033</v>
      </c>
      <c r="D36" s="18">
        <f t="shared" si="1"/>
        <v>0.57688752393005416</v>
      </c>
      <c r="E36" s="18">
        <f t="shared" si="2"/>
        <v>1.2314327335616326E-10</v>
      </c>
      <c r="F36" s="18">
        <f t="shared" si="3"/>
        <v>-1.0973355557553077E-10</v>
      </c>
      <c r="G36" s="70">
        <f t="shared" si="4"/>
        <v>0.57688752391550224</v>
      </c>
      <c r="H36" s="70">
        <f t="shared" si="5"/>
        <v>6.7048588903162454E-12</v>
      </c>
      <c r="I36" s="70">
        <f t="shared" si="6"/>
        <v>1.4551915228366852E-11</v>
      </c>
    </row>
    <row r="37" spans="1:9" ht="19.5" x14ac:dyDescent="0.3">
      <c r="B37" s="59">
        <f t="shared" si="0"/>
        <v>35</v>
      </c>
      <c r="C37" s="18">
        <f t="shared" si="7"/>
        <v>0.57688752391550224</v>
      </c>
      <c r="D37" s="18">
        <f t="shared" si="1"/>
        <v>0.57688752393005416</v>
      </c>
      <c r="E37" s="18">
        <f t="shared" si="2"/>
        <v>6.7048588903162454E-12</v>
      </c>
      <c r="F37" s="18">
        <f t="shared" si="3"/>
        <v>-1.0973355557553077E-10</v>
      </c>
      <c r="G37" s="70">
        <f t="shared" si="4"/>
        <v>0.5768875239227782</v>
      </c>
      <c r="H37" s="70">
        <f t="shared" si="5"/>
        <v>-5.1514348342607263E-11</v>
      </c>
      <c r="I37" s="70">
        <f t="shared" si="6"/>
        <v>7.2759576141834259E-12</v>
      </c>
    </row>
    <row r="38" spans="1:9" ht="19.5" x14ac:dyDescent="0.3">
      <c r="A38" s="30" t="s">
        <v>41</v>
      </c>
      <c r="B38" s="59">
        <f t="shared" si="0"/>
        <v>36</v>
      </c>
      <c r="C38" s="18">
        <f t="shared" si="7"/>
        <v>0.57688752391550224</v>
      </c>
      <c r="D38" s="18">
        <f t="shared" si="1"/>
        <v>0.5768875239227782</v>
      </c>
      <c r="E38" s="18">
        <f t="shared" si="2"/>
        <v>6.7048588903162454E-12</v>
      </c>
      <c r="F38" s="18">
        <f t="shared" si="3"/>
        <v>-5.1514348342607263E-11</v>
      </c>
      <c r="G38" s="70">
        <f t="shared" si="4"/>
        <v>0.57688752391914022</v>
      </c>
      <c r="H38" s="70">
        <f t="shared" si="5"/>
        <v>-2.2405188815355359E-11</v>
      </c>
      <c r="I38" s="70">
        <f t="shared" si="6"/>
        <v>3.637978807091713E-12</v>
      </c>
    </row>
    <row r="39" spans="1:9" ht="19.5" x14ac:dyDescent="0.3">
      <c r="A39" s="26">
        <f>((LOG(A32-A31) - LOG(10^-12))/LOG(2) - MOD((LOG(A32-A31) - LOG(10^-12))/LOG(2),10) + 1)</f>
        <v>31</v>
      </c>
      <c r="B39" s="59">
        <f t="shared" si="0"/>
        <v>37</v>
      </c>
      <c r="C39" s="18">
        <f t="shared" si="7"/>
        <v>0.57688752391550224</v>
      </c>
      <c r="D39" s="18">
        <f t="shared" si="1"/>
        <v>0.57688752391914022</v>
      </c>
      <c r="E39" s="18">
        <f t="shared" si="2"/>
        <v>6.7048588903162454E-12</v>
      </c>
      <c r="F39" s="18">
        <f t="shared" si="3"/>
        <v>-2.2405188815355359E-11</v>
      </c>
      <c r="G39" s="70">
        <f t="shared" si="4"/>
        <v>0.57688752391732123</v>
      </c>
      <c r="H39" s="70">
        <f t="shared" si="5"/>
        <v>-7.8497208733097068E-12</v>
      </c>
      <c r="I39" s="70">
        <f t="shared" si="6"/>
        <v>1.8189894035458565E-12</v>
      </c>
    </row>
    <row r="40" spans="1:9" ht="19.5" x14ac:dyDescent="0.3">
      <c r="B40" s="59">
        <f t="shared" si="0"/>
        <v>38</v>
      </c>
      <c r="C40" s="18">
        <f t="shared" si="7"/>
        <v>0.57688752391550224</v>
      </c>
      <c r="D40" s="18">
        <f t="shared" si="1"/>
        <v>0.57688752391732123</v>
      </c>
      <c r="E40" s="18">
        <f t="shared" si="2"/>
        <v>6.7048588903162454E-12</v>
      </c>
      <c r="F40" s="18">
        <f t="shared" si="3"/>
        <v>-7.8497208733097068E-12</v>
      </c>
      <c r="G40" s="70">
        <f t="shared" si="4"/>
        <v>0.57688752391641174</v>
      </c>
      <c r="H40" s="70">
        <f t="shared" si="5"/>
        <v>-5.7287508070658077E-13</v>
      </c>
      <c r="I40" s="70">
        <f t="shared" si="6"/>
        <v>9.0949470177292824E-13</v>
      </c>
    </row>
    <row r="41" spans="1:9" ht="19.5" x14ac:dyDescent="0.3">
      <c r="B41" s="59">
        <f t="shared" si="0"/>
        <v>39</v>
      </c>
      <c r="C41" s="18">
        <f t="shared" si="7"/>
        <v>0.57688752391550224</v>
      </c>
      <c r="D41" s="18">
        <f t="shared" si="1"/>
        <v>0.57688752391641174</v>
      </c>
      <c r="E41" s="18">
        <f t="shared" si="2"/>
        <v>6.7048588903162454E-12</v>
      </c>
      <c r="F41" s="18">
        <f t="shared" si="3"/>
        <v>-5.7287508070658077E-13</v>
      </c>
      <c r="G41" s="70">
        <f t="shared" si="4"/>
        <v>0.57688752391595699</v>
      </c>
      <c r="H41" s="70">
        <f t="shared" si="5"/>
        <v>3.0659919048048323E-12</v>
      </c>
      <c r="I41" s="70">
        <f t="shared" si="6"/>
        <v>4.5474735088646412E-13</v>
      </c>
    </row>
    <row r="42" spans="1:9" ht="19.5" x14ac:dyDescent="0.3">
      <c r="B42" s="59">
        <f t="shared" si="0"/>
        <v>40</v>
      </c>
      <c r="C42" s="18">
        <f t="shared" si="7"/>
        <v>0.57688752391595699</v>
      </c>
      <c r="D42" s="18">
        <f t="shared" si="1"/>
        <v>0.57688752391641174</v>
      </c>
      <c r="E42" s="18">
        <f t="shared" si="2"/>
        <v>3.0659919048048323E-12</v>
      </c>
      <c r="F42" s="18">
        <f t="shared" si="3"/>
        <v>-5.7287508070658077E-13</v>
      </c>
      <c r="G42" s="65">
        <f t="shared" si="4"/>
        <v>0.57688752391618436</v>
      </c>
      <c r="H42" s="70">
        <f t="shared" si="5"/>
        <v>1.2470025012589758E-12</v>
      </c>
      <c r="I42" s="75">
        <f t="shared" si="6"/>
        <v>2.2737367544323206E-13</v>
      </c>
    </row>
    <row r="44" spans="1:9" ht="19.5" x14ac:dyDescent="0.3">
      <c r="B44" s="80" t="s">
        <v>53</v>
      </c>
      <c r="C44" s="81"/>
    </row>
    <row r="45" spans="1:9" ht="18.75" x14ac:dyDescent="0.3">
      <c r="B45" s="82" t="s">
        <v>54</v>
      </c>
      <c r="C45" s="83">
        <f>G42</f>
        <v>0.57688752391618436</v>
      </c>
    </row>
    <row r="46" spans="1:9" ht="15.75" x14ac:dyDescent="0.25">
      <c r="B46" s="84" t="s">
        <v>56</v>
      </c>
      <c r="C46" s="85"/>
    </row>
    <row r="47" spans="1:9" ht="19.5" x14ac:dyDescent="0.3">
      <c r="B47" s="60" t="s">
        <v>55</v>
      </c>
      <c r="C47" s="83">
        <f>I42</f>
        <v>2.2737367544323206E-13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6004-A91A-4263-BC45-8F98989C0C2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1E66-54B3-46C1-8251-7CC6DED6837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2780-336E-4A14-93D7-704C48229E9C}">
  <sheetPr codeName="Planilha2"/>
  <dimension ref="A1:I50"/>
  <sheetViews>
    <sheetView topLeftCell="A35" workbookViewId="0">
      <selection activeCell="J5" sqref="J5"/>
    </sheetView>
  </sheetViews>
  <sheetFormatPr defaultRowHeight="15" x14ac:dyDescent="0.25"/>
  <cols>
    <col min="1" max="1" width="107.28515625" customWidth="1"/>
    <col min="2" max="2" width="14.140625" customWidth="1"/>
    <col min="3" max="3" width="14.7109375" bestFit="1" customWidth="1"/>
    <col min="4" max="6" width="15.42578125" bestFit="1" customWidth="1"/>
    <col min="7" max="7" width="18.28515625" customWidth="1"/>
    <col min="8" max="8" width="21.140625" customWidth="1"/>
    <col min="9" max="9" width="15.28515625" customWidth="1"/>
  </cols>
  <sheetData>
    <row r="1" spans="1:9" ht="19.5" x14ac:dyDescent="0.3">
      <c r="A1" s="1" t="s">
        <v>0</v>
      </c>
      <c r="B1" s="26" t="s">
        <v>26</v>
      </c>
      <c r="C1" s="48"/>
      <c r="D1" s="47"/>
      <c r="E1" s="47"/>
      <c r="F1" s="47"/>
    </row>
    <row r="2" spans="1:9" ht="16.5" x14ac:dyDescent="0.3">
      <c r="A2" s="6"/>
      <c r="B2" s="26" t="s">
        <v>24</v>
      </c>
      <c r="C2" s="49"/>
      <c r="D2" s="51">
        <f xml:space="preserve"> G45</f>
        <v>0.57688752391634024</v>
      </c>
      <c r="E2" s="50"/>
    </row>
    <row r="3" spans="1:9" ht="18.75" x14ac:dyDescent="0.4">
      <c r="A3" s="3" t="s">
        <v>1</v>
      </c>
      <c r="B3" s="52"/>
      <c r="C3" s="52"/>
      <c r="D3" s="52"/>
      <c r="E3" s="52"/>
      <c r="F3" s="52"/>
    </row>
    <row r="4" spans="1:9" ht="19.5" x14ac:dyDescent="0.3">
      <c r="A4" s="34"/>
      <c r="B4" s="95" t="s">
        <v>9</v>
      </c>
      <c r="C4" s="114" t="s">
        <v>59</v>
      </c>
      <c r="D4" s="95" t="s">
        <v>60</v>
      </c>
      <c r="E4" s="114" t="s">
        <v>61</v>
      </c>
      <c r="F4" s="95" t="s">
        <v>62</v>
      </c>
      <c r="G4" s="114" t="s">
        <v>63</v>
      </c>
      <c r="H4" s="95" t="s">
        <v>64</v>
      </c>
      <c r="I4" s="114" t="s">
        <v>65</v>
      </c>
    </row>
    <row r="5" spans="1:9" ht="19.5" x14ac:dyDescent="0.3">
      <c r="A5" s="35" t="s">
        <v>20</v>
      </c>
      <c r="B5" s="95">
        <v>0</v>
      </c>
      <c r="C5" s="61">
        <f>A30</f>
        <v>0.5</v>
      </c>
      <c r="D5" s="61">
        <f>A31</f>
        <v>1</v>
      </c>
      <c r="E5" s="61">
        <f t="shared" ref="E5:F7" si="0">C5^3 - 9*C5 + 5</f>
        <v>0.625</v>
      </c>
      <c r="F5" s="61">
        <f t="shared" si="0"/>
        <v>-3</v>
      </c>
      <c r="G5" s="73">
        <f>(C5*F5 - D5*E5)/(F5-E5)</f>
        <v>0.58620689655172409</v>
      </c>
      <c r="H5" s="73">
        <f>G5^3 - 9*G5 + 5</f>
        <v>-7.4418795358562662E-2</v>
      </c>
      <c r="I5" s="74" t="s">
        <v>52</v>
      </c>
    </row>
    <row r="6" spans="1:9" ht="19.5" x14ac:dyDescent="0.3">
      <c r="A6" s="32"/>
      <c r="B6" s="95">
        <f>B5+1</f>
        <v>1</v>
      </c>
      <c r="C6" s="61">
        <f>IF(H5&lt;0,C5,C5)</f>
        <v>0.5</v>
      </c>
      <c r="D6" s="61">
        <f>IF(H5&lt;0,G5,G5)</f>
        <v>0.58620689655172409</v>
      </c>
      <c r="E6" s="61">
        <f t="shared" si="0"/>
        <v>0.625</v>
      </c>
      <c r="F6" s="61">
        <f t="shared" si="0"/>
        <v>-7.4418795358562662E-2</v>
      </c>
      <c r="G6" s="73">
        <f>(C6*F6 - D6*E6)/(F6-E6)</f>
        <v>0.57703440442604337</v>
      </c>
      <c r="H6" s="73">
        <f>G6^3 - 9*G6 + 5</f>
        <v>-1.1752420919517448E-3</v>
      </c>
      <c r="I6" s="73">
        <f>ABS(G6-G5)</f>
        <v>9.1724921256807201E-3</v>
      </c>
    </row>
    <row r="7" spans="1:9" ht="21" x14ac:dyDescent="0.4">
      <c r="A7" s="36" t="s">
        <v>58</v>
      </c>
      <c r="B7" s="95">
        <f t="shared" ref="B7:B45" si="1">B6+1</f>
        <v>2</v>
      </c>
      <c r="C7" s="61">
        <f>IF(H6&lt;0,C6,C6)</f>
        <v>0.5</v>
      </c>
      <c r="D7" s="61">
        <f>IF(H6&lt;0,G6,G6)</f>
        <v>0.57703440442604337</v>
      </c>
      <c r="E7" s="61">
        <f t="shared" si="0"/>
        <v>0.625</v>
      </c>
      <c r="F7" s="61">
        <f t="shared" si="0"/>
        <v>-1.1752420919517448E-3</v>
      </c>
      <c r="G7" s="73">
        <f>(C7*F7 - D7*E7)/(F7-E7)</f>
        <v>0.57688982177804937</v>
      </c>
      <c r="H7" s="73">
        <f>G7^3 - 9*G7 + 5</f>
        <v>-1.8386566524419834E-5</v>
      </c>
      <c r="I7" s="73">
        <f>ABS(G7-G6)</f>
        <v>1.4458264799399601E-4</v>
      </c>
    </row>
    <row r="8" spans="1:9" ht="19.5" x14ac:dyDescent="0.3">
      <c r="A8" s="34"/>
      <c r="B8" s="95">
        <f t="shared" si="1"/>
        <v>3</v>
      </c>
      <c r="C8" s="61">
        <f t="shared" ref="C8:C45" si="2">IF(H7&lt;0,C7,C7)</f>
        <v>0.5</v>
      </c>
      <c r="D8" s="61">
        <f t="shared" ref="D8:D45" si="3">IF(H7&lt;0,G7,G7)</f>
        <v>0.57688982177804937</v>
      </c>
      <c r="E8" s="61">
        <f t="shared" ref="E8:E45" si="4">C8^3 - 9*C8 + 5</f>
        <v>0.625</v>
      </c>
      <c r="F8" s="61">
        <f t="shared" ref="F8:F45" si="5">D8^3 - 9*D8 + 5</f>
        <v>-1.8386566524419834E-5</v>
      </c>
      <c r="G8" s="73">
        <f t="shared" ref="G8:G45" si="6">(C8*F8 - D8*E8)/(F8-E8)</f>
        <v>0.57688755986087459</v>
      </c>
      <c r="H8" s="73">
        <f t="shared" ref="H8:H45" si="7">G8^3 - 9*G8 + 5</f>
        <v>-2.8761386872133698E-7</v>
      </c>
      <c r="I8" s="73">
        <f t="shared" ref="I8:I45" si="8">ABS(G8-G7)</f>
        <v>2.2619171747839673E-6</v>
      </c>
    </row>
    <row r="9" spans="1:9" ht="21" x14ac:dyDescent="0.4">
      <c r="A9" s="36" t="s">
        <v>25</v>
      </c>
      <c r="B9" s="95">
        <f t="shared" si="1"/>
        <v>4</v>
      </c>
      <c r="C9" s="61">
        <f t="shared" si="2"/>
        <v>0.5</v>
      </c>
      <c r="D9" s="61">
        <f t="shared" si="3"/>
        <v>0.57688755986087459</v>
      </c>
      <c r="E9" s="61">
        <f t="shared" si="4"/>
        <v>0.625</v>
      </c>
      <c r="F9" s="61">
        <f t="shared" si="5"/>
        <v>-2.8761386872133698E-7</v>
      </c>
      <c r="G9" s="73">
        <f t="shared" si="6"/>
        <v>0.57688752447860525</v>
      </c>
      <c r="H9" s="73">
        <f t="shared" si="7"/>
        <v>-4.49902159971316E-9</v>
      </c>
      <c r="I9" s="73">
        <f t="shared" si="8"/>
        <v>3.5382269336636796E-8</v>
      </c>
    </row>
    <row r="10" spans="1:9" ht="19.5" x14ac:dyDescent="0.3">
      <c r="A10" s="32"/>
      <c r="B10" s="95">
        <f t="shared" si="1"/>
        <v>5</v>
      </c>
      <c r="C10" s="61">
        <f t="shared" si="2"/>
        <v>0.5</v>
      </c>
      <c r="D10" s="61">
        <f t="shared" si="3"/>
        <v>0.57688752447860525</v>
      </c>
      <c r="E10" s="61">
        <f t="shared" si="4"/>
        <v>0.625</v>
      </c>
      <c r="F10" s="61">
        <f t="shared" si="5"/>
        <v>-4.49902159971316E-9</v>
      </c>
      <c r="G10" s="73">
        <f t="shared" si="6"/>
        <v>0.57688752392513543</v>
      </c>
      <c r="H10" s="73">
        <f t="shared" si="7"/>
        <v>-7.0375705263359123E-11</v>
      </c>
      <c r="I10" s="73">
        <f t="shared" si="8"/>
        <v>5.5346982552606505E-10</v>
      </c>
    </row>
    <row r="11" spans="1:9" ht="21" x14ac:dyDescent="0.4">
      <c r="A11" s="66"/>
      <c r="B11" s="95">
        <f t="shared" si="1"/>
        <v>6</v>
      </c>
      <c r="C11" s="61">
        <f t="shared" si="2"/>
        <v>0.5</v>
      </c>
      <c r="D11" s="61">
        <f t="shared" si="3"/>
        <v>0.57688752392513543</v>
      </c>
      <c r="E11" s="61">
        <f t="shared" si="4"/>
        <v>0.625</v>
      </c>
      <c r="F11" s="61">
        <f t="shared" si="5"/>
        <v>-7.0375705263359123E-11</v>
      </c>
      <c r="G11" s="73">
        <f t="shared" si="6"/>
        <v>0.5768875239164778</v>
      </c>
      <c r="H11" s="73">
        <f t="shared" si="7"/>
        <v>-1.1004530620084552E-12</v>
      </c>
      <c r="I11" s="73">
        <f t="shared" si="8"/>
        <v>8.6576301683294332E-12</v>
      </c>
    </row>
    <row r="12" spans="1:9" ht="19.5" x14ac:dyDescent="0.3">
      <c r="A12" s="38" t="s">
        <v>2</v>
      </c>
      <c r="B12" s="95">
        <f t="shared" si="1"/>
        <v>7</v>
      </c>
      <c r="C12" s="61">
        <f t="shared" si="2"/>
        <v>0.5</v>
      </c>
      <c r="D12" s="61">
        <f t="shared" si="3"/>
        <v>0.5768875239164778</v>
      </c>
      <c r="E12" s="61">
        <f t="shared" si="4"/>
        <v>0.625</v>
      </c>
      <c r="F12" s="61">
        <f t="shared" si="5"/>
        <v>-1.1004530620084552E-12</v>
      </c>
      <c r="G12" s="73">
        <f t="shared" si="6"/>
        <v>0.57688752391634246</v>
      </c>
      <c r="H12" s="73">
        <f t="shared" si="7"/>
        <v>-1.7763568394002505E-14</v>
      </c>
      <c r="I12" s="73">
        <f t="shared" si="8"/>
        <v>1.3533618670180658E-13</v>
      </c>
    </row>
    <row r="13" spans="1:9" ht="21" x14ac:dyDescent="0.4">
      <c r="A13" s="96" t="s">
        <v>3</v>
      </c>
      <c r="B13" s="95">
        <f t="shared" si="1"/>
        <v>8</v>
      </c>
      <c r="C13" s="61">
        <f t="shared" si="2"/>
        <v>0.5</v>
      </c>
      <c r="D13" s="61">
        <f t="shared" si="3"/>
        <v>0.57688752391634246</v>
      </c>
      <c r="E13" s="61">
        <f t="shared" si="4"/>
        <v>0.625</v>
      </c>
      <c r="F13" s="61">
        <f t="shared" si="5"/>
        <v>-1.7763568394002505E-14</v>
      </c>
      <c r="G13" s="73">
        <f t="shared" si="6"/>
        <v>0.57688752391634024</v>
      </c>
      <c r="H13" s="73">
        <f t="shared" si="7"/>
        <v>0</v>
      </c>
      <c r="I13" s="73">
        <f t="shared" si="8"/>
        <v>2.2204460492503131E-15</v>
      </c>
    </row>
    <row r="14" spans="1:9" ht="21" x14ac:dyDescent="0.4">
      <c r="A14" s="94" t="s">
        <v>95</v>
      </c>
      <c r="B14" s="95">
        <f t="shared" si="1"/>
        <v>9</v>
      </c>
      <c r="C14" s="61">
        <f t="shared" si="2"/>
        <v>0.5</v>
      </c>
      <c r="D14" s="61">
        <f t="shared" si="3"/>
        <v>0.57688752391634024</v>
      </c>
      <c r="E14" s="61">
        <f t="shared" si="4"/>
        <v>0.625</v>
      </c>
      <c r="F14" s="61">
        <f t="shared" si="5"/>
        <v>0</v>
      </c>
      <c r="G14" s="73">
        <f t="shared" si="6"/>
        <v>0.57688752391634024</v>
      </c>
      <c r="H14" s="73">
        <f t="shared" si="7"/>
        <v>0</v>
      </c>
      <c r="I14" s="73">
        <f t="shared" si="8"/>
        <v>0</v>
      </c>
    </row>
    <row r="15" spans="1:9" ht="21" x14ac:dyDescent="0.4">
      <c r="A15" s="94" t="s">
        <v>96</v>
      </c>
      <c r="B15" s="95">
        <f t="shared" si="1"/>
        <v>10</v>
      </c>
      <c r="C15" s="61">
        <f t="shared" si="2"/>
        <v>0.5</v>
      </c>
      <c r="D15" s="61">
        <f t="shared" si="3"/>
        <v>0.57688752391634024</v>
      </c>
      <c r="E15" s="61">
        <f t="shared" si="4"/>
        <v>0.625</v>
      </c>
      <c r="F15" s="61">
        <f t="shared" si="5"/>
        <v>0</v>
      </c>
      <c r="G15" s="73">
        <f t="shared" si="6"/>
        <v>0.57688752391634024</v>
      </c>
      <c r="H15" s="73">
        <f t="shared" si="7"/>
        <v>0</v>
      </c>
      <c r="I15" s="73">
        <f t="shared" si="8"/>
        <v>0</v>
      </c>
    </row>
    <row r="16" spans="1:9" ht="21" x14ac:dyDescent="0.4">
      <c r="A16" s="94" t="s">
        <v>97</v>
      </c>
      <c r="B16" s="95">
        <f t="shared" si="1"/>
        <v>11</v>
      </c>
      <c r="C16" s="61">
        <f t="shared" si="2"/>
        <v>0.5</v>
      </c>
      <c r="D16" s="61">
        <f t="shared" si="3"/>
        <v>0.57688752391634024</v>
      </c>
      <c r="E16" s="61">
        <f t="shared" si="4"/>
        <v>0.625</v>
      </c>
      <c r="F16" s="61">
        <f t="shared" si="5"/>
        <v>0</v>
      </c>
      <c r="G16" s="73">
        <f t="shared" si="6"/>
        <v>0.57688752391634024</v>
      </c>
      <c r="H16" s="73">
        <f t="shared" si="7"/>
        <v>0</v>
      </c>
      <c r="I16" s="73">
        <f t="shared" si="8"/>
        <v>0</v>
      </c>
    </row>
    <row r="17" spans="1:9" ht="21" x14ac:dyDescent="0.4">
      <c r="A17" s="94" t="s">
        <v>98</v>
      </c>
      <c r="B17" s="95">
        <f t="shared" si="1"/>
        <v>12</v>
      </c>
      <c r="C17" s="61">
        <f t="shared" si="2"/>
        <v>0.5</v>
      </c>
      <c r="D17" s="61">
        <f t="shared" si="3"/>
        <v>0.57688752391634024</v>
      </c>
      <c r="E17" s="61">
        <f t="shared" si="4"/>
        <v>0.625</v>
      </c>
      <c r="F17" s="61">
        <f t="shared" si="5"/>
        <v>0</v>
      </c>
      <c r="G17" s="73">
        <f t="shared" si="6"/>
        <v>0.57688752391634024</v>
      </c>
      <c r="H17" s="73">
        <f t="shared" si="7"/>
        <v>0</v>
      </c>
      <c r="I17" s="73">
        <f t="shared" si="8"/>
        <v>0</v>
      </c>
    </row>
    <row r="18" spans="1:9" ht="21" x14ac:dyDescent="0.4">
      <c r="A18" s="94" t="s">
        <v>99</v>
      </c>
      <c r="B18" s="95">
        <f t="shared" si="1"/>
        <v>13</v>
      </c>
      <c r="C18" s="61">
        <f t="shared" si="2"/>
        <v>0.5</v>
      </c>
      <c r="D18" s="61">
        <f t="shared" si="3"/>
        <v>0.57688752391634024</v>
      </c>
      <c r="E18" s="61">
        <f t="shared" si="4"/>
        <v>0.625</v>
      </c>
      <c r="F18" s="61">
        <f t="shared" si="5"/>
        <v>0</v>
      </c>
      <c r="G18" s="73">
        <f t="shared" si="6"/>
        <v>0.57688752391634024</v>
      </c>
      <c r="H18" s="73">
        <f t="shared" si="7"/>
        <v>0</v>
      </c>
      <c r="I18" s="73">
        <f t="shared" si="8"/>
        <v>0</v>
      </c>
    </row>
    <row r="19" spans="1:9" ht="21" x14ac:dyDescent="0.4">
      <c r="A19" s="94" t="s">
        <v>100</v>
      </c>
      <c r="B19" s="95">
        <f t="shared" si="1"/>
        <v>14</v>
      </c>
      <c r="C19" s="61">
        <f t="shared" si="2"/>
        <v>0.5</v>
      </c>
      <c r="D19" s="61">
        <f t="shared" si="3"/>
        <v>0.57688752391634024</v>
      </c>
      <c r="E19" s="61">
        <f t="shared" si="4"/>
        <v>0.625</v>
      </c>
      <c r="F19" s="61">
        <f t="shared" si="5"/>
        <v>0</v>
      </c>
      <c r="G19" s="73">
        <f t="shared" si="6"/>
        <v>0.57688752391634024</v>
      </c>
      <c r="H19" s="73">
        <f t="shared" si="7"/>
        <v>0</v>
      </c>
      <c r="I19" s="73">
        <f t="shared" si="8"/>
        <v>0</v>
      </c>
    </row>
    <row r="20" spans="1:9" ht="21" x14ac:dyDescent="0.4">
      <c r="A20" s="94" t="s">
        <v>101</v>
      </c>
      <c r="B20" s="95">
        <f t="shared" si="1"/>
        <v>15</v>
      </c>
      <c r="C20" s="61">
        <f t="shared" si="2"/>
        <v>0.5</v>
      </c>
      <c r="D20" s="61">
        <f t="shared" si="3"/>
        <v>0.57688752391634024</v>
      </c>
      <c r="E20" s="61">
        <f t="shared" si="4"/>
        <v>0.625</v>
      </c>
      <c r="F20" s="61">
        <f t="shared" si="5"/>
        <v>0</v>
      </c>
      <c r="G20" s="73">
        <f t="shared" si="6"/>
        <v>0.57688752391634024</v>
      </c>
      <c r="H20" s="73">
        <f t="shared" si="7"/>
        <v>0</v>
      </c>
      <c r="I20" s="73">
        <f t="shared" si="8"/>
        <v>0</v>
      </c>
    </row>
    <row r="21" spans="1:9" ht="21" x14ac:dyDescent="0.4">
      <c r="A21" s="94" t="s">
        <v>102</v>
      </c>
      <c r="B21" s="95">
        <f t="shared" si="1"/>
        <v>16</v>
      </c>
      <c r="C21" s="61">
        <f t="shared" si="2"/>
        <v>0.5</v>
      </c>
      <c r="D21" s="61">
        <f t="shared" si="3"/>
        <v>0.57688752391634024</v>
      </c>
      <c r="E21" s="61">
        <f t="shared" si="4"/>
        <v>0.625</v>
      </c>
      <c r="F21" s="61">
        <f t="shared" si="5"/>
        <v>0</v>
      </c>
      <c r="G21" s="73">
        <f t="shared" si="6"/>
        <v>0.57688752391634024</v>
      </c>
      <c r="H21" s="73">
        <f t="shared" si="7"/>
        <v>0</v>
      </c>
      <c r="I21" s="73">
        <f t="shared" si="8"/>
        <v>0</v>
      </c>
    </row>
    <row r="22" spans="1:9" ht="21" x14ac:dyDescent="0.4">
      <c r="A22" s="94" t="s">
        <v>103</v>
      </c>
      <c r="B22" s="95">
        <f t="shared" si="1"/>
        <v>17</v>
      </c>
      <c r="C22" s="61">
        <f t="shared" si="2"/>
        <v>0.5</v>
      </c>
      <c r="D22" s="61">
        <f t="shared" si="3"/>
        <v>0.57688752391634024</v>
      </c>
      <c r="E22" s="61">
        <f t="shared" si="4"/>
        <v>0.625</v>
      </c>
      <c r="F22" s="61">
        <f t="shared" si="5"/>
        <v>0</v>
      </c>
      <c r="G22" s="73">
        <f t="shared" si="6"/>
        <v>0.57688752391634024</v>
      </c>
      <c r="H22" s="73">
        <f t="shared" si="7"/>
        <v>0</v>
      </c>
      <c r="I22" s="73">
        <f t="shared" si="8"/>
        <v>0</v>
      </c>
    </row>
    <row r="23" spans="1:9" ht="21" x14ac:dyDescent="0.4">
      <c r="A23" s="94" t="s">
        <v>104</v>
      </c>
      <c r="B23" s="95">
        <f t="shared" si="1"/>
        <v>18</v>
      </c>
      <c r="C23" s="61">
        <f t="shared" si="2"/>
        <v>0.5</v>
      </c>
      <c r="D23" s="61">
        <f t="shared" si="3"/>
        <v>0.57688752391634024</v>
      </c>
      <c r="E23" s="61">
        <f t="shared" si="4"/>
        <v>0.625</v>
      </c>
      <c r="F23" s="61">
        <f t="shared" si="5"/>
        <v>0</v>
      </c>
      <c r="G23" s="73">
        <f t="shared" si="6"/>
        <v>0.57688752391634024</v>
      </c>
      <c r="H23" s="73">
        <f t="shared" si="7"/>
        <v>0</v>
      </c>
      <c r="I23" s="73">
        <f t="shared" si="8"/>
        <v>0</v>
      </c>
    </row>
    <row r="24" spans="1:9" ht="21" x14ac:dyDescent="0.4">
      <c r="A24" s="94" t="s">
        <v>105</v>
      </c>
      <c r="B24" s="95">
        <f t="shared" si="1"/>
        <v>19</v>
      </c>
      <c r="C24" s="61">
        <f t="shared" si="2"/>
        <v>0.5</v>
      </c>
      <c r="D24" s="61">
        <f t="shared" si="3"/>
        <v>0.57688752391634024</v>
      </c>
      <c r="E24" s="61">
        <f t="shared" si="4"/>
        <v>0.625</v>
      </c>
      <c r="F24" s="61">
        <f t="shared" si="5"/>
        <v>0</v>
      </c>
      <c r="G24" s="73">
        <f t="shared" si="6"/>
        <v>0.57688752391634024</v>
      </c>
      <c r="H24" s="73">
        <f t="shared" si="7"/>
        <v>0</v>
      </c>
      <c r="I24" s="73">
        <f t="shared" si="8"/>
        <v>0</v>
      </c>
    </row>
    <row r="25" spans="1:9" ht="21" x14ac:dyDescent="0.4">
      <c r="A25" s="94" t="s">
        <v>106</v>
      </c>
      <c r="B25" s="95">
        <f t="shared" si="1"/>
        <v>20</v>
      </c>
      <c r="C25" s="61">
        <f t="shared" si="2"/>
        <v>0.5</v>
      </c>
      <c r="D25" s="61">
        <f t="shared" si="3"/>
        <v>0.57688752391634024</v>
      </c>
      <c r="E25" s="61">
        <f t="shared" si="4"/>
        <v>0.625</v>
      </c>
      <c r="F25" s="61">
        <f t="shared" si="5"/>
        <v>0</v>
      </c>
      <c r="G25" s="73">
        <f t="shared" si="6"/>
        <v>0.57688752391634024</v>
      </c>
      <c r="H25" s="73">
        <f t="shared" si="7"/>
        <v>0</v>
      </c>
      <c r="I25" s="73">
        <f t="shared" si="8"/>
        <v>0</v>
      </c>
    </row>
    <row r="26" spans="1:9" ht="21" x14ac:dyDescent="0.4">
      <c r="A26" s="97" t="s">
        <v>94</v>
      </c>
      <c r="B26" s="95">
        <f t="shared" si="1"/>
        <v>21</v>
      </c>
      <c r="C26" s="61">
        <f t="shared" si="2"/>
        <v>0.5</v>
      </c>
      <c r="D26" s="61">
        <f t="shared" si="3"/>
        <v>0.57688752391634024</v>
      </c>
      <c r="E26" s="61">
        <f t="shared" si="4"/>
        <v>0.625</v>
      </c>
      <c r="F26" s="61">
        <f t="shared" si="5"/>
        <v>0</v>
      </c>
      <c r="G26" s="73">
        <f t="shared" si="6"/>
        <v>0.57688752391634024</v>
      </c>
      <c r="H26" s="73">
        <f t="shared" si="7"/>
        <v>0</v>
      </c>
      <c r="I26" s="73">
        <f t="shared" si="8"/>
        <v>0</v>
      </c>
    </row>
    <row r="27" spans="1:9" ht="19.5" x14ac:dyDescent="0.3">
      <c r="A27" s="67" t="s">
        <v>11</v>
      </c>
      <c r="B27" s="95">
        <f t="shared" si="1"/>
        <v>22</v>
      </c>
      <c r="C27" s="61">
        <f t="shared" si="2"/>
        <v>0.5</v>
      </c>
      <c r="D27" s="61">
        <f t="shared" si="3"/>
        <v>0.57688752391634024</v>
      </c>
      <c r="E27" s="61">
        <f t="shared" si="4"/>
        <v>0.625</v>
      </c>
      <c r="F27" s="61">
        <f t="shared" si="5"/>
        <v>0</v>
      </c>
      <c r="G27" s="73">
        <f t="shared" si="6"/>
        <v>0.57688752391634024</v>
      </c>
      <c r="H27" s="73">
        <f t="shared" si="7"/>
        <v>0</v>
      </c>
      <c r="I27" s="73">
        <f t="shared" si="8"/>
        <v>0</v>
      </c>
    </row>
    <row r="28" spans="1:9" ht="19.5" x14ac:dyDescent="0.3">
      <c r="A28" s="32"/>
      <c r="B28" s="95">
        <f t="shared" si="1"/>
        <v>23</v>
      </c>
      <c r="C28" s="61">
        <f t="shared" si="2"/>
        <v>0.5</v>
      </c>
      <c r="D28" s="61">
        <f t="shared" si="3"/>
        <v>0.57688752391634024</v>
      </c>
      <c r="E28" s="61">
        <f t="shared" si="4"/>
        <v>0.625</v>
      </c>
      <c r="F28" s="61">
        <f t="shared" si="5"/>
        <v>0</v>
      </c>
      <c r="G28" s="73">
        <f t="shared" si="6"/>
        <v>0.57688752391634024</v>
      </c>
      <c r="H28" s="73">
        <f t="shared" si="7"/>
        <v>0</v>
      </c>
      <c r="I28" s="73">
        <f t="shared" si="8"/>
        <v>0</v>
      </c>
    </row>
    <row r="29" spans="1:9" ht="19.5" x14ac:dyDescent="0.3">
      <c r="A29" s="35" t="s">
        <v>12</v>
      </c>
      <c r="B29" s="95">
        <f t="shared" si="1"/>
        <v>24</v>
      </c>
      <c r="C29" s="61">
        <f t="shared" si="2"/>
        <v>0.5</v>
      </c>
      <c r="D29" s="61">
        <f t="shared" si="3"/>
        <v>0.57688752391634024</v>
      </c>
      <c r="E29" s="61">
        <f t="shared" si="4"/>
        <v>0.625</v>
      </c>
      <c r="F29" s="61">
        <f t="shared" si="5"/>
        <v>0</v>
      </c>
      <c r="G29" s="73">
        <f t="shared" si="6"/>
        <v>0.57688752391634024</v>
      </c>
      <c r="H29" s="73">
        <f t="shared" si="7"/>
        <v>0</v>
      </c>
      <c r="I29" s="73">
        <f t="shared" si="8"/>
        <v>0</v>
      </c>
    </row>
    <row r="30" spans="1:9" ht="19.5" x14ac:dyDescent="0.3">
      <c r="A30" s="93">
        <v>0.5</v>
      </c>
      <c r="B30" s="95">
        <f t="shared" si="1"/>
        <v>25</v>
      </c>
      <c r="C30" s="61">
        <f t="shared" si="2"/>
        <v>0.5</v>
      </c>
      <c r="D30" s="61">
        <f t="shared" si="3"/>
        <v>0.57688752391634024</v>
      </c>
      <c r="E30" s="61">
        <f t="shared" si="4"/>
        <v>0.625</v>
      </c>
      <c r="F30" s="61">
        <f t="shared" si="5"/>
        <v>0</v>
      </c>
      <c r="G30" s="73">
        <f t="shared" si="6"/>
        <v>0.57688752391634024</v>
      </c>
      <c r="H30" s="73">
        <f t="shared" si="7"/>
        <v>0</v>
      </c>
      <c r="I30" s="73">
        <f t="shared" si="8"/>
        <v>0</v>
      </c>
    </row>
    <row r="31" spans="1:9" ht="19.5" x14ac:dyDescent="0.3">
      <c r="A31" s="93">
        <v>1</v>
      </c>
      <c r="B31" s="95">
        <f t="shared" si="1"/>
        <v>26</v>
      </c>
      <c r="C31" s="61">
        <f t="shared" si="2"/>
        <v>0.5</v>
      </c>
      <c r="D31" s="61">
        <f t="shared" si="3"/>
        <v>0.57688752391634024</v>
      </c>
      <c r="E31" s="61">
        <f t="shared" si="4"/>
        <v>0.625</v>
      </c>
      <c r="F31" s="61">
        <f t="shared" si="5"/>
        <v>0</v>
      </c>
      <c r="G31" s="73">
        <f t="shared" si="6"/>
        <v>0.57688752391634024</v>
      </c>
      <c r="H31" s="73">
        <f t="shared" si="7"/>
        <v>0</v>
      </c>
      <c r="I31" s="73">
        <f t="shared" si="8"/>
        <v>0</v>
      </c>
    </row>
    <row r="32" spans="1:9" ht="19.5" x14ac:dyDescent="0.3">
      <c r="A32" s="93">
        <f>A30^3-9*A30+5</f>
        <v>0.625</v>
      </c>
      <c r="B32" s="95">
        <f t="shared" si="1"/>
        <v>27</v>
      </c>
      <c r="C32" s="61">
        <f t="shared" si="2"/>
        <v>0.5</v>
      </c>
      <c r="D32" s="61">
        <f t="shared" si="3"/>
        <v>0.57688752391634024</v>
      </c>
      <c r="E32" s="61">
        <f t="shared" si="4"/>
        <v>0.625</v>
      </c>
      <c r="F32" s="61">
        <f t="shared" si="5"/>
        <v>0</v>
      </c>
      <c r="G32" s="73">
        <f t="shared" si="6"/>
        <v>0.57688752391634024</v>
      </c>
      <c r="H32" s="73">
        <f t="shared" si="7"/>
        <v>0</v>
      </c>
      <c r="I32" s="73">
        <f t="shared" si="8"/>
        <v>0</v>
      </c>
    </row>
    <row r="33" spans="1:9" ht="19.5" x14ac:dyDescent="0.3">
      <c r="A33" s="93">
        <f>A31^3-9*A31 + 5</f>
        <v>-3</v>
      </c>
      <c r="B33" s="95">
        <f t="shared" si="1"/>
        <v>28</v>
      </c>
      <c r="C33" s="61">
        <f t="shared" si="2"/>
        <v>0.5</v>
      </c>
      <c r="D33" s="61">
        <f t="shared" si="3"/>
        <v>0.57688752391634024</v>
      </c>
      <c r="E33" s="61">
        <f t="shared" si="4"/>
        <v>0.625</v>
      </c>
      <c r="F33" s="61">
        <f t="shared" si="5"/>
        <v>0</v>
      </c>
      <c r="G33" s="73">
        <f t="shared" si="6"/>
        <v>0.57688752391634024</v>
      </c>
      <c r="H33" s="73">
        <f t="shared" si="7"/>
        <v>0</v>
      </c>
      <c r="I33" s="73">
        <f t="shared" si="8"/>
        <v>0</v>
      </c>
    </row>
    <row r="34" spans="1:9" ht="19.5" x14ac:dyDescent="0.3">
      <c r="A34" s="93">
        <f>A32*A33</f>
        <v>-1.875</v>
      </c>
      <c r="B34" s="95">
        <f t="shared" si="1"/>
        <v>29</v>
      </c>
      <c r="C34" s="61">
        <f t="shared" si="2"/>
        <v>0.5</v>
      </c>
      <c r="D34" s="61">
        <f t="shared" si="3"/>
        <v>0.57688752391634024</v>
      </c>
      <c r="E34" s="61">
        <f t="shared" si="4"/>
        <v>0.625</v>
      </c>
      <c r="F34" s="61">
        <f t="shared" si="5"/>
        <v>0</v>
      </c>
      <c r="G34" s="73">
        <f t="shared" si="6"/>
        <v>0.57688752391634024</v>
      </c>
      <c r="H34" s="73">
        <f t="shared" si="7"/>
        <v>0</v>
      </c>
      <c r="I34" s="73">
        <f t="shared" si="8"/>
        <v>0</v>
      </c>
    </row>
    <row r="35" spans="1:9" ht="20.25" thickBot="1" x14ac:dyDescent="0.35">
      <c r="A35" s="68" t="str">
        <f>IF(A34&lt;0,"[" &amp; A30 &amp; "  ,  " &amp;A31&amp;"]","Não Existem raízes no Intervalo")</f>
        <v>[0,5  ,  1]</v>
      </c>
      <c r="B35" s="95">
        <f t="shared" si="1"/>
        <v>30</v>
      </c>
      <c r="C35" s="61">
        <f t="shared" si="2"/>
        <v>0.5</v>
      </c>
      <c r="D35" s="61">
        <f t="shared" si="3"/>
        <v>0.57688752391634024</v>
      </c>
      <c r="E35" s="61">
        <f t="shared" si="4"/>
        <v>0.625</v>
      </c>
      <c r="F35" s="61">
        <f t="shared" si="5"/>
        <v>0</v>
      </c>
      <c r="G35" s="73">
        <f t="shared" si="6"/>
        <v>0.57688752391634024</v>
      </c>
      <c r="H35" s="73">
        <f t="shared" si="7"/>
        <v>0</v>
      </c>
      <c r="I35" s="73">
        <f t="shared" si="8"/>
        <v>0</v>
      </c>
    </row>
    <row r="36" spans="1:9" ht="20.25" thickBot="1" x14ac:dyDescent="0.35">
      <c r="A36" s="69"/>
      <c r="B36" s="95">
        <f t="shared" si="1"/>
        <v>31</v>
      </c>
      <c r="C36" s="61">
        <f t="shared" si="2"/>
        <v>0.5</v>
      </c>
      <c r="D36" s="61">
        <f t="shared" si="3"/>
        <v>0.57688752391634024</v>
      </c>
      <c r="E36" s="61">
        <f t="shared" si="4"/>
        <v>0.625</v>
      </c>
      <c r="F36" s="61">
        <f t="shared" si="5"/>
        <v>0</v>
      </c>
      <c r="G36" s="73">
        <f t="shared" si="6"/>
        <v>0.57688752391634024</v>
      </c>
      <c r="H36" s="73">
        <f t="shared" si="7"/>
        <v>0</v>
      </c>
      <c r="I36" s="73">
        <f t="shared" si="8"/>
        <v>0</v>
      </c>
    </row>
    <row r="37" spans="1:9" ht="19.5" x14ac:dyDescent="0.3">
      <c r="B37" s="95">
        <f t="shared" si="1"/>
        <v>32</v>
      </c>
      <c r="C37" s="61">
        <f t="shared" si="2"/>
        <v>0.5</v>
      </c>
      <c r="D37" s="61">
        <f t="shared" si="3"/>
        <v>0.57688752391634024</v>
      </c>
      <c r="E37" s="61">
        <f t="shared" si="4"/>
        <v>0.625</v>
      </c>
      <c r="F37" s="61">
        <f t="shared" si="5"/>
        <v>0</v>
      </c>
      <c r="G37" s="73">
        <f t="shared" si="6"/>
        <v>0.57688752391634024</v>
      </c>
      <c r="H37" s="73">
        <f t="shared" si="7"/>
        <v>0</v>
      </c>
      <c r="I37" s="73">
        <f t="shared" si="8"/>
        <v>0</v>
      </c>
    </row>
    <row r="38" spans="1:9" ht="19.5" x14ac:dyDescent="0.3">
      <c r="B38" s="95">
        <f t="shared" si="1"/>
        <v>33</v>
      </c>
      <c r="C38" s="61">
        <f t="shared" si="2"/>
        <v>0.5</v>
      </c>
      <c r="D38" s="61">
        <f t="shared" si="3"/>
        <v>0.57688752391634024</v>
      </c>
      <c r="E38" s="61">
        <f t="shared" si="4"/>
        <v>0.625</v>
      </c>
      <c r="F38" s="61">
        <f t="shared" si="5"/>
        <v>0</v>
      </c>
      <c r="G38" s="73">
        <f t="shared" si="6"/>
        <v>0.57688752391634024</v>
      </c>
      <c r="H38" s="73">
        <f t="shared" si="7"/>
        <v>0</v>
      </c>
      <c r="I38" s="73">
        <f t="shared" si="8"/>
        <v>0</v>
      </c>
    </row>
    <row r="39" spans="1:9" ht="19.5" x14ac:dyDescent="0.3">
      <c r="B39" s="95">
        <f t="shared" si="1"/>
        <v>34</v>
      </c>
      <c r="C39" s="61">
        <f t="shared" si="2"/>
        <v>0.5</v>
      </c>
      <c r="D39" s="61">
        <f t="shared" si="3"/>
        <v>0.57688752391634024</v>
      </c>
      <c r="E39" s="61">
        <f t="shared" si="4"/>
        <v>0.625</v>
      </c>
      <c r="F39" s="61">
        <f t="shared" si="5"/>
        <v>0</v>
      </c>
      <c r="G39" s="73">
        <f t="shared" si="6"/>
        <v>0.57688752391634024</v>
      </c>
      <c r="H39" s="73">
        <f t="shared" si="7"/>
        <v>0</v>
      </c>
      <c r="I39" s="73">
        <f t="shared" si="8"/>
        <v>0</v>
      </c>
    </row>
    <row r="40" spans="1:9" ht="19.5" x14ac:dyDescent="0.3">
      <c r="B40" s="95">
        <f t="shared" si="1"/>
        <v>35</v>
      </c>
      <c r="C40" s="61">
        <f t="shared" si="2"/>
        <v>0.5</v>
      </c>
      <c r="D40" s="61">
        <f t="shared" si="3"/>
        <v>0.57688752391634024</v>
      </c>
      <c r="E40" s="61">
        <f t="shared" si="4"/>
        <v>0.625</v>
      </c>
      <c r="F40" s="61">
        <f t="shared" si="5"/>
        <v>0</v>
      </c>
      <c r="G40" s="73">
        <f t="shared" si="6"/>
        <v>0.57688752391634024</v>
      </c>
      <c r="H40" s="73">
        <f t="shared" si="7"/>
        <v>0</v>
      </c>
      <c r="I40" s="73">
        <f t="shared" si="8"/>
        <v>0</v>
      </c>
    </row>
    <row r="41" spans="1:9" ht="19.5" x14ac:dyDescent="0.3">
      <c r="B41" s="95">
        <f t="shared" si="1"/>
        <v>36</v>
      </c>
      <c r="C41" s="61">
        <f t="shared" si="2"/>
        <v>0.5</v>
      </c>
      <c r="D41" s="61">
        <f t="shared" si="3"/>
        <v>0.57688752391634024</v>
      </c>
      <c r="E41" s="61">
        <f t="shared" si="4"/>
        <v>0.625</v>
      </c>
      <c r="F41" s="61">
        <f t="shared" si="5"/>
        <v>0</v>
      </c>
      <c r="G41" s="73">
        <f t="shared" si="6"/>
        <v>0.57688752391634024</v>
      </c>
      <c r="H41" s="73">
        <f t="shared" si="7"/>
        <v>0</v>
      </c>
      <c r="I41" s="73">
        <f t="shared" si="8"/>
        <v>0</v>
      </c>
    </row>
    <row r="42" spans="1:9" ht="19.5" x14ac:dyDescent="0.3">
      <c r="B42" s="95">
        <f t="shared" si="1"/>
        <v>37</v>
      </c>
      <c r="C42" s="61">
        <f t="shared" si="2"/>
        <v>0.5</v>
      </c>
      <c r="D42" s="61">
        <f t="shared" si="3"/>
        <v>0.57688752391634024</v>
      </c>
      <c r="E42" s="61">
        <f t="shared" si="4"/>
        <v>0.625</v>
      </c>
      <c r="F42" s="61">
        <f t="shared" si="5"/>
        <v>0</v>
      </c>
      <c r="G42" s="73">
        <f t="shared" si="6"/>
        <v>0.57688752391634024</v>
      </c>
      <c r="H42" s="73">
        <f t="shared" si="7"/>
        <v>0</v>
      </c>
      <c r="I42" s="73">
        <f t="shared" si="8"/>
        <v>0</v>
      </c>
    </row>
    <row r="43" spans="1:9" ht="19.5" x14ac:dyDescent="0.3">
      <c r="B43" s="95">
        <f t="shared" si="1"/>
        <v>38</v>
      </c>
      <c r="C43" s="61">
        <f t="shared" si="2"/>
        <v>0.5</v>
      </c>
      <c r="D43" s="61">
        <f t="shared" si="3"/>
        <v>0.57688752391634024</v>
      </c>
      <c r="E43" s="61">
        <f t="shared" si="4"/>
        <v>0.625</v>
      </c>
      <c r="F43" s="61">
        <f t="shared" si="5"/>
        <v>0</v>
      </c>
      <c r="G43" s="73">
        <f t="shared" si="6"/>
        <v>0.57688752391634024</v>
      </c>
      <c r="H43" s="73">
        <f t="shared" si="7"/>
        <v>0</v>
      </c>
      <c r="I43" s="73">
        <f t="shared" si="8"/>
        <v>0</v>
      </c>
    </row>
    <row r="44" spans="1:9" ht="19.5" x14ac:dyDescent="0.3">
      <c r="B44" s="95">
        <f t="shared" si="1"/>
        <v>39</v>
      </c>
      <c r="C44" s="61">
        <f t="shared" si="2"/>
        <v>0.5</v>
      </c>
      <c r="D44" s="61">
        <f t="shared" si="3"/>
        <v>0.57688752391634024</v>
      </c>
      <c r="E44" s="61">
        <f t="shared" si="4"/>
        <v>0.625</v>
      </c>
      <c r="F44" s="61">
        <f t="shared" si="5"/>
        <v>0</v>
      </c>
      <c r="G44" s="73">
        <f t="shared" si="6"/>
        <v>0.57688752391634024</v>
      </c>
      <c r="H44" s="73">
        <f t="shared" si="7"/>
        <v>0</v>
      </c>
      <c r="I44" s="73">
        <f t="shared" si="8"/>
        <v>0</v>
      </c>
    </row>
    <row r="45" spans="1:9" ht="19.5" x14ac:dyDescent="0.3">
      <c r="B45" s="95">
        <f t="shared" si="1"/>
        <v>40</v>
      </c>
      <c r="C45" s="61">
        <f t="shared" si="2"/>
        <v>0.5</v>
      </c>
      <c r="D45" s="61">
        <f t="shared" si="3"/>
        <v>0.57688752391634024</v>
      </c>
      <c r="E45" s="61">
        <f t="shared" si="4"/>
        <v>0.625</v>
      </c>
      <c r="F45" s="61">
        <f t="shared" si="5"/>
        <v>0</v>
      </c>
      <c r="G45" s="65">
        <f t="shared" si="6"/>
        <v>0.57688752391634024</v>
      </c>
      <c r="H45" s="73">
        <f t="shared" si="7"/>
        <v>0</v>
      </c>
      <c r="I45" s="75">
        <f t="shared" si="8"/>
        <v>0</v>
      </c>
    </row>
    <row r="46" spans="1:9" ht="19.5" x14ac:dyDescent="0.3">
      <c r="B46" s="92"/>
      <c r="C46" s="52"/>
    </row>
    <row r="47" spans="1:9" ht="19.5" x14ac:dyDescent="0.3">
      <c r="B47" s="87" t="s">
        <v>71</v>
      </c>
      <c r="C47" s="81"/>
    </row>
    <row r="48" spans="1:9" ht="19.5" x14ac:dyDescent="0.3">
      <c r="B48" s="88" t="s">
        <v>54</v>
      </c>
      <c r="C48" s="89">
        <f>G45</f>
        <v>0.57688752391634024</v>
      </c>
    </row>
    <row r="49" spans="2:3" ht="15.75" x14ac:dyDescent="0.25">
      <c r="B49" s="90" t="s">
        <v>56</v>
      </c>
      <c r="C49" s="81"/>
    </row>
    <row r="50" spans="2:3" ht="19.5" x14ac:dyDescent="0.3">
      <c r="B50" s="88" t="s">
        <v>72</v>
      </c>
      <c r="C50" s="91">
        <f>I45</f>
        <v>0</v>
      </c>
    </row>
  </sheetData>
  <sortState ref="A5:F10">
    <sortCondition sortBy="fontColor" ref="F5:F10" dxfId="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9FA0-A029-4F4C-8AA3-874055C321F9}">
  <sheetPr codeName="Planilha3"/>
  <dimension ref="A1:F47"/>
  <sheetViews>
    <sheetView topLeftCell="A30" zoomScale="106" zoomScaleNormal="106" workbookViewId="0">
      <selection activeCell="A25" sqref="A25"/>
    </sheetView>
  </sheetViews>
  <sheetFormatPr defaultRowHeight="15" x14ac:dyDescent="0.25"/>
  <cols>
    <col min="1" max="1" width="78.5703125" bestFit="1" customWidth="1"/>
    <col min="2" max="2" width="21.28515625" customWidth="1"/>
    <col min="3" max="3" width="19.5703125" customWidth="1"/>
    <col min="4" max="4" width="16.85546875" customWidth="1"/>
    <col min="5" max="5" width="19.140625" customWidth="1"/>
    <col min="6" max="6" width="18.85546875" customWidth="1"/>
  </cols>
  <sheetData>
    <row r="1" spans="1:6" ht="19.5" x14ac:dyDescent="0.3">
      <c r="A1" s="1" t="s">
        <v>0</v>
      </c>
      <c r="B1" s="19" t="s">
        <v>4</v>
      </c>
      <c r="C1" s="20" t="s">
        <v>68</v>
      </c>
      <c r="D1" s="21" t="s">
        <v>69</v>
      </c>
      <c r="E1" s="22" t="s">
        <v>70</v>
      </c>
      <c r="F1" s="23" t="s">
        <v>65</v>
      </c>
    </row>
    <row r="2" spans="1:6" ht="19.5" x14ac:dyDescent="0.3">
      <c r="A2" s="2"/>
      <c r="B2" s="24">
        <v>0</v>
      </c>
      <c r="C2" s="18">
        <f>(A30+A31)/2</f>
        <v>0.75</v>
      </c>
      <c r="D2" s="18">
        <f>(C2^3 + 5)/9</f>
        <v>0.60243055555555558</v>
      </c>
      <c r="E2" s="18">
        <f>C2^3 - 9*C2 + 5</f>
        <v>-1.328125</v>
      </c>
      <c r="F2" s="76" t="s">
        <v>52</v>
      </c>
    </row>
    <row r="3" spans="1:6" ht="18.75" x14ac:dyDescent="0.4">
      <c r="A3" s="3" t="s">
        <v>1</v>
      </c>
      <c r="B3" s="24">
        <f>B2+1</f>
        <v>1</v>
      </c>
      <c r="C3" s="18">
        <f>D2</f>
        <v>0.60243055555555558</v>
      </c>
      <c r="D3" s="18">
        <f>(C3^3 + 5)/9</f>
        <v>0.57984840533770077</v>
      </c>
      <c r="E3" s="18">
        <f>C3^3 - 9*C3 + 5</f>
        <v>-0.20323935196069343</v>
      </c>
      <c r="F3" s="18">
        <f>ABS(C3 - C2)</f>
        <v>0.14756944444444442</v>
      </c>
    </row>
    <row r="4" spans="1:6" ht="15.75" x14ac:dyDescent="0.25">
      <c r="A4" s="4"/>
      <c r="B4" s="24">
        <f t="shared" ref="B4:B7" si="0">B3+1</f>
        <v>2</v>
      </c>
      <c r="C4" s="18">
        <f>D3</f>
        <v>0.57984840533770077</v>
      </c>
      <c r="D4" s="18">
        <f>(C4^3 + 5)/9</f>
        <v>0.57721767229446241</v>
      </c>
      <c r="E4" s="18">
        <f>C4^3 - 9*C4 + 5</f>
        <v>-2.3676597389144405E-2</v>
      </c>
      <c r="F4" s="18">
        <f>ABS(C4 - C3)</f>
        <v>2.2582150217854813E-2</v>
      </c>
    </row>
    <row r="5" spans="1:6" ht="21.75" x14ac:dyDescent="0.35">
      <c r="A5" s="5" t="s">
        <v>66</v>
      </c>
      <c r="B5" s="24">
        <f t="shared" si="0"/>
        <v>3</v>
      </c>
      <c r="C5" s="18">
        <f t="shared" ref="C5:C42" si="1">D4</f>
        <v>0.57721767229446241</v>
      </c>
      <c r="D5" s="18">
        <f t="shared" ref="D5:D42" si="2">(C5^3 + 5)/9</f>
        <v>0.57692416925390977</v>
      </c>
      <c r="E5" s="18">
        <f t="shared" ref="E5:E42" si="3">C5^3 - 9*C5 + 5</f>
        <v>-2.6415273649744719E-3</v>
      </c>
      <c r="F5" s="18">
        <f t="shared" ref="F5:F42" si="4">ABS(C5 - C4)</f>
        <v>2.6307330432383536E-3</v>
      </c>
    </row>
    <row r="6" spans="1:6" ht="15.75" x14ac:dyDescent="0.25">
      <c r="A6" s="6"/>
      <c r="B6" s="24">
        <f t="shared" si="0"/>
        <v>4</v>
      </c>
      <c r="C6" s="18">
        <f t="shared" si="1"/>
        <v>0.57692416925390977</v>
      </c>
      <c r="D6" s="18">
        <f t="shared" si="2"/>
        <v>0.57689158935443796</v>
      </c>
      <c r="E6" s="18">
        <f t="shared" si="3"/>
        <v>-2.932190952460445E-4</v>
      </c>
      <c r="F6" s="18">
        <f t="shared" si="4"/>
        <v>2.9350304055264509E-4</v>
      </c>
    </row>
    <row r="7" spans="1:6" ht="19.5" x14ac:dyDescent="0.4">
      <c r="A7" s="7" t="s">
        <v>67</v>
      </c>
      <c r="B7" s="24">
        <f t="shared" si="0"/>
        <v>5</v>
      </c>
      <c r="C7" s="18">
        <f t="shared" si="1"/>
        <v>0.57689158935443796</v>
      </c>
      <c r="D7" s="18">
        <f t="shared" si="2"/>
        <v>0.5768879749110547</v>
      </c>
      <c r="E7" s="18">
        <f t="shared" si="3"/>
        <v>-3.252999044978111E-5</v>
      </c>
      <c r="F7" s="18">
        <f t="shared" si="4"/>
        <v>3.2579899471807394E-5</v>
      </c>
    </row>
    <row r="8" spans="1:6" ht="18.75" thickBot="1" x14ac:dyDescent="0.3">
      <c r="A8" s="8"/>
      <c r="B8" s="25">
        <f t="shared" ref="B8:B42" si="5">B7+1</f>
        <v>6</v>
      </c>
      <c r="C8" s="18">
        <f t="shared" si="1"/>
        <v>0.5768879749110547</v>
      </c>
      <c r="D8" s="18">
        <f t="shared" si="2"/>
        <v>0.57688757394660828</v>
      </c>
      <c r="E8" s="18">
        <f t="shared" si="3"/>
        <v>-3.608680017030963E-6</v>
      </c>
      <c r="F8" s="18">
        <f t="shared" si="4"/>
        <v>3.614443383259669E-6</v>
      </c>
    </row>
    <row r="9" spans="1:6" ht="23.25" thickBot="1" x14ac:dyDescent="0.5">
      <c r="A9" s="9" t="s">
        <v>110</v>
      </c>
      <c r="B9" s="25">
        <f t="shared" si="5"/>
        <v>7</v>
      </c>
      <c r="C9" s="18">
        <f t="shared" si="1"/>
        <v>0.57688757394660828</v>
      </c>
      <c r="D9" s="18">
        <f t="shared" si="2"/>
        <v>0.57688752946635202</v>
      </c>
      <c r="E9" s="18">
        <f t="shared" si="3"/>
        <v>-4.0032230685937975E-7</v>
      </c>
      <c r="F9" s="18">
        <f t="shared" si="4"/>
        <v>4.0096444642312434E-7</v>
      </c>
    </row>
    <row r="10" spans="1:6" ht="23.25" thickBot="1" x14ac:dyDescent="0.5">
      <c r="A10" s="10"/>
      <c r="B10" s="25">
        <f t="shared" si="5"/>
        <v>8</v>
      </c>
      <c r="C10" s="18">
        <f t="shared" si="1"/>
        <v>0.57688752946635202</v>
      </c>
      <c r="D10" s="18">
        <f t="shared" si="2"/>
        <v>0.57688752453202008</v>
      </c>
      <c r="E10" s="18">
        <f t="shared" si="3"/>
        <v>-4.4408987598387739E-8</v>
      </c>
      <c r="F10" s="18">
        <f t="shared" si="4"/>
        <v>4.4480256256029804E-8</v>
      </c>
    </row>
    <row r="11" spans="1:6" ht="20.25" thickBot="1" x14ac:dyDescent="0.35">
      <c r="A11" s="11" t="s">
        <v>2</v>
      </c>
      <c r="B11" s="25">
        <f t="shared" si="5"/>
        <v>9</v>
      </c>
      <c r="C11" s="18">
        <f t="shared" si="1"/>
        <v>0.57688752453202008</v>
      </c>
      <c r="D11" s="18">
        <f t="shared" si="2"/>
        <v>0.57688752398463938</v>
      </c>
      <c r="E11" s="18">
        <f t="shared" si="3"/>
        <v>-4.926425489770736E-9</v>
      </c>
      <c r="F11" s="18">
        <f t="shared" si="4"/>
        <v>4.9343319430406041E-9</v>
      </c>
    </row>
    <row r="12" spans="1:6" ht="20.25" thickBot="1" x14ac:dyDescent="0.35">
      <c r="A12" s="12"/>
      <c r="B12" s="25">
        <f t="shared" si="5"/>
        <v>10</v>
      </c>
      <c r="C12" s="18">
        <f t="shared" si="1"/>
        <v>0.57688752398463938</v>
      </c>
      <c r="D12" s="18">
        <f t="shared" si="2"/>
        <v>0.57688752392391685</v>
      </c>
      <c r="E12" s="18">
        <f t="shared" si="3"/>
        <v>-5.4650328706884466E-10</v>
      </c>
      <c r="F12" s="18">
        <f t="shared" si="4"/>
        <v>5.4738069632520592E-10</v>
      </c>
    </row>
    <row r="13" spans="1:6" ht="19.5" thickBot="1" x14ac:dyDescent="0.45">
      <c r="A13" s="94" t="s">
        <v>3</v>
      </c>
      <c r="B13" s="103">
        <f t="shared" si="5"/>
        <v>11</v>
      </c>
      <c r="C13" s="18">
        <f t="shared" si="1"/>
        <v>0.57688752392391685</v>
      </c>
      <c r="D13" s="18">
        <f t="shared" si="2"/>
        <v>0.57688752391718068</v>
      </c>
      <c r="E13" s="18">
        <f t="shared" si="3"/>
        <v>-6.0625282571891148E-11</v>
      </c>
      <c r="F13" s="18">
        <f t="shared" si="4"/>
        <v>6.0722538108848312E-11</v>
      </c>
    </row>
    <row r="14" spans="1:6" ht="19.5" thickBot="1" x14ac:dyDescent="0.45">
      <c r="A14" s="94" t="s">
        <v>107</v>
      </c>
      <c r="B14" s="103">
        <f t="shared" si="5"/>
        <v>12</v>
      </c>
      <c r="C14" s="18">
        <f t="shared" si="1"/>
        <v>0.57688752391718068</v>
      </c>
      <c r="D14" s="18">
        <f t="shared" si="2"/>
        <v>0.5768875239164335</v>
      </c>
      <c r="E14" s="18">
        <f t="shared" si="3"/>
        <v>-6.7252869939693483E-12</v>
      </c>
      <c r="F14" s="18">
        <f t="shared" si="4"/>
        <v>6.7361671796106748E-12</v>
      </c>
    </row>
    <row r="15" spans="1:6" ht="19.5" thickBot="1" x14ac:dyDescent="0.45">
      <c r="A15" s="94" t="s">
        <v>108</v>
      </c>
      <c r="B15" s="103">
        <f t="shared" si="5"/>
        <v>13</v>
      </c>
      <c r="C15" s="18">
        <f t="shared" si="1"/>
        <v>0.5768875239164335</v>
      </c>
      <c r="D15" s="18">
        <f t="shared" si="2"/>
        <v>0.57688752391635056</v>
      </c>
      <c r="E15" s="18">
        <f t="shared" si="3"/>
        <v>-7.460698725481052E-13</v>
      </c>
      <c r="F15" s="18">
        <f t="shared" si="4"/>
        <v>7.4718009557273035E-13</v>
      </c>
    </row>
    <row r="16" spans="1:6" ht="19.5" thickBot="1" x14ac:dyDescent="0.45">
      <c r="A16" s="94" t="s">
        <v>109</v>
      </c>
      <c r="B16" s="103">
        <f t="shared" si="5"/>
        <v>14</v>
      </c>
      <c r="C16" s="18">
        <f t="shared" si="1"/>
        <v>0.57688752391635056</v>
      </c>
      <c r="D16" s="18">
        <f t="shared" si="2"/>
        <v>0.57688752391634135</v>
      </c>
      <c r="E16" s="18">
        <f t="shared" si="3"/>
        <v>-8.2600593032111647E-14</v>
      </c>
      <c r="F16" s="18">
        <f t="shared" si="4"/>
        <v>8.2933659939499194E-14</v>
      </c>
    </row>
    <row r="17" spans="1:6" ht="19.5" thickBot="1" x14ac:dyDescent="0.45">
      <c r="A17" s="94" t="s">
        <v>111</v>
      </c>
      <c r="B17" s="103">
        <f t="shared" si="5"/>
        <v>15</v>
      </c>
      <c r="C17" s="18">
        <f t="shared" si="1"/>
        <v>0.57688752391634135</v>
      </c>
      <c r="D17" s="18">
        <f t="shared" si="2"/>
        <v>0.57688752391634024</v>
      </c>
      <c r="E17" s="18">
        <f t="shared" si="3"/>
        <v>-9.7699626167013776E-15</v>
      </c>
      <c r="F17" s="18">
        <f t="shared" si="4"/>
        <v>9.2148511043887993E-15</v>
      </c>
    </row>
    <row r="18" spans="1:6" ht="19.5" thickBot="1" x14ac:dyDescent="0.45">
      <c r="A18" s="94" t="s">
        <v>86</v>
      </c>
      <c r="B18" s="103">
        <f t="shared" si="5"/>
        <v>16</v>
      </c>
      <c r="C18" s="18">
        <f t="shared" si="1"/>
        <v>0.57688752391634024</v>
      </c>
      <c r="D18" s="18">
        <f t="shared" si="2"/>
        <v>0.57688752391634024</v>
      </c>
      <c r="E18" s="18">
        <f t="shared" si="3"/>
        <v>0</v>
      </c>
      <c r="F18" s="18">
        <f t="shared" si="4"/>
        <v>1.1102230246251565E-15</v>
      </c>
    </row>
    <row r="19" spans="1:6" ht="19.5" thickBot="1" x14ac:dyDescent="0.45">
      <c r="A19" s="94" t="s">
        <v>112</v>
      </c>
      <c r="B19" s="103">
        <f t="shared" si="5"/>
        <v>17</v>
      </c>
      <c r="C19" s="18">
        <f t="shared" si="1"/>
        <v>0.57688752391634024</v>
      </c>
      <c r="D19" s="18">
        <f t="shared" si="2"/>
        <v>0.57688752391634024</v>
      </c>
      <c r="E19" s="18">
        <f t="shared" si="3"/>
        <v>0</v>
      </c>
      <c r="F19" s="18">
        <f t="shared" si="4"/>
        <v>0</v>
      </c>
    </row>
    <row r="20" spans="1:6" ht="19.5" thickBot="1" x14ac:dyDescent="0.45">
      <c r="A20" s="94" t="s">
        <v>113</v>
      </c>
      <c r="B20" s="103">
        <f t="shared" si="5"/>
        <v>18</v>
      </c>
      <c r="C20" s="18">
        <f t="shared" si="1"/>
        <v>0.57688752391634024</v>
      </c>
      <c r="D20" s="18">
        <f t="shared" si="2"/>
        <v>0.57688752391634024</v>
      </c>
      <c r="E20" s="18">
        <f t="shared" si="3"/>
        <v>0</v>
      </c>
      <c r="F20" s="18">
        <f t="shared" si="4"/>
        <v>0</v>
      </c>
    </row>
    <row r="21" spans="1:6" ht="19.5" thickBot="1" x14ac:dyDescent="0.45">
      <c r="A21" s="94" t="s">
        <v>114</v>
      </c>
      <c r="B21" s="103">
        <f t="shared" si="5"/>
        <v>19</v>
      </c>
      <c r="C21" s="18">
        <f t="shared" si="1"/>
        <v>0.57688752391634024</v>
      </c>
      <c r="D21" s="18">
        <f t="shared" si="2"/>
        <v>0.57688752391634024</v>
      </c>
      <c r="E21" s="18">
        <f t="shared" si="3"/>
        <v>0</v>
      </c>
      <c r="F21" s="18">
        <f t="shared" si="4"/>
        <v>0</v>
      </c>
    </row>
    <row r="22" spans="1:6" ht="19.5" thickBot="1" x14ac:dyDescent="0.45">
      <c r="A22" s="94" t="s">
        <v>115</v>
      </c>
      <c r="B22" s="103">
        <f t="shared" si="5"/>
        <v>20</v>
      </c>
      <c r="C22" s="18">
        <f t="shared" si="1"/>
        <v>0.57688752391634024</v>
      </c>
      <c r="D22" s="18">
        <f t="shared" si="2"/>
        <v>0.57688752391634024</v>
      </c>
      <c r="E22" s="18">
        <f t="shared" si="3"/>
        <v>0</v>
      </c>
      <c r="F22" s="18">
        <f t="shared" si="4"/>
        <v>0</v>
      </c>
    </row>
    <row r="23" spans="1:6" ht="19.5" thickBot="1" x14ac:dyDescent="0.45">
      <c r="A23" s="94"/>
      <c r="B23" s="103">
        <f t="shared" si="5"/>
        <v>21</v>
      </c>
      <c r="C23" s="18">
        <f t="shared" si="1"/>
        <v>0.57688752391634024</v>
      </c>
      <c r="D23" s="18">
        <f t="shared" si="2"/>
        <v>0.57688752391634024</v>
      </c>
      <c r="E23" s="18">
        <f t="shared" si="3"/>
        <v>0</v>
      </c>
      <c r="F23" s="18">
        <f t="shared" si="4"/>
        <v>0</v>
      </c>
    </row>
    <row r="24" spans="1:6" ht="19.5" thickBot="1" x14ac:dyDescent="0.45">
      <c r="A24" s="94"/>
      <c r="B24" s="103">
        <f t="shared" si="5"/>
        <v>22</v>
      </c>
      <c r="C24" s="18">
        <f t="shared" si="1"/>
        <v>0.57688752391634024</v>
      </c>
      <c r="D24" s="18">
        <f t="shared" si="2"/>
        <v>0.57688752391634024</v>
      </c>
      <c r="E24" s="18">
        <f t="shared" si="3"/>
        <v>0</v>
      </c>
      <c r="F24" s="18">
        <f t="shared" si="4"/>
        <v>0</v>
      </c>
    </row>
    <row r="25" spans="1:6" ht="19.5" thickBot="1" x14ac:dyDescent="0.45">
      <c r="A25" s="94"/>
      <c r="B25" s="103">
        <f t="shared" si="5"/>
        <v>23</v>
      </c>
      <c r="C25" s="18">
        <f t="shared" si="1"/>
        <v>0.57688752391634024</v>
      </c>
      <c r="D25" s="18">
        <f t="shared" si="2"/>
        <v>0.57688752391634024</v>
      </c>
      <c r="E25" s="18">
        <f t="shared" si="3"/>
        <v>0</v>
      </c>
      <c r="F25" s="18">
        <f t="shared" si="4"/>
        <v>0</v>
      </c>
    </row>
    <row r="26" spans="1:6" ht="16.5" thickBot="1" x14ac:dyDescent="0.3">
      <c r="A26" s="70"/>
      <c r="B26" s="103">
        <f t="shared" si="5"/>
        <v>24</v>
      </c>
      <c r="C26" s="18">
        <f t="shared" si="1"/>
        <v>0.57688752391634024</v>
      </c>
      <c r="D26" s="18">
        <f t="shared" si="2"/>
        <v>0.57688752391634024</v>
      </c>
      <c r="E26" s="18">
        <f t="shared" si="3"/>
        <v>0</v>
      </c>
      <c r="F26" s="18">
        <f t="shared" si="4"/>
        <v>0</v>
      </c>
    </row>
    <row r="27" spans="1:6" ht="18" thickBot="1" x14ac:dyDescent="0.35">
      <c r="A27" s="13" t="s">
        <v>7</v>
      </c>
      <c r="B27" s="25">
        <f t="shared" si="5"/>
        <v>25</v>
      </c>
      <c r="C27" s="18">
        <f t="shared" si="1"/>
        <v>0.57688752391634024</v>
      </c>
      <c r="D27" s="18">
        <f t="shared" si="2"/>
        <v>0.57688752391634024</v>
      </c>
      <c r="E27" s="18">
        <f t="shared" si="3"/>
        <v>0</v>
      </c>
      <c r="F27" s="18">
        <f t="shared" si="4"/>
        <v>0</v>
      </c>
    </row>
    <row r="28" spans="1:6" ht="16.5" thickBot="1" x14ac:dyDescent="0.3">
      <c r="A28" s="14"/>
      <c r="B28" s="25">
        <f t="shared" si="5"/>
        <v>26</v>
      </c>
      <c r="C28" s="18">
        <f t="shared" si="1"/>
        <v>0.57688752391634024</v>
      </c>
      <c r="D28" s="18">
        <f t="shared" si="2"/>
        <v>0.57688752391634024</v>
      </c>
      <c r="E28" s="18">
        <f t="shared" si="3"/>
        <v>0</v>
      </c>
      <c r="F28" s="18">
        <f t="shared" si="4"/>
        <v>0</v>
      </c>
    </row>
    <row r="29" spans="1:6" ht="20.25" thickBot="1" x14ac:dyDescent="0.35">
      <c r="A29" s="15" t="s">
        <v>8</v>
      </c>
      <c r="B29" s="25">
        <f t="shared" si="5"/>
        <v>27</v>
      </c>
      <c r="C29" s="18">
        <f t="shared" si="1"/>
        <v>0.57688752391634024</v>
      </c>
      <c r="D29" s="18">
        <f t="shared" si="2"/>
        <v>0.57688752391634024</v>
      </c>
      <c r="E29" s="18">
        <f t="shared" si="3"/>
        <v>0</v>
      </c>
      <c r="F29" s="18">
        <f t="shared" si="4"/>
        <v>0</v>
      </c>
    </row>
    <row r="30" spans="1:6" ht="17.25" customHeight="1" thickBot="1" x14ac:dyDescent="0.3">
      <c r="A30" s="100">
        <v>0.5</v>
      </c>
      <c r="B30" s="25">
        <f t="shared" si="5"/>
        <v>28</v>
      </c>
      <c r="C30" s="18">
        <f t="shared" si="1"/>
        <v>0.57688752391634024</v>
      </c>
      <c r="D30" s="18">
        <f t="shared" si="2"/>
        <v>0.57688752391634024</v>
      </c>
      <c r="E30" s="18">
        <f t="shared" si="3"/>
        <v>0</v>
      </c>
      <c r="F30" s="18">
        <f t="shared" si="4"/>
        <v>0</v>
      </c>
    </row>
    <row r="31" spans="1:6" ht="15" customHeight="1" thickBot="1" x14ac:dyDescent="0.3">
      <c r="A31" s="101">
        <v>1</v>
      </c>
      <c r="B31" s="25">
        <f t="shared" si="5"/>
        <v>29</v>
      </c>
      <c r="C31" s="18">
        <f t="shared" si="1"/>
        <v>0.57688752391634024</v>
      </c>
      <c r="D31" s="18">
        <f t="shared" si="2"/>
        <v>0.57688752391634024</v>
      </c>
      <c r="E31" s="18">
        <f t="shared" si="3"/>
        <v>0</v>
      </c>
      <c r="F31" s="18">
        <f t="shared" si="4"/>
        <v>0</v>
      </c>
    </row>
    <row r="32" spans="1:6" ht="15" customHeight="1" thickBot="1" x14ac:dyDescent="0.3">
      <c r="A32" s="101">
        <f>A30^3 - 9*A30 + 5</f>
        <v>0.625</v>
      </c>
      <c r="B32" s="25">
        <f t="shared" si="5"/>
        <v>30</v>
      </c>
      <c r="C32" s="18">
        <f t="shared" si="1"/>
        <v>0.57688752391634024</v>
      </c>
      <c r="D32" s="18">
        <f t="shared" si="2"/>
        <v>0.57688752391634024</v>
      </c>
      <c r="E32" s="18">
        <f t="shared" si="3"/>
        <v>0</v>
      </c>
      <c r="F32" s="18">
        <f t="shared" si="4"/>
        <v>0</v>
      </c>
    </row>
    <row r="33" spans="1:6" ht="15" customHeight="1" thickBot="1" x14ac:dyDescent="0.3">
      <c r="A33" s="101">
        <f>A31^3 - 9*A31 + 5</f>
        <v>-3</v>
      </c>
      <c r="B33" s="25">
        <f t="shared" si="5"/>
        <v>31</v>
      </c>
      <c r="C33" s="18">
        <f t="shared" si="1"/>
        <v>0.57688752391634024</v>
      </c>
      <c r="D33" s="18">
        <f t="shared" si="2"/>
        <v>0.57688752391634024</v>
      </c>
      <c r="E33" s="18">
        <f t="shared" si="3"/>
        <v>0</v>
      </c>
      <c r="F33" s="18">
        <f t="shared" si="4"/>
        <v>0</v>
      </c>
    </row>
    <row r="34" spans="1:6" ht="15.75" customHeight="1" thickBot="1" x14ac:dyDescent="0.3">
      <c r="A34" s="102">
        <f>A32*A33</f>
        <v>-1.875</v>
      </c>
      <c r="B34" s="25">
        <f t="shared" si="5"/>
        <v>32</v>
      </c>
      <c r="C34" s="18">
        <f t="shared" si="1"/>
        <v>0.57688752391634024</v>
      </c>
      <c r="D34" s="18">
        <f t="shared" si="2"/>
        <v>0.57688752391634024</v>
      </c>
      <c r="E34" s="18">
        <f t="shared" si="3"/>
        <v>0</v>
      </c>
      <c r="F34" s="18">
        <f t="shared" si="4"/>
        <v>0</v>
      </c>
    </row>
    <row r="35" spans="1:6" ht="16.5" customHeight="1" thickBot="1" x14ac:dyDescent="0.3">
      <c r="A35" s="16" t="str">
        <f>IF(A34&lt;0, "[0,5, 1]")</f>
        <v>[0,5, 1]</v>
      </c>
      <c r="B35" s="25">
        <f t="shared" si="5"/>
        <v>33</v>
      </c>
      <c r="C35" s="18">
        <f t="shared" si="1"/>
        <v>0.57688752391634024</v>
      </c>
      <c r="D35" s="18">
        <f t="shared" si="2"/>
        <v>0.57688752391634024</v>
      </c>
      <c r="E35" s="18">
        <f t="shared" si="3"/>
        <v>0</v>
      </c>
      <c r="F35" s="18">
        <f t="shared" si="4"/>
        <v>0</v>
      </c>
    </row>
    <row r="36" spans="1:6" ht="16.5" thickBot="1" x14ac:dyDescent="0.3">
      <c r="B36" s="25">
        <f t="shared" si="5"/>
        <v>34</v>
      </c>
      <c r="C36" s="18">
        <f t="shared" si="1"/>
        <v>0.57688752391634024</v>
      </c>
      <c r="D36" s="18">
        <f t="shared" si="2"/>
        <v>0.57688752391634024</v>
      </c>
      <c r="E36" s="18">
        <f t="shared" si="3"/>
        <v>0</v>
      </c>
      <c r="F36" s="18">
        <f t="shared" si="4"/>
        <v>0</v>
      </c>
    </row>
    <row r="37" spans="1:6" ht="16.5" thickBot="1" x14ac:dyDescent="0.3">
      <c r="B37" s="25">
        <f t="shared" si="5"/>
        <v>35</v>
      </c>
      <c r="C37" s="18">
        <f t="shared" si="1"/>
        <v>0.57688752391634024</v>
      </c>
      <c r="D37" s="18">
        <f t="shared" si="2"/>
        <v>0.57688752391634024</v>
      </c>
      <c r="E37" s="18">
        <f t="shared" si="3"/>
        <v>0</v>
      </c>
      <c r="F37" s="18">
        <f t="shared" si="4"/>
        <v>0</v>
      </c>
    </row>
    <row r="38" spans="1:6" ht="16.5" thickBot="1" x14ac:dyDescent="0.3">
      <c r="B38" s="25">
        <f t="shared" si="5"/>
        <v>36</v>
      </c>
      <c r="C38" s="18">
        <f t="shared" si="1"/>
        <v>0.57688752391634024</v>
      </c>
      <c r="D38" s="18">
        <f t="shared" si="2"/>
        <v>0.57688752391634024</v>
      </c>
      <c r="E38" s="18">
        <f t="shared" si="3"/>
        <v>0</v>
      </c>
      <c r="F38" s="18">
        <f t="shared" si="4"/>
        <v>0</v>
      </c>
    </row>
    <row r="39" spans="1:6" ht="16.5" thickBot="1" x14ac:dyDescent="0.3">
      <c r="B39" s="25">
        <f t="shared" si="5"/>
        <v>37</v>
      </c>
      <c r="C39" s="18">
        <f t="shared" si="1"/>
        <v>0.57688752391634024</v>
      </c>
      <c r="D39" s="18">
        <f t="shared" si="2"/>
        <v>0.57688752391634024</v>
      </c>
      <c r="E39" s="18">
        <f t="shared" si="3"/>
        <v>0</v>
      </c>
      <c r="F39" s="18">
        <f t="shared" si="4"/>
        <v>0</v>
      </c>
    </row>
    <row r="40" spans="1:6" ht="16.5" thickBot="1" x14ac:dyDescent="0.3">
      <c r="B40" s="25">
        <f t="shared" si="5"/>
        <v>38</v>
      </c>
      <c r="C40" s="18">
        <f t="shared" si="1"/>
        <v>0.57688752391634024</v>
      </c>
      <c r="D40" s="18">
        <f t="shared" si="2"/>
        <v>0.57688752391634024</v>
      </c>
      <c r="E40" s="18">
        <f t="shared" si="3"/>
        <v>0</v>
      </c>
      <c r="F40" s="18">
        <f t="shared" si="4"/>
        <v>0</v>
      </c>
    </row>
    <row r="41" spans="1:6" ht="16.5" thickBot="1" x14ac:dyDescent="0.3">
      <c r="B41" s="25">
        <f t="shared" si="5"/>
        <v>39</v>
      </c>
      <c r="C41" s="18">
        <f t="shared" si="1"/>
        <v>0.57688752391634024</v>
      </c>
      <c r="D41" s="18">
        <f t="shared" si="2"/>
        <v>0.57688752391634024</v>
      </c>
      <c r="E41" s="18">
        <f t="shared" si="3"/>
        <v>0</v>
      </c>
      <c r="F41" s="18">
        <f t="shared" si="4"/>
        <v>0</v>
      </c>
    </row>
    <row r="42" spans="1:6" ht="16.5" thickBot="1" x14ac:dyDescent="0.3">
      <c r="B42" s="25">
        <f t="shared" si="5"/>
        <v>40</v>
      </c>
      <c r="C42" s="62">
        <f t="shared" si="1"/>
        <v>0.57688752391634024</v>
      </c>
      <c r="D42" s="18">
        <f t="shared" si="2"/>
        <v>0.57688752391634024</v>
      </c>
      <c r="E42" s="18">
        <f t="shared" si="3"/>
        <v>0</v>
      </c>
      <c r="F42" s="77">
        <f t="shared" si="4"/>
        <v>0</v>
      </c>
    </row>
    <row r="44" spans="1:6" ht="19.5" x14ac:dyDescent="0.3">
      <c r="B44" s="87" t="s">
        <v>71</v>
      </c>
      <c r="C44" s="81"/>
    </row>
    <row r="45" spans="1:6" ht="19.5" x14ac:dyDescent="0.3">
      <c r="B45" s="88" t="s">
        <v>54</v>
      </c>
      <c r="C45" s="98">
        <f>C42</f>
        <v>0.57688752391634024</v>
      </c>
    </row>
    <row r="46" spans="1:6" ht="15.75" x14ac:dyDescent="0.25">
      <c r="B46" s="90" t="s">
        <v>56</v>
      </c>
      <c r="C46" s="81"/>
    </row>
    <row r="47" spans="1:6" ht="19.5" x14ac:dyDescent="0.3">
      <c r="B47" s="88" t="s">
        <v>73</v>
      </c>
      <c r="C47" s="99">
        <f>F42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FBB2-5DCE-4FBC-8671-9EE658B88E09}">
  <sheetPr codeName="Planilha4"/>
  <dimension ref="A1:E47"/>
  <sheetViews>
    <sheetView zoomScale="98" zoomScaleNormal="98" workbookViewId="0">
      <selection activeCell="A21" sqref="A21"/>
    </sheetView>
  </sheetViews>
  <sheetFormatPr defaultRowHeight="15" x14ac:dyDescent="0.25"/>
  <cols>
    <col min="1" max="1" width="78.5703125" bestFit="1" customWidth="1"/>
    <col min="2" max="2" width="11.85546875" bestFit="1" customWidth="1"/>
    <col min="3" max="3" width="17.42578125" customWidth="1"/>
    <col min="4" max="5" width="16.7109375" customWidth="1"/>
  </cols>
  <sheetData>
    <row r="1" spans="1:5" ht="19.5" x14ac:dyDescent="0.3">
      <c r="A1" s="40" t="s">
        <v>0</v>
      </c>
      <c r="B1" s="59" t="s">
        <v>4</v>
      </c>
      <c r="C1" s="60" t="s">
        <v>45</v>
      </c>
      <c r="D1" s="59" t="s">
        <v>77</v>
      </c>
      <c r="E1" s="60" t="s">
        <v>51</v>
      </c>
    </row>
    <row r="2" spans="1:5" ht="19.5" x14ac:dyDescent="0.3">
      <c r="A2" s="28"/>
      <c r="B2" s="59">
        <v>0</v>
      </c>
      <c r="C2" s="18">
        <f>A29</f>
        <v>0.5</v>
      </c>
      <c r="D2" s="18">
        <f>C2^3 - 9*C2 + 5</f>
        <v>0.625</v>
      </c>
      <c r="E2" s="76" t="s">
        <v>52</v>
      </c>
    </row>
    <row r="3" spans="1:5" ht="21" x14ac:dyDescent="0.4">
      <c r="A3" s="41" t="s">
        <v>1</v>
      </c>
      <c r="B3" s="59">
        <f>B2+1</f>
        <v>1</v>
      </c>
      <c r="C3" s="18">
        <f>A30</f>
        <v>1</v>
      </c>
      <c r="D3" s="18">
        <f>C3^3 - 9*C3 + 5</f>
        <v>-3</v>
      </c>
      <c r="E3" s="76">
        <f>ABS(C3-C2)</f>
        <v>0.5</v>
      </c>
    </row>
    <row r="4" spans="1:5" ht="19.5" x14ac:dyDescent="0.3">
      <c r="A4" s="42"/>
      <c r="B4" s="59">
        <f t="shared" ref="B4:B42" si="0">B3+1</f>
        <v>2</v>
      </c>
      <c r="C4" s="18">
        <f>((C2*D3) -(C3*D2))/(D3 - D2)</f>
        <v>0.58620689655172409</v>
      </c>
      <c r="D4" s="18">
        <f>C4^3 - 9*C4 + 5</f>
        <v>-7.4418795358562662E-2</v>
      </c>
      <c r="E4" s="76">
        <f>ABS(C4-C3)</f>
        <v>0.41379310344827591</v>
      </c>
    </row>
    <row r="5" spans="1:5" ht="19.5" x14ac:dyDescent="0.3">
      <c r="A5" s="30" t="s">
        <v>74</v>
      </c>
      <c r="B5" s="59">
        <f t="shared" si="0"/>
        <v>3</v>
      </c>
      <c r="C5" s="18">
        <f t="shared" ref="C5:C42" si="1">((C3*D4) -(C4*D3))/(D4 - D3)</f>
        <v>0.57568113017154388</v>
      </c>
      <c r="D5" s="18">
        <f>C5^3 - 9*C5 + 5</f>
        <v>9.6556000545930942E-3</v>
      </c>
      <c r="E5" s="76">
        <f>ABS(C5-C4)</f>
        <v>1.0525766380180213E-2</v>
      </c>
    </row>
    <row r="6" spans="1:5" ht="19.5" x14ac:dyDescent="0.3">
      <c r="A6" s="28"/>
      <c r="B6" s="59">
        <f t="shared" si="0"/>
        <v>4</v>
      </c>
      <c r="C6" s="18">
        <f t="shared" si="1"/>
        <v>0.57688997134055453</v>
      </c>
      <c r="D6" s="18">
        <f t="shared" ref="D6:D12" si="2">C6^3 - 9*C6 + 5</f>
        <v>-1.9583304988302075E-5</v>
      </c>
      <c r="E6" s="76">
        <f>ABS(C6-C5)</f>
        <v>1.2088411690106549E-3</v>
      </c>
    </row>
    <row r="7" spans="1:5" ht="21" x14ac:dyDescent="0.4">
      <c r="A7" s="41" t="s">
        <v>75</v>
      </c>
      <c r="B7" s="59">
        <f t="shared" si="0"/>
        <v>5</v>
      </c>
      <c r="C7" s="18">
        <f t="shared" si="1"/>
        <v>0.57688752455433701</v>
      </c>
      <c r="D7" s="18">
        <f t="shared" si="2"/>
        <v>-5.1049964255867053E-9</v>
      </c>
      <c r="E7" s="76">
        <f t="shared" ref="E7:E42" si="3">ABS(C7-C6)</f>
        <v>2.4467862175248101E-6</v>
      </c>
    </row>
    <row r="8" spans="1:5" ht="19.5" x14ac:dyDescent="0.3">
      <c r="A8" s="29"/>
      <c r="B8" s="59">
        <f t="shared" si="0"/>
        <v>6</v>
      </c>
      <c r="C8" s="18">
        <f t="shared" si="1"/>
        <v>0.57688752391633991</v>
      </c>
      <c r="D8" s="18">
        <f t="shared" si="2"/>
        <v>0</v>
      </c>
      <c r="E8" s="76">
        <f t="shared" si="3"/>
        <v>6.3799709959511119E-10</v>
      </c>
    </row>
    <row r="9" spans="1:5" ht="21" x14ac:dyDescent="0.4">
      <c r="A9" s="43" t="s">
        <v>76</v>
      </c>
      <c r="B9" s="59">
        <f t="shared" si="0"/>
        <v>7</v>
      </c>
      <c r="C9" s="105">
        <f t="shared" si="1"/>
        <v>0.57688752391633991</v>
      </c>
      <c r="D9" s="18">
        <f t="shared" si="2"/>
        <v>0</v>
      </c>
      <c r="E9" s="106">
        <f t="shared" si="3"/>
        <v>0</v>
      </c>
    </row>
    <row r="10" spans="1:5" ht="19.5" x14ac:dyDescent="0.3">
      <c r="A10" s="28"/>
      <c r="B10" s="59">
        <f t="shared" si="0"/>
        <v>8</v>
      </c>
      <c r="C10" s="18" t="e">
        <f t="shared" si="1"/>
        <v>#DIV/0!</v>
      </c>
      <c r="D10" s="18" t="e">
        <f t="shared" si="2"/>
        <v>#DIV/0!</v>
      </c>
      <c r="E10" s="76" t="e">
        <f t="shared" si="3"/>
        <v>#DIV/0!</v>
      </c>
    </row>
    <row r="11" spans="1:5" ht="19.5" x14ac:dyDescent="0.3">
      <c r="A11" s="44" t="s">
        <v>2</v>
      </c>
      <c r="B11" s="59">
        <f t="shared" si="0"/>
        <v>9</v>
      </c>
      <c r="C11" s="18" t="e">
        <f t="shared" si="1"/>
        <v>#DIV/0!</v>
      </c>
      <c r="D11" s="18" t="e">
        <f t="shared" si="2"/>
        <v>#DIV/0!</v>
      </c>
      <c r="E11" s="76" t="e">
        <f t="shared" si="3"/>
        <v>#DIV/0!</v>
      </c>
    </row>
    <row r="12" spans="1:5" ht="19.5" x14ac:dyDescent="0.3">
      <c r="A12" s="29"/>
      <c r="B12" s="59">
        <f t="shared" si="0"/>
        <v>10</v>
      </c>
      <c r="C12" s="18" t="e">
        <f t="shared" si="1"/>
        <v>#DIV/0!</v>
      </c>
      <c r="D12" s="18" t="e">
        <f t="shared" si="2"/>
        <v>#DIV/0!</v>
      </c>
      <c r="E12" s="76" t="e">
        <f t="shared" si="3"/>
        <v>#DIV/0!</v>
      </c>
    </row>
    <row r="13" spans="1:5" ht="21" x14ac:dyDescent="0.4">
      <c r="A13" s="107" t="s">
        <v>3</v>
      </c>
      <c r="B13" s="59">
        <f t="shared" si="0"/>
        <v>11</v>
      </c>
      <c r="C13" s="18" t="e">
        <f t="shared" si="1"/>
        <v>#DIV/0!</v>
      </c>
      <c r="D13" s="18" t="e">
        <f t="shared" ref="D13:D42" si="4">C13^2 - 3</f>
        <v>#DIV/0!</v>
      </c>
      <c r="E13" s="76" t="e">
        <f t="shared" si="3"/>
        <v>#DIV/0!</v>
      </c>
    </row>
    <row r="14" spans="1:5" ht="21" x14ac:dyDescent="0.4">
      <c r="A14" s="107" t="s">
        <v>116</v>
      </c>
      <c r="B14" s="59">
        <f t="shared" si="0"/>
        <v>12</v>
      </c>
      <c r="C14" s="18" t="e">
        <f t="shared" si="1"/>
        <v>#DIV/0!</v>
      </c>
      <c r="D14" s="18" t="e">
        <f t="shared" si="4"/>
        <v>#DIV/0!</v>
      </c>
      <c r="E14" s="76" t="e">
        <f t="shared" si="3"/>
        <v>#DIV/0!</v>
      </c>
    </row>
    <row r="15" spans="1:5" ht="21" x14ac:dyDescent="0.4">
      <c r="A15" s="107" t="s">
        <v>117</v>
      </c>
      <c r="B15" s="59">
        <f t="shared" si="0"/>
        <v>13</v>
      </c>
      <c r="C15" s="18" t="e">
        <f t="shared" si="1"/>
        <v>#DIV/0!</v>
      </c>
      <c r="D15" s="18" t="e">
        <f t="shared" si="4"/>
        <v>#DIV/0!</v>
      </c>
      <c r="E15" s="76" t="e">
        <f t="shared" si="3"/>
        <v>#DIV/0!</v>
      </c>
    </row>
    <row r="16" spans="1:5" ht="21" x14ac:dyDescent="0.4">
      <c r="A16" s="107" t="s">
        <v>118</v>
      </c>
      <c r="B16" s="59">
        <f t="shared" si="0"/>
        <v>14</v>
      </c>
      <c r="C16" s="18" t="e">
        <f t="shared" si="1"/>
        <v>#DIV/0!</v>
      </c>
      <c r="D16" s="18" t="e">
        <f t="shared" si="4"/>
        <v>#DIV/0!</v>
      </c>
      <c r="E16" s="76" t="e">
        <f t="shared" si="3"/>
        <v>#DIV/0!</v>
      </c>
    </row>
    <row r="17" spans="1:5" ht="21" x14ac:dyDescent="0.4">
      <c r="A17" s="107" t="s">
        <v>119</v>
      </c>
      <c r="B17" s="59">
        <f t="shared" si="0"/>
        <v>15</v>
      </c>
      <c r="C17" s="18" t="e">
        <f t="shared" si="1"/>
        <v>#DIV/0!</v>
      </c>
      <c r="D17" s="18" t="e">
        <f t="shared" si="4"/>
        <v>#DIV/0!</v>
      </c>
      <c r="E17" s="76" t="e">
        <f t="shared" si="3"/>
        <v>#DIV/0!</v>
      </c>
    </row>
    <row r="18" spans="1:5" ht="21" x14ac:dyDescent="0.4">
      <c r="A18" s="107" t="s">
        <v>120</v>
      </c>
      <c r="B18" s="59">
        <f t="shared" si="0"/>
        <v>16</v>
      </c>
      <c r="C18" s="18" t="e">
        <f t="shared" si="1"/>
        <v>#DIV/0!</v>
      </c>
      <c r="D18" s="18" t="e">
        <f t="shared" si="4"/>
        <v>#DIV/0!</v>
      </c>
      <c r="E18" s="76" t="e">
        <f t="shared" si="3"/>
        <v>#DIV/0!</v>
      </c>
    </row>
    <row r="19" spans="1:5" ht="21" x14ac:dyDescent="0.4">
      <c r="A19" s="107" t="s">
        <v>121</v>
      </c>
      <c r="B19" s="59">
        <f t="shared" si="0"/>
        <v>17</v>
      </c>
      <c r="C19" s="18" t="e">
        <f t="shared" si="1"/>
        <v>#DIV/0!</v>
      </c>
      <c r="D19" s="18" t="e">
        <f t="shared" si="4"/>
        <v>#DIV/0!</v>
      </c>
      <c r="E19" s="76" t="e">
        <f t="shared" si="3"/>
        <v>#DIV/0!</v>
      </c>
    </row>
    <row r="20" spans="1:5" ht="21" x14ac:dyDescent="0.4">
      <c r="A20" s="107" t="s">
        <v>122</v>
      </c>
      <c r="B20" s="59">
        <f t="shared" si="0"/>
        <v>18</v>
      </c>
      <c r="C20" s="18" t="e">
        <f t="shared" si="1"/>
        <v>#DIV/0!</v>
      </c>
      <c r="D20" s="18" t="e">
        <f t="shared" si="4"/>
        <v>#DIV/0!</v>
      </c>
      <c r="E20" s="76" t="e">
        <f t="shared" si="3"/>
        <v>#DIV/0!</v>
      </c>
    </row>
    <row r="21" spans="1:5" ht="21" x14ac:dyDescent="0.4">
      <c r="A21" s="107"/>
      <c r="B21" s="59">
        <f t="shared" si="0"/>
        <v>19</v>
      </c>
      <c r="C21" s="18" t="e">
        <f t="shared" si="1"/>
        <v>#DIV/0!</v>
      </c>
      <c r="D21" s="18" t="e">
        <f t="shared" si="4"/>
        <v>#DIV/0!</v>
      </c>
      <c r="E21" s="76" t="e">
        <f t="shared" si="3"/>
        <v>#DIV/0!</v>
      </c>
    </row>
    <row r="22" spans="1:5" ht="21" x14ac:dyDescent="0.4">
      <c r="A22" s="107"/>
      <c r="B22" s="59">
        <f t="shared" si="0"/>
        <v>20</v>
      </c>
      <c r="C22" s="18" t="e">
        <f t="shared" si="1"/>
        <v>#DIV/0!</v>
      </c>
      <c r="D22" s="18" t="e">
        <f t="shared" si="4"/>
        <v>#DIV/0!</v>
      </c>
      <c r="E22" s="76" t="e">
        <f t="shared" si="3"/>
        <v>#DIV/0!</v>
      </c>
    </row>
    <row r="23" spans="1:5" ht="21" x14ac:dyDescent="0.4">
      <c r="A23" s="107"/>
      <c r="B23" s="59">
        <f t="shared" si="0"/>
        <v>21</v>
      </c>
      <c r="C23" s="18" t="e">
        <f t="shared" si="1"/>
        <v>#DIV/0!</v>
      </c>
      <c r="D23" s="18" t="e">
        <f t="shared" si="4"/>
        <v>#DIV/0!</v>
      </c>
      <c r="E23" s="76" t="e">
        <f t="shared" si="3"/>
        <v>#DIV/0!</v>
      </c>
    </row>
    <row r="24" spans="1:5" ht="21" x14ac:dyDescent="0.4">
      <c r="A24" s="107"/>
      <c r="B24" s="59">
        <f t="shared" si="0"/>
        <v>22</v>
      </c>
      <c r="C24" s="18" t="e">
        <f t="shared" si="1"/>
        <v>#DIV/0!</v>
      </c>
      <c r="D24" s="18" t="e">
        <f t="shared" si="4"/>
        <v>#DIV/0!</v>
      </c>
      <c r="E24" s="76" t="e">
        <f t="shared" si="3"/>
        <v>#DIV/0!</v>
      </c>
    </row>
    <row r="25" spans="1:5" ht="19.5" x14ac:dyDescent="0.3">
      <c r="A25" s="108"/>
      <c r="B25" s="59">
        <f t="shared" si="0"/>
        <v>23</v>
      </c>
      <c r="C25" s="18" t="e">
        <f t="shared" si="1"/>
        <v>#DIV/0!</v>
      </c>
      <c r="D25" s="18" t="e">
        <f t="shared" si="4"/>
        <v>#DIV/0!</v>
      </c>
      <c r="E25" s="76" t="e">
        <f t="shared" si="3"/>
        <v>#DIV/0!</v>
      </c>
    </row>
    <row r="26" spans="1:5" ht="19.5" x14ac:dyDescent="0.3">
      <c r="A26" s="109" t="s">
        <v>11</v>
      </c>
      <c r="B26" s="59">
        <f t="shared" si="0"/>
        <v>24</v>
      </c>
      <c r="C26" s="18" t="e">
        <f t="shared" si="1"/>
        <v>#DIV/0!</v>
      </c>
      <c r="D26" s="18" t="e">
        <f t="shared" si="4"/>
        <v>#DIV/0!</v>
      </c>
      <c r="E26" s="76" t="e">
        <f t="shared" si="3"/>
        <v>#DIV/0!</v>
      </c>
    </row>
    <row r="27" spans="1:5" ht="19.5" x14ac:dyDescent="0.3">
      <c r="A27" s="110"/>
      <c r="B27" s="59">
        <f t="shared" si="0"/>
        <v>25</v>
      </c>
      <c r="C27" s="18" t="e">
        <f t="shared" si="1"/>
        <v>#DIV/0!</v>
      </c>
      <c r="D27" s="18" t="e">
        <f t="shared" si="4"/>
        <v>#DIV/0!</v>
      </c>
      <c r="E27" s="76" t="e">
        <f t="shared" si="3"/>
        <v>#DIV/0!</v>
      </c>
    </row>
    <row r="28" spans="1:5" ht="19.5" x14ac:dyDescent="0.3">
      <c r="A28" s="111" t="s">
        <v>12</v>
      </c>
      <c r="B28" s="59">
        <f t="shared" si="0"/>
        <v>26</v>
      </c>
      <c r="C28" s="18" t="e">
        <f t="shared" si="1"/>
        <v>#DIV/0!</v>
      </c>
      <c r="D28" s="18" t="e">
        <f t="shared" si="4"/>
        <v>#DIV/0!</v>
      </c>
      <c r="E28" s="76" t="e">
        <f t="shared" si="3"/>
        <v>#DIV/0!</v>
      </c>
    </row>
    <row r="29" spans="1:5" ht="19.5" x14ac:dyDescent="0.3">
      <c r="A29" s="112">
        <v>0.5</v>
      </c>
      <c r="B29" s="59">
        <f t="shared" si="0"/>
        <v>27</v>
      </c>
      <c r="C29" s="18" t="e">
        <f t="shared" si="1"/>
        <v>#DIV/0!</v>
      </c>
      <c r="D29" s="18" t="e">
        <f t="shared" si="4"/>
        <v>#DIV/0!</v>
      </c>
      <c r="E29" s="76" t="e">
        <f t="shared" si="3"/>
        <v>#DIV/0!</v>
      </c>
    </row>
    <row r="30" spans="1:5" ht="19.5" x14ac:dyDescent="0.3">
      <c r="A30" s="112">
        <v>1</v>
      </c>
      <c r="B30" s="59">
        <f t="shared" si="0"/>
        <v>28</v>
      </c>
      <c r="C30" s="18" t="e">
        <f t="shared" si="1"/>
        <v>#DIV/0!</v>
      </c>
      <c r="D30" s="18" t="e">
        <f t="shared" si="4"/>
        <v>#DIV/0!</v>
      </c>
      <c r="E30" s="76" t="e">
        <f t="shared" si="3"/>
        <v>#DIV/0!</v>
      </c>
    </row>
    <row r="31" spans="1:5" ht="19.5" x14ac:dyDescent="0.3">
      <c r="A31" s="112">
        <f>A29^3 - 9*A29 + 5</f>
        <v>0.625</v>
      </c>
      <c r="B31" s="59">
        <f t="shared" si="0"/>
        <v>29</v>
      </c>
      <c r="C31" s="18" t="e">
        <f t="shared" si="1"/>
        <v>#DIV/0!</v>
      </c>
      <c r="D31" s="18" t="e">
        <f t="shared" si="4"/>
        <v>#DIV/0!</v>
      </c>
      <c r="E31" s="76" t="e">
        <f t="shared" si="3"/>
        <v>#DIV/0!</v>
      </c>
    </row>
    <row r="32" spans="1:5" ht="19.5" x14ac:dyDescent="0.3">
      <c r="A32" s="112">
        <f>A30^3 - 9*A30 + 5</f>
        <v>-3</v>
      </c>
      <c r="B32" s="59">
        <f t="shared" si="0"/>
        <v>30</v>
      </c>
      <c r="C32" s="18" t="e">
        <f t="shared" si="1"/>
        <v>#DIV/0!</v>
      </c>
      <c r="D32" s="18" t="e">
        <f t="shared" si="4"/>
        <v>#DIV/0!</v>
      </c>
      <c r="E32" s="76" t="e">
        <f t="shared" si="3"/>
        <v>#DIV/0!</v>
      </c>
    </row>
    <row r="33" spans="1:5" ht="19.5" x14ac:dyDescent="0.3">
      <c r="A33" s="112">
        <f>A31*A32</f>
        <v>-1.875</v>
      </c>
      <c r="B33" s="59">
        <f t="shared" si="0"/>
        <v>31</v>
      </c>
      <c r="C33" s="18" t="e">
        <f t="shared" si="1"/>
        <v>#DIV/0!</v>
      </c>
      <c r="D33" s="18" t="e">
        <f t="shared" si="4"/>
        <v>#DIV/0!</v>
      </c>
      <c r="E33" s="76" t="e">
        <f t="shared" si="3"/>
        <v>#DIV/0!</v>
      </c>
    </row>
    <row r="34" spans="1:5" ht="19.5" x14ac:dyDescent="0.3">
      <c r="A34" s="113" t="str">
        <f>IF(A33&lt;0,"[0,5, 1]")</f>
        <v>[0,5, 1]</v>
      </c>
      <c r="B34" s="59">
        <f t="shared" si="0"/>
        <v>32</v>
      </c>
      <c r="C34" s="18" t="e">
        <f t="shared" si="1"/>
        <v>#DIV/0!</v>
      </c>
      <c r="D34" s="18" t="e">
        <f t="shared" si="4"/>
        <v>#DIV/0!</v>
      </c>
      <c r="E34" s="76" t="e">
        <f t="shared" si="3"/>
        <v>#DIV/0!</v>
      </c>
    </row>
    <row r="35" spans="1:5" ht="19.5" x14ac:dyDescent="0.3">
      <c r="B35" s="59">
        <f t="shared" si="0"/>
        <v>33</v>
      </c>
      <c r="C35" s="18" t="e">
        <f t="shared" si="1"/>
        <v>#DIV/0!</v>
      </c>
      <c r="D35" s="18" t="e">
        <f t="shared" si="4"/>
        <v>#DIV/0!</v>
      </c>
      <c r="E35" s="76" t="e">
        <f t="shared" si="3"/>
        <v>#DIV/0!</v>
      </c>
    </row>
    <row r="36" spans="1:5" ht="19.5" x14ac:dyDescent="0.3">
      <c r="B36" s="59">
        <f t="shared" si="0"/>
        <v>34</v>
      </c>
      <c r="C36" s="18" t="e">
        <f t="shared" si="1"/>
        <v>#DIV/0!</v>
      </c>
      <c r="D36" s="18" t="e">
        <f t="shared" si="4"/>
        <v>#DIV/0!</v>
      </c>
      <c r="E36" s="76" t="e">
        <f t="shared" si="3"/>
        <v>#DIV/0!</v>
      </c>
    </row>
    <row r="37" spans="1:5" ht="19.5" x14ac:dyDescent="0.3">
      <c r="B37" s="59">
        <f t="shared" si="0"/>
        <v>35</v>
      </c>
      <c r="C37" s="18" t="e">
        <f t="shared" si="1"/>
        <v>#DIV/0!</v>
      </c>
      <c r="D37" s="18" t="e">
        <f t="shared" si="4"/>
        <v>#DIV/0!</v>
      </c>
      <c r="E37" s="76" t="e">
        <f t="shared" si="3"/>
        <v>#DIV/0!</v>
      </c>
    </row>
    <row r="38" spans="1:5" ht="19.5" x14ac:dyDescent="0.3">
      <c r="B38" s="59">
        <f t="shared" si="0"/>
        <v>36</v>
      </c>
      <c r="C38" s="18" t="e">
        <f t="shared" si="1"/>
        <v>#DIV/0!</v>
      </c>
      <c r="D38" s="18" t="e">
        <f t="shared" si="4"/>
        <v>#DIV/0!</v>
      </c>
      <c r="E38" s="76" t="e">
        <f t="shared" si="3"/>
        <v>#DIV/0!</v>
      </c>
    </row>
    <row r="39" spans="1:5" ht="19.5" x14ac:dyDescent="0.3">
      <c r="B39" s="59">
        <f t="shared" si="0"/>
        <v>37</v>
      </c>
      <c r="C39" s="18" t="e">
        <f t="shared" si="1"/>
        <v>#DIV/0!</v>
      </c>
      <c r="D39" s="18" t="e">
        <f t="shared" si="4"/>
        <v>#DIV/0!</v>
      </c>
      <c r="E39" s="76" t="e">
        <f t="shared" si="3"/>
        <v>#DIV/0!</v>
      </c>
    </row>
    <row r="40" spans="1:5" ht="19.5" x14ac:dyDescent="0.3">
      <c r="B40" s="59">
        <f t="shared" si="0"/>
        <v>38</v>
      </c>
      <c r="C40" s="18" t="e">
        <f t="shared" si="1"/>
        <v>#DIV/0!</v>
      </c>
      <c r="D40" s="18" t="e">
        <f t="shared" si="4"/>
        <v>#DIV/0!</v>
      </c>
      <c r="E40" s="76" t="e">
        <f t="shared" si="3"/>
        <v>#DIV/0!</v>
      </c>
    </row>
    <row r="41" spans="1:5" ht="19.5" x14ac:dyDescent="0.3">
      <c r="B41" s="59">
        <f t="shared" si="0"/>
        <v>39</v>
      </c>
      <c r="C41" s="18" t="e">
        <f t="shared" si="1"/>
        <v>#DIV/0!</v>
      </c>
      <c r="D41" s="18" t="e">
        <f t="shared" si="4"/>
        <v>#DIV/0!</v>
      </c>
      <c r="E41" s="76" t="e">
        <f t="shared" si="3"/>
        <v>#DIV/0!</v>
      </c>
    </row>
    <row r="42" spans="1:5" ht="19.5" x14ac:dyDescent="0.3">
      <c r="B42" s="59">
        <f t="shared" si="0"/>
        <v>40</v>
      </c>
      <c r="C42" s="18" t="e">
        <f t="shared" si="1"/>
        <v>#DIV/0!</v>
      </c>
      <c r="D42" s="18" t="e">
        <f t="shared" si="4"/>
        <v>#DIV/0!</v>
      </c>
      <c r="E42" s="76" t="e">
        <f t="shared" si="3"/>
        <v>#DIV/0!</v>
      </c>
    </row>
    <row r="43" spans="1:5" ht="19.5" x14ac:dyDescent="0.3">
      <c r="B43" s="27"/>
    </row>
    <row r="44" spans="1:5" ht="19.5" x14ac:dyDescent="0.3">
      <c r="B44" s="104" t="s">
        <v>71</v>
      </c>
      <c r="C44" s="81"/>
    </row>
    <row r="45" spans="1:5" ht="19.5" x14ac:dyDescent="0.3">
      <c r="B45" s="88" t="s">
        <v>54</v>
      </c>
      <c r="C45" s="99">
        <f>C9</f>
        <v>0.57688752391633991</v>
      </c>
    </row>
    <row r="46" spans="1:5" ht="15.75" x14ac:dyDescent="0.25">
      <c r="B46" s="90" t="s">
        <v>56</v>
      </c>
      <c r="C46" s="81"/>
    </row>
    <row r="47" spans="1:5" ht="19.5" x14ac:dyDescent="0.3">
      <c r="B47" s="88" t="s">
        <v>72</v>
      </c>
      <c r="C47" s="99">
        <f>E9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F2FF-173A-435B-9EE2-CD6E7A6377E7}">
  <sheetPr codeName="Planilha5"/>
  <dimension ref="A1:F47"/>
  <sheetViews>
    <sheetView tabSelected="1" workbookViewId="0">
      <selection activeCell="G4" sqref="G4"/>
    </sheetView>
  </sheetViews>
  <sheetFormatPr defaultRowHeight="15" x14ac:dyDescent="0.25"/>
  <cols>
    <col min="1" max="1" width="78.5703125" bestFit="1" customWidth="1"/>
    <col min="2" max="2" width="11.85546875" bestFit="1" customWidth="1"/>
    <col min="3" max="3" width="18.42578125" customWidth="1"/>
    <col min="4" max="4" width="16.28515625" customWidth="1"/>
    <col min="5" max="5" width="15.28515625" customWidth="1"/>
    <col min="6" max="6" width="11.85546875" customWidth="1"/>
  </cols>
  <sheetData>
    <row r="1" spans="1:6" ht="19.5" x14ac:dyDescent="0.3">
      <c r="A1" s="31" t="s">
        <v>0</v>
      </c>
      <c r="B1" s="59" t="s">
        <v>4</v>
      </c>
      <c r="C1" s="60" t="s">
        <v>81</v>
      </c>
      <c r="D1" s="59" t="s">
        <v>82</v>
      </c>
      <c r="E1" s="60" t="s">
        <v>83</v>
      </c>
      <c r="F1" s="59" t="s">
        <v>51</v>
      </c>
    </row>
    <row r="2" spans="1:6" ht="19.5" x14ac:dyDescent="0.3">
      <c r="A2" s="32"/>
      <c r="B2" s="59">
        <v>0</v>
      </c>
      <c r="C2" s="18">
        <f>(A24+A25)/2</f>
        <v>0.75</v>
      </c>
      <c r="D2" s="18">
        <f>C2^3 - 9*C2 + 5</f>
        <v>-1.328125</v>
      </c>
      <c r="E2" s="18">
        <f t="shared" ref="E2:E11" si="0">3*C2^2 - 9</f>
        <v>-7.3125</v>
      </c>
      <c r="F2" s="71" t="s">
        <v>52</v>
      </c>
    </row>
    <row r="3" spans="1:6" ht="19.5" x14ac:dyDescent="0.3">
      <c r="A3" s="78" t="s">
        <v>1</v>
      </c>
      <c r="B3" s="59">
        <f>B2+1</f>
        <v>1</v>
      </c>
      <c r="C3" s="18">
        <f>C2 - (D2/E2)</f>
        <v>0.56837606837606836</v>
      </c>
      <c r="D3" s="18">
        <f>C3^3 - 9*C3 + 5</f>
        <v>6.8230043712182997E-2</v>
      </c>
      <c r="E3" s="18">
        <f t="shared" si="0"/>
        <v>-8.0308459346920884</v>
      </c>
      <c r="F3" s="70">
        <f>ABS(C3-C2)</f>
        <v>0.18162393162393164</v>
      </c>
    </row>
    <row r="4" spans="1:6" ht="19.5" x14ac:dyDescent="0.3">
      <c r="A4" s="34"/>
      <c r="B4" s="59">
        <f t="shared" ref="B4:B5" si="1">B3+1</f>
        <v>2</v>
      </c>
      <c r="C4" s="18">
        <f>C3 - (D3/E3)</f>
        <v>0.57687206546865843</v>
      </c>
      <c r="D4" s="18">
        <f>C4^3 - 9*C4 + 5</f>
        <v>1.2369276492485426E-4</v>
      </c>
      <c r="E4" s="18">
        <f t="shared" si="0"/>
        <v>-8.001655860245771</v>
      </c>
      <c r="F4" s="70">
        <f>ABS(C4-C3)</f>
        <v>8.4959970925900796E-3</v>
      </c>
    </row>
    <row r="5" spans="1:6" ht="19.5" x14ac:dyDescent="0.3">
      <c r="A5" s="35" t="s">
        <v>78</v>
      </c>
      <c r="B5" s="59">
        <f t="shared" si="1"/>
        <v>3</v>
      </c>
      <c r="C5" s="18">
        <f>C4 - (D4/E4)</f>
        <v>0.57688752386465614</v>
      </c>
      <c r="D5" s="18">
        <f t="shared" ref="D5:D42" si="2">C5^3 - 9*C5 + 5</f>
        <v>4.1355541213761171E-10</v>
      </c>
      <c r="E5" s="18">
        <f t="shared" si="0"/>
        <v>-8.0016023544279165</v>
      </c>
      <c r="F5" s="70">
        <f t="shared" ref="F5:F42" si="3">ABS(C5-C4)</f>
        <v>1.5458395997702823E-5</v>
      </c>
    </row>
    <row r="6" spans="1:6" ht="19.5" x14ac:dyDescent="0.3">
      <c r="A6" s="32"/>
      <c r="B6" s="59">
        <f>B5+1</f>
        <v>4</v>
      </c>
      <c r="C6" s="18">
        <f t="shared" ref="C6:C42" si="4">C5 - (D5/E5)</f>
        <v>0.57688752391634024</v>
      </c>
      <c r="D6" s="18">
        <f t="shared" si="2"/>
        <v>0</v>
      </c>
      <c r="E6" s="18">
        <f t="shared" si="0"/>
        <v>-8.0016023542490213</v>
      </c>
      <c r="F6" s="70">
        <f t="shared" si="3"/>
        <v>5.168410144307245E-11</v>
      </c>
    </row>
    <row r="7" spans="1:6" ht="22.5" x14ac:dyDescent="0.45">
      <c r="A7" s="37" t="s">
        <v>79</v>
      </c>
      <c r="B7" s="59">
        <f t="shared" ref="B7" si="5">B6+1</f>
        <v>5</v>
      </c>
      <c r="C7" s="18">
        <f t="shared" si="4"/>
        <v>0.57688752391634024</v>
      </c>
      <c r="D7" s="18">
        <f t="shared" si="2"/>
        <v>0</v>
      </c>
      <c r="E7" s="18">
        <f t="shared" si="0"/>
        <v>-8.0016023542490213</v>
      </c>
      <c r="F7" s="70">
        <f t="shared" si="3"/>
        <v>0</v>
      </c>
    </row>
    <row r="8" spans="1:6" ht="19.5" x14ac:dyDescent="0.3">
      <c r="A8" s="34"/>
      <c r="B8" s="59">
        <f>B7+1</f>
        <v>6</v>
      </c>
      <c r="C8" s="18">
        <f t="shared" si="4"/>
        <v>0.57688752391634024</v>
      </c>
      <c r="D8" s="18">
        <f t="shared" si="2"/>
        <v>0</v>
      </c>
      <c r="E8" s="18">
        <f t="shared" si="0"/>
        <v>-8.0016023542490213</v>
      </c>
      <c r="F8" s="70">
        <f t="shared" si="3"/>
        <v>0</v>
      </c>
    </row>
    <row r="9" spans="1:6" ht="22.5" x14ac:dyDescent="0.45">
      <c r="A9" s="37" t="s">
        <v>80</v>
      </c>
      <c r="B9" s="59">
        <f t="shared" ref="B9:B10" si="6">B8+1</f>
        <v>7</v>
      </c>
      <c r="C9" s="18">
        <f t="shared" si="4"/>
        <v>0.57688752391634024</v>
      </c>
      <c r="D9" s="18">
        <f t="shared" si="2"/>
        <v>0</v>
      </c>
      <c r="E9" s="18">
        <f t="shared" si="0"/>
        <v>-8.0016023542490213</v>
      </c>
      <c r="F9" s="70">
        <f t="shared" si="3"/>
        <v>0</v>
      </c>
    </row>
    <row r="10" spans="1:6" ht="19.5" x14ac:dyDescent="0.3">
      <c r="A10" s="32"/>
      <c r="B10" s="59">
        <f t="shared" si="6"/>
        <v>8</v>
      </c>
      <c r="C10" s="18">
        <f t="shared" si="4"/>
        <v>0.57688752391634024</v>
      </c>
      <c r="D10" s="18">
        <f t="shared" si="2"/>
        <v>0</v>
      </c>
      <c r="E10" s="18">
        <f t="shared" si="0"/>
        <v>-8.0016023542490213</v>
      </c>
      <c r="F10" s="70">
        <f t="shared" si="3"/>
        <v>0</v>
      </c>
    </row>
    <row r="11" spans="1:6" ht="19.5" x14ac:dyDescent="0.3">
      <c r="A11" s="38" t="s">
        <v>2</v>
      </c>
      <c r="B11" s="59">
        <f>B10+1</f>
        <v>9</v>
      </c>
      <c r="C11" s="18">
        <f t="shared" si="4"/>
        <v>0.57688752391634024</v>
      </c>
      <c r="D11" s="18">
        <f t="shared" si="2"/>
        <v>0</v>
      </c>
      <c r="E11" s="18">
        <f t="shared" si="0"/>
        <v>-8.0016023542490213</v>
      </c>
      <c r="F11" s="70">
        <f t="shared" si="3"/>
        <v>0</v>
      </c>
    </row>
    <row r="12" spans="1:6" ht="21" x14ac:dyDescent="0.4">
      <c r="A12" s="116" t="s">
        <v>21</v>
      </c>
      <c r="B12" s="59">
        <f>B11+1</f>
        <v>10</v>
      </c>
      <c r="C12" s="18">
        <f t="shared" si="4"/>
        <v>0.57688752391634024</v>
      </c>
      <c r="D12" s="18">
        <f t="shared" si="2"/>
        <v>0</v>
      </c>
      <c r="E12" s="18">
        <f t="shared" ref="E12:E42" si="7">3*C12^2 - 9</f>
        <v>-8.0016023542490213</v>
      </c>
      <c r="F12" s="70">
        <f t="shared" si="3"/>
        <v>0</v>
      </c>
    </row>
    <row r="13" spans="1:6" ht="21" x14ac:dyDescent="0.4">
      <c r="A13" s="94" t="s">
        <v>23</v>
      </c>
      <c r="B13" s="59">
        <f t="shared" ref="B13:B14" si="8">B12+1</f>
        <v>11</v>
      </c>
      <c r="C13" s="18">
        <f t="shared" si="4"/>
        <v>0.57688752391634024</v>
      </c>
      <c r="D13" s="18">
        <f t="shared" si="2"/>
        <v>0</v>
      </c>
      <c r="E13" s="18">
        <f t="shared" si="7"/>
        <v>-8.0016023542490213</v>
      </c>
      <c r="F13" s="70">
        <f t="shared" si="3"/>
        <v>0</v>
      </c>
    </row>
    <row r="14" spans="1:6" ht="21" x14ac:dyDescent="0.4">
      <c r="A14" s="94" t="s">
        <v>117</v>
      </c>
      <c r="B14" s="59">
        <f t="shared" si="8"/>
        <v>12</v>
      </c>
      <c r="C14" s="18">
        <f t="shared" si="4"/>
        <v>0.57688752391634024</v>
      </c>
      <c r="D14" s="18">
        <f t="shared" si="2"/>
        <v>0</v>
      </c>
      <c r="E14" s="18">
        <f t="shared" si="7"/>
        <v>-8.0016023542490213</v>
      </c>
      <c r="F14" s="70">
        <f t="shared" si="3"/>
        <v>0</v>
      </c>
    </row>
    <row r="15" spans="1:6" ht="21" x14ac:dyDescent="0.4">
      <c r="A15" s="94" t="s">
        <v>123</v>
      </c>
      <c r="B15" s="59">
        <f>B14+1</f>
        <v>13</v>
      </c>
      <c r="C15" s="18">
        <f t="shared" si="4"/>
        <v>0.57688752391634024</v>
      </c>
      <c r="D15" s="18">
        <f t="shared" si="2"/>
        <v>0</v>
      </c>
      <c r="E15" s="18">
        <f t="shared" si="7"/>
        <v>-8.0016023542490213</v>
      </c>
      <c r="F15" s="70">
        <f t="shared" si="3"/>
        <v>0</v>
      </c>
    </row>
    <row r="16" spans="1:6" ht="21" x14ac:dyDescent="0.4">
      <c r="A16" s="94" t="s">
        <v>124</v>
      </c>
      <c r="B16" s="59">
        <f t="shared" ref="B16:B42" si="9">B15+1</f>
        <v>14</v>
      </c>
      <c r="C16" s="18">
        <f t="shared" si="4"/>
        <v>0.57688752391634024</v>
      </c>
      <c r="D16" s="18">
        <f t="shared" si="2"/>
        <v>0</v>
      </c>
      <c r="E16" s="18">
        <f t="shared" si="7"/>
        <v>-8.0016023542490213</v>
      </c>
      <c r="F16" s="70">
        <f t="shared" si="3"/>
        <v>0</v>
      </c>
    </row>
    <row r="17" spans="1:6" ht="21" x14ac:dyDescent="0.4">
      <c r="A17" s="94" t="s">
        <v>125</v>
      </c>
      <c r="B17" s="59">
        <f t="shared" si="9"/>
        <v>15</v>
      </c>
      <c r="C17" s="18">
        <f t="shared" si="4"/>
        <v>0.57688752391634024</v>
      </c>
      <c r="D17" s="18">
        <f t="shared" si="2"/>
        <v>0</v>
      </c>
      <c r="E17" s="18">
        <f t="shared" si="7"/>
        <v>-8.0016023542490213</v>
      </c>
      <c r="F17" s="70">
        <f t="shared" si="3"/>
        <v>0</v>
      </c>
    </row>
    <row r="18" spans="1:6" ht="21" x14ac:dyDescent="0.4">
      <c r="A18" s="94" t="s">
        <v>126</v>
      </c>
      <c r="B18" s="59">
        <f t="shared" si="9"/>
        <v>16</v>
      </c>
      <c r="C18" s="18">
        <f t="shared" si="4"/>
        <v>0.57688752391634024</v>
      </c>
      <c r="D18" s="18">
        <f t="shared" si="2"/>
        <v>0</v>
      </c>
      <c r="E18" s="18">
        <f t="shared" si="7"/>
        <v>-8.0016023542490213</v>
      </c>
      <c r="F18" s="70">
        <f t="shared" si="3"/>
        <v>0</v>
      </c>
    </row>
    <row r="19" spans="1:6" ht="21" x14ac:dyDescent="0.4">
      <c r="A19" s="94" t="s">
        <v>122</v>
      </c>
      <c r="B19" s="59">
        <f t="shared" si="9"/>
        <v>17</v>
      </c>
      <c r="C19" s="18">
        <f t="shared" si="4"/>
        <v>0.57688752391634024</v>
      </c>
      <c r="D19" s="18">
        <f t="shared" si="2"/>
        <v>0</v>
      </c>
      <c r="E19" s="18">
        <f t="shared" si="7"/>
        <v>-8.0016023542490213</v>
      </c>
      <c r="F19" s="70">
        <f t="shared" si="3"/>
        <v>0</v>
      </c>
    </row>
    <row r="20" spans="1:6" ht="19.5" x14ac:dyDescent="0.3">
      <c r="A20" s="70"/>
      <c r="B20" s="59">
        <f t="shared" si="9"/>
        <v>18</v>
      </c>
      <c r="C20" s="18">
        <f t="shared" si="4"/>
        <v>0.57688752391634024</v>
      </c>
      <c r="D20" s="18">
        <f t="shared" si="2"/>
        <v>0</v>
      </c>
      <c r="E20" s="18">
        <f t="shared" si="7"/>
        <v>-8.0016023542490213</v>
      </c>
      <c r="F20" s="70">
        <f t="shared" si="3"/>
        <v>0</v>
      </c>
    </row>
    <row r="21" spans="1:6" ht="19.5" x14ac:dyDescent="0.3">
      <c r="A21" s="79" t="s">
        <v>22</v>
      </c>
      <c r="B21" s="59">
        <f t="shared" si="9"/>
        <v>19</v>
      </c>
      <c r="C21" s="18">
        <f t="shared" si="4"/>
        <v>0.57688752391634024</v>
      </c>
      <c r="D21" s="18">
        <f t="shared" si="2"/>
        <v>0</v>
      </c>
      <c r="E21" s="18">
        <f t="shared" si="7"/>
        <v>-8.0016023542490213</v>
      </c>
      <c r="F21" s="70">
        <f t="shared" si="3"/>
        <v>0</v>
      </c>
    </row>
    <row r="22" spans="1:6" ht="19.5" x14ac:dyDescent="0.3">
      <c r="A22" s="34"/>
      <c r="B22" s="59">
        <f t="shared" si="9"/>
        <v>20</v>
      </c>
      <c r="C22" s="18">
        <f t="shared" si="4"/>
        <v>0.57688752391634024</v>
      </c>
      <c r="D22" s="18">
        <f t="shared" si="2"/>
        <v>0</v>
      </c>
      <c r="E22" s="18">
        <f t="shared" si="7"/>
        <v>-8.0016023542490213</v>
      </c>
      <c r="F22" s="70">
        <f t="shared" si="3"/>
        <v>0</v>
      </c>
    </row>
    <row r="23" spans="1:6" ht="19.5" x14ac:dyDescent="0.3">
      <c r="A23" s="35" t="s">
        <v>12</v>
      </c>
      <c r="B23" s="59">
        <f t="shared" si="9"/>
        <v>21</v>
      </c>
      <c r="C23" s="18">
        <f t="shared" si="4"/>
        <v>0.57688752391634024</v>
      </c>
      <c r="D23" s="18">
        <f t="shared" si="2"/>
        <v>0</v>
      </c>
      <c r="E23" s="18">
        <f t="shared" si="7"/>
        <v>-8.0016023542490213</v>
      </c>
      <c r="F23" s="70">
        <f t="shared" si="3"/>
        <v>0</v>
      </c>
    </row>
    <row r="24" spans="1:6" ht="19.5" x14ac:dyDescent="0.3">
      <c r="A24" s="93">
        <v>0.5</v>
      </c>
      <c r="B24" s="59">
        <f t="shared" si="9"/>
        <v>22</v>
      </c>
      <c r="C24" s="18">
        <f t="shared" si="4"/>
        <v>0.57688752391634024</v>
      </c>
      <c r="D24" s="18">
        <f t="shared" si="2"/>
        <v>0</v>
      </c>
      <c r="E24" s="18">
        <f t="shared" si="7"/>
        <v>-8.0016023542490213</v>
      </c>
      <c r="F24" s="70">
        <f t="shared" si="3"/>
        <v>0</v>
      </c>
    </row>
    <row r="25" spans="1:6" ht="19.5" x14ac:dyDescent="0.3">
      <c r="A25" s="93">
        <v>1</v>
      </c>
      <c r="B25" s="59">
        <f t="shared" si="9"/>
        <v>23</v>
      </c>
      <c r="C25" s="18">
        <f t="shared" si="4"/>
        <v>0.57688752391634024</v>
      </c>
      <c r="D25" s="18">
        <f t="shared" si="2"/>
        <v>0</v>
      </c>
      <c r="E25" s="18">
        <f t="shared" si="7"/>
        <v>-8.0016023542490213</v>
      </c>
      <c r="F25" s="70">
        <f t="shared" si="3"/>
        <v>0</v>
      </c>
    </row>
    <row r="26" spans="1:6" ht="19.5" x14ac:dyDescent="0.3">
      <c r="A26" s="93">
        <f>A24^3-9*A24+5</f>
        <v>0.625</v>
      </c>
      <c r="B26" s="59">
        <f t="shared" si="9"/>
        <v>24</v>
      </c>
      <c r="C26" s="18">
        <f t="shared" si="4"/>
        <v>0.57688752391634024</v>
      </c>
      <c r="D26" s="18">
        <f t="shared" si="2"/>
        <v>0</v>
      </c>
      <c r="E26" s="18">
        <f t="shared" si="7"/>
        <v>-8.0016023542490213</v>
      </c>
      <c r="F26" s="70">
        <f t="shared" si="3"/>
        <v>0</v>
      </c>
    </row>
    <row r="27" spans="1:6" ht="19.5" x14ac:dyDescent="0.3">
      <c r="A27" s="93">
        <f>A25^3-9*A25+5</f>
        <v>-3</v>
      </c>
      <c r="B27" s="59">
        <f t="shared" si="9"/>
        <v>25</v>
      </c>
      <c r="C27" s="18">
        <f t="shared" si="4"/>
        <v>0.57688752391634024</v>
      </c>
      <c r="D27" s="18">
        <f t="shared" si="2"/>
        <v>0</v>
      </c>
      <c r="E27" s="18">
        <f t="shared" si="7"/>
        <v>-8.0016023542490213</v>
      </c>
      <c r="F27" s="70">
        <f t="shared" si="3"/>
        <v>0</v>
      </c>
    </row>
    <row r="28" spans="1:6" ht="20.25" thickBot="1" x14ac:dyDescent="0.35">
      <c r="A28" s="93">
        <f>A26*A27</f>
        <v>-1.875</v>
      </c>
      <c r="B28" s="59">
        <f t="shared" si="9"/>
        <v>26</v>
      </c>
      <c r="C28" s="18">
        <f t="shared" si="4"/>
        <v>0.57688752391634024</v>
      </c>
      <c r="D28" s="18">
        <f t="shared" si="2"/>
        <v>0</v>
      </c>
      <c r="E28" s="18">
        <f t="shared" si="7"/>
        <v>-8.0016023542490213</v>
      </c>
      <c r="F28" s="70">
        <f t="shared" si="3"/>
        <v>0</v>
      </c>
    </row>
    <row r="29" spans="1:6" ht="20.25" thickBot="1" x14ac:dyDescent="0.35">
      <c r="A29" s="45" t="str">
        <f>IF(A28&lt;0,"[0,5,1]")</f>
        <v>[0,5,1]</v>
      </c>
      <c r="B29" s="59">
        <f t="shared" si="9"/>
        <v>27</v>
      </c>
      <c r="C29" s="18">
        <f t="shared" si="4"/>
        <v>0.57688752391634024</v>
      </c>
      <c r="D29" s="18">
        <f t="shared" si="2"/>
        <v>0</v>
      </c>
      <c r="E29" s="18">
        <f t="shared" si="7"/>
        <v>-8.0016023542490213</v>
      </c>
      <c r="F29" s="70">
        <f t="shared" si="3"/>
        <v>0</v>
      </c>
    </row>
    <row r="30" spans="1:6" ht="20.25" thickBot="1" x14ac:dyDescent="0.35">
      <c r="A30" s="46"/>
      <c r="B30" s="59">
        <f t="shared" si="9"/>
        <v>28</v>
      </c>
      <c r="C30" s="18">
        <f t="shared" si="4"/>
        <v>0.57688752391634024</v>
      </c>
      <c r="D30" s="18">
        <f t="shared" si="2"/>
        <v>0</v>
      </c>
      <c r="E30" s="18">
        <f t="shared" si="7"/>
        <v>-8.0016023542490213</v>
      </c>
      <c r="F30" s="70">
        <f t="shared" si="3"/>
        <v>0</v>
      </c>
    </row>
    <row r="31" spans="1:6" ht="19.5" x14ac:dyDescent="0.3">
      <c r="B31" s="59">
        <f t="shared" si="9"/>
        <v>29</v>
      </c>
      <c r="C31" s="18">
        <f t="shared" si="4"/>
        <v>0.57688752391634024</v>
      </c>
      <c r="D31" s="18">
        <f t="shared" si="2"/>
        <v>0</v>
      </c>
      <c r="E31" s="18">
        <f t="shared" si="7"/>
        <v>-8.0016023542490213</v>
      </c>
      <c r="F31" s="70">
        <f t="shared" si="3"/>
        <v>0</v>
      </c>
    </row>
    <row r="32" spans="1:6" ht="19.5" x14ac:dyDescent="0.3">
      <c r="B32" s="59">
        <f t="shared" si="9"/>
        <v>30</v>
      </c>
      <c r="C32" s="18">
        <f t="shared" si="4"/>
        <v>0.57688752391634024</v>
      </c>
      <c r="D32" s="18">
        <f t="shared" si="2"/>
        <v>0</v>
      </c>
      <c r="E32" s="18">
        <f t="shared" si="7"/>
        <v>-8.0016023542490213</v>
      </c>
      <c r="F32" s="70">
        <f t="shared" si="3"/>
        <v>0</v>
      </c>
    </row>
    <row r="33" spans="2:6" ht="19.5" x14ac:dyDescent="0.3">
      <c r="B33" s="59">
        <f t="shared" si="9"/>
        <v>31</v>
      </c>
      <c r="C33" s="18">
        <f t="shared" si="4"/>
        <v>0.57688752391634024</v>
      </c>
      <c r="D33" s="18">
        <f t="shared" si="2"/>
        <v>0</v>
      </c>
      <c r="E33" s="18">
        <f t="shared" si="7"/>
        <v>-8.0016023542490213</v>
      </c>
      <c r="F33" s="70">
        <f t="shared" si="3"/>
        <v>0</v>
      </c>
    </row>
    <row r="34" spans="2:6" ht="19.5" x14ac:dyDescent="0.3">
      <c r="B34" s="59">
        <f t="shared" si="9"/>
        <v>32</v>
      </c>
      <c r="C34" s="18">
        <f t="shared" si="4"/>
        <v>0.57688752391634024</v>
      </c>
      <c r="D34" s="18">
        <f t="shared" si="2"/>
        <v>0</v>
      </c>
      <c r="E34" s="18">
        <f t="shared" si="7"/>
        <v>-8.0016023542490213</v>
      </c>
      <c r="F34" s="70">
        <f t="shared" si="3"/>
        <v>0</v>
      </c>
    </row>
    <row r="35" spans="2:6" ht="19.5" x14ac:dyDescent="0.3">
      <c r="B35" s="59">
        <f t="shared" si="9"/>
        <v>33</v>
      </c>
      <c r="C35" s="18">
        <f t="shared" si="4"/>
        <v>0.57688752391634024</v>
      </c>
      <c r="D35" s="18">
        <f t="shared" si="2"/>
        <v>0</v>
      </c>
      <c r="E35" s="18">
        <f t="shared" si="7"/>
        <v>-8.0016023542490213</v>
      </c>
      <c r="F35" s="70">
        <f t="shared" si="3"/>
        <v>0</v>
      </c>
    </row>
    <row r="36" spans="2:6" ht="19.5" x14ac:dyDescent="0.3">
      <c r="B36" s="59">
        <f t="shared" si="9"/>
        <v>34</v>
      </c>
      <c r="C36" s="18">
        <f t="shared" si="4"/>
        <v>0.57688752391634024</v>
      </c>
      <c r="D36" s="18">
        <f t="shared" si="2"/>
        <v>0</v>
      </c>
      <c r="E36" s="18">
        <f t="shared" si="7"/>
        <v>-8.0016023542490213</v>
      </c>
      <c r="F36" s="70">
        <f t="shared" si="3"/>
        <v>0</v>
      </c>
    </row>
    <row r="37" spans="2:6" ht="19.5" x14ac:dyDescent="0.3">
      <c r="B37" s="59">
        <f t="shared" si="9"/>
        <v>35</v>
      </c>
      <c r="C37" s="18">
        <f t="shared" si="4"/>
        <v>0.57688752391634024</v>
      </c>
      <c r="D37" s="18">
        <f t="shared" si="2"/>
        <v>0</v>
      </c>
      <c r="E37" s="18">
        <f t="shared" si="7"/>
        <v>-8.0016023542490213</v>
      </c>
      <c r="F37" s="70">
        <f t="shared" si="3"/>
        <v>0</v>
      </c>
    </row>
    <row r="38" spans="2:6" ht="19.5" x14ac:dyDescent="0.3">
      <c r="B38" s="59">
        <f t="shared" si="9"/>
        <v>36</v>
      </c>
      <c r="C38" s="18">
        <f t="shared" si="4"/>
        <v>0.57688752391634024</v>
      </c>
      <c r="D38" s="18">
        <f t="shared" si="2"/>
        <v>0</v>
      </c>
      <c r="E38" s="18">
        <f t="shared" si="7"/>
        <v>-8.0016023542490213</v>
      </c>
      <c r="F38" s="70">
        <f t="shared" si="3"/>
        <v>0</v>
      </c>
    </row>
    <row r="39" spans="2:6" ht="19.5" x14ac:dyDescent="0.3">
      <c r="B39" s="59">
        <f t="shared" si="9"/>
        <v>37</v>
      </c>
      <c r="C39" s="18">
        <f t="shared" si="4"/>
        <v>0.57688752391634024</v>
      </c>
      <c r="D39" s="18">
        <f t="shared" si="2"/>
        <v>0</v>
      </c>
      <c r="E39" s="18">
        <f t="shared" si="7"/>
        <v>-8.0016023542490213</v>
      </c>
      <c r="F39" s="70">
        <f t="shared" si="3"/>
        <v>0</v>
      </c>
    </row>
    <row r="40" spans="2:6" ht="19.5" x14ac:dyDescent="0.3">
      <c r="B40" s="59">
        <f t="shared" si="9"/>
        <v>38</v>
      </c>
      <c r="C40" s="18">
        <f t="shared" si="4"/>
        <v>0.57688752391634024</v>
      </c>
      <c r="D40" s="18">
        <f t="shared" si="2"/>
        <v>0</v>
      </c>
      <c r="E40" s="18">
        <f t="shared" si="7"/>
        <v>-8.0016023542490213</v>
      </c>
      <c r="F40" s="70">
        <f t="shared" si="3"/>
        <v>0</v>
      </c>
    </row>
    <row r="41" spans="2:6" ht="19.5" x14ac:dyDescent="0.3">
      <c r="B41" s="59">
        <f t="shared" si="9"/>
        <v>39</v>
      </c>
      <c r="C41" s="18">
        <f t="shared" si="4"/>
        <v>0.57688752391634024</v>
      </c>
      <c r="D41" s="18">
        <f t="shared" si="2"/>
        <v>0</v>
      </c>
      <c r="E41" s="18">
        <f t="shared" si="7"/>
        <v>-8.0016023542490213</v>
      </c>
      <c r="F41" s="70">
        <f t="shared" si="3"/>
        <v>0</v>
      </c>
    </row>
    <row r="42" spans="2:6" ht="19.5" x14ac:dyDescent="0.3">
      <c r="B42" s="59">
        <f t="shared" si="9"/>
        <v>40</v>
      </c>
      <c r="C42" s="62">
        <f t="shared" si="4"/>
        <v>0.57688752391634024</v>
      </c>
      <c r="D42" s="18">
        <f t="shared" si="2"/>
        <v>0</v>
      </c>
      <c r="E42" s="18">
        <f t="shared" si="7"/>
        <v>-8.0016023542490213</v>
      </c>
      <c r="F42" s="75">
        <f t="shared" si="3"/>
        <v>0</v>
      </c>
    </row>
    <row r="44" spans="2:6" ht="19.5" x14ac:dyDescent="0.3">
      <c r="B44" s="87" t="s">
        <v>71</v>
      </c>
      <c r="C44" s="81"/>
    </row>
    <row r="45" spans="2:6" ht="19.5" x14ac:dyDescent="0.3">
      <c r="B45" s="88" t="s">
        <v>54</v>
      </c>
      <c r="C45" s="99">
        <f>C42</f>
        <v>0.57688752391634024</v>
      </c>
    </row>
    <row r="46" spans="2:6" ht="15.75" x14ac:dyDescent="0.25">
      <c r="B46" s="90" t="s">
        <v>56</v>
      </c>
      <c r="C46" s="81"/>
    </row>
    <row r="47" spans="2:6" ht="19.5" x14ac:dyDescent="0.3">
      <c r="B47" s="88" t="s">
        <v>72</v>
      </c>
      <c r="C47" s="115">
        <f>F42</f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MÉTODO BISSECÇÃO (2)</vt:lpstr>
      <vt:lpstr>MÉTODO BISSECÇÃO</vt:lpstr>
      <vt:lpstr>Planilha1</vt:lpstr>
      <vt:lpstr>Planilha2</vt:lpstr>
      <vt:lpstr> MÉTODO DA FALSA POSIÇÃO</vt:lpstr>
      <vt:lpstr> MÉTODO DO PONTO FIXO</vt:lpstr>
      <vt:lpstr>MÉTODO DA SECANTE</vt:lpstr>
      <vt:lpstr>MÉTODO DE NEWTON-RAPHSON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2018-09-23T11:53:17Z</dcterms:created>
  <dcterms:modified xsi:type="dcterms:W3CDTF">2019-06-10T15:07:35Z</dcterms:modified>
</cp:coreProperties>
</file>