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RO-A1" sheetId="1" r:id="rId4"/>
    <sheet state="visible" name="VIDRO-B1" sheetId="2" r:id="rId5"/>
    <sheet state="visible" name="VIDRO-B2" sheetId="3" r:id="rId6"/>
    <sheet state="visible" name="CARVAO" sheetId="4" r:id="rId7"/>
  </sheets>
  <definedNames/>
  <calcPr/>
</workbook>
</file>

<file path=xl/sharedStrings.xml><?xml version="1.0" encoding="utf-8"?>
<sst xmlns="http://schemas.openxmlformats.org/spreadsheetml/2006/main" count="68" uniqueCount="29">
  <si>
    <t>Peneiras
 (Mesh)</t>
  </si>
  <si>
    <t>wi 
 (g)</t>
  </si>
  <si>
    <t>xi 
 (%100)</t>
  </si>
  <si>
    <t>Xi 
 (%100)</t>
  </si>
  <si>
    <t>- Di 
 (μm)</t>
  </si>
  <si>
    <t>+ Di 
 (μm)</t>
  </si>
  <si>
    <t>Di 
 (μm)</t>
  </si>
  <si>
    <t>xi/Di</t>
  </si>
  <si>
    <t>Massa Inicial
(g)</t>
  </si>
  <si>
    <t>dsp
(μm)</t>
  </si>
  <si>
    <t>-115+150</t>
  </si>
  <si>
    <t>-150+200</t>
  </si>
  <si>
    <t>-200+250</t>
  </si>
  <si>
    <t>-250+270</t>
  </si>
  <si>
    <t>-270+325</t>
  </si>
  <si>
    <t>-325+400</t>
  </si>
  <si>
    <t>-400+∞</t>
  </si>
  <si>
    <t>-35+42</t>
  </si>
  <si>
    <t>-42+48</t>
  </si>
  <si>
    <t>-48+60</t>
  </si>
  <si>
    <t>-60+65</t>
  </si>
  <si>
    <t>-65+80</t>
  </si>
  <si>
    <t>-80+100</t>
  </si>
  <si>
    <t>-100+∞</t>
  </si>
  <si>
    <t>-16+20</t>
  </si>
  <si>
    <t>-20+28</t>
  </si>
  <si>
    <t>-28+32</t>
  </si>
  <si>
    <t>-32+35</t>
  </si>
  <si>
    <t>-48+∞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</si>
</sst>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E+00"/>
  </numFmts>
  <fonts count="5">
    <font>
      <sz val="10.0"/>
      <color rgb="FF000000"/>
      <name val="Arial"/>
      <scheme val="minor"/>
    </font>
    <font>
      <b/>
      <sz val="11.0"/>
      <color rgb="FF000000"/>
      <name val="Cambria Math"/>
    </font>
    <font>
      <color theme="1"/>
      <name val="Cambria Math"/>
    </font>
    <font>
      <b/>
      <color theme="1"/>
      <name val="Cambria Math"/>
    </font>
    <font>
      <sz val="11.0"/>
      <color rgb="FF000000"/>
      <name val="Cambria Math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49" xfId="0" applyAlignment="1" applyBorder="1" applyFont="1" applyNumberFormat="1">
      <alignment horizontal="center" readingOrder="0" vertical="center"/>
    </xf>
    <xf quotePrefix="1" borderId="1" fillId="2" fontId="1" numFmtId="49" xfId="0" applyAlignment="1" applyBorder="1" applyFont="1" applyNumberFormat="1">
      <alignment horizontal="center" readingOrder="0" vertical="center"/>
    </xf>
    <xf borderId="2" fillId="2" fontId="1" numFmtId="0" xfId="0" applyAlignment="1" applyBorder="1" applyFont="1">
      <alignment horizontal="center" readingOrder="0" shrinkToFit="0" vertical="center" wrapText="0"/>
    </xf>
    <xf borderId="0" fillId="0" fontId="2" numFmtId="0" xfId="0" applyFont="1"/>
    <xf borderId="3" fillId="2" fontId="3" numFmtId="0" xfId="0" applyAlignment="1" applyBorder="1" applyFont="1">
      <alignment horizontal="center" readingOrder="0"/>
    </xf>
    <xf borderId="0" fillId="3" fontId="4" numFmtId="0" xfId="0" applyAlignment="1" applyFill="1" applyFont="1">
      <alignment horizontal="center" readingOrder="0" vertical="center"/>
    </xf>
    <xf borderId="0" fillId="0" fontId="4" numFmtId="2" xfId="0" applyAlignment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0" fillId="0" fontId="4" numFmtId="164" xfId="0" applyAlignment="1" applyFont="1" applyNumberFormat="1">
      <alignment horizontal="center" readingOrder="0" shrinkToFit="0" vertical="center" wrapText="0"/>
    </xf>
    <xf borderId="3" fillId="0" fontId="2" numFmtId="0" xfId="0" applyAlignment="1" applyBorder="1" applyFont="1">
      <alignment horizontal="center"/>
    </xf>
    <xf borderId="3" fillId="0" fontId="2" numFmtId="4" xfId="0" applyAlignment="1" applyBorder="1" applyFont="1" applyNumberFormat="1">
      <alignment horizontal="center"/>
    </xf>
    <xf borderId="2" fillId="0" fontId="4" numFmtId="0" xfId="0" applyAlignment="1" applyBorder="1" applyFont="1">
      <alignment horizontal="center" readingOrder="0" shrinkToFit="0" vertical="center" wrapText="0"/>
    </xf>
    <xf borderId="2" fillId="0" fontId="4" numFmtId="2" xfId="0" applyAlignment="1" applyBorder="1" applyFont="1" applyNumberFormat="1">
      <alignment horizontal="center" readingOrder="0" shrinkToFit="0" vertical="center" wrapText="0"/>
    </xf>
    <xf borderId="2" fillId="0" fontId="4" numFmtId="164" xfId="0" applyAlignment="1" applyBorder="1" applyFont="1" applyNumberFormat="1">
      <alignment horizontal="center" readingOrder="0" shrinkToFit="0" vertical="center" wrapText="0"/>
    </xf>
    <xf borderId="0" fillId="3" fontId="4" numFmtId="2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'VIDRO-A1'!$C$1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'VIDRO-A1'!$G$2:$G$8</c:f>
            </c:strRef>
          </c:cat>
          <c:val>
            <c:numRef>
              <c:f>'VIDRO-A1'!$C$2:$C$8</c:f>
              <c:numCache/>
            </c:numRef>
          </c:val>
        </c:ser>
        <c:axId val="2091918899"/>
        <c:axId val="1519925162"/>
      </c:bar3DChart>
      <c:catAx>
        <c:axId val="2091918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925162"/>
      </c:catAx>
      <c:valAx>
        <c:axId val="1519925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918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'VIDRO-B1'!$C$1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'VIDRO-B1'!$G$2:$G$8</c:f>
            </c:strRef>
          </c:cat>
          <c:val>
            <c:numRef>
              <c:f>'VIDRO-B1'!$C$2:$C$8</c:f>
              <c:numCache/>
            </c:numRef>
          </c:val>
        </c:ser>
        <c:axId val="1855138988"/>
        <c:axId val="389011526"/>
      </c:bar3DChart>
      <c:catAx>
        <c:axId val="1855138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011526"/>
      </c:catAx>
      <c:valAx>
        <c:axId val="389011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138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'VIDRO-B2'!$C$1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'VIDRO-B2'!$G$2:$G$8</c:f>
            </c:strRef>
          </c:cat>
          <c:val>
            <c:numRef>
              <c:f>'VIDRO-B2'!$C$2:$C$8</c:f>
              <c:numCache/>
            </c:numRef>
          </c:val>
        </c:ser>
        <c:axId val="69738739"/>
        <c:axId val="605106079"/>
      </c:bar3DChart>
      <c:catAx>
        <c:axId val="69738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106079"/>
      </c:catAx>
      <c:valAx>
        <c:axId val="605106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38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CARVAO!$C$1</c:f>
            </c:strRef>
          </c:tx>
          <c:cat>
            <c:strRef>
              <c:f>CARVAO!$G$2:$G$8</c:f>
            </c:strRef>
          </c:cat>
          <c:val>
            <c:numRef>
              <c:f>CARVAO!$C$2:$C$8</c:f>
              <c:numCache/>
            </c:numRef>
          </c:val>
        </c:ser>
        <c:axId val="977685314"/>
        <c:axId val="1496421374"/>
      </c:bar3DChart>
      <c:catAx>
        <c:axId val="977685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421374"/>
      </c:catAx>
      <c:valAx>
        <c:axId val="149642137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77685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962025</xdr:colOff>
      <xdr:row>2</xdr:row>
      <xdr:rowOff>209550</xdr:rowOff>
    </xdr:from>
    <xdr:ext cx="4505325" cy="27908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10</v>
      </c>
      <c r="B2" s="7">
        <v>0.4</v>
      </c>
      <c r="C2" s="8">
        <f t="shared" ref="C2:C8" si="1">B2/$J$2*100</f>
        <v>0.06681142475</v>
      </c>
      <c r="D2" s="7">
        <v>99.93</v>
      </c>
      <c r="E2" s="7">
        <v>125.0</v>
      </c>
      <c r="F2" s="7">
        <v>105.0</v>
      </c>
      <c r="G2" s="9">
        <v>115.0</v>
      </c>
      <c r="H2" s="10">
        <f t="shared" ref="H2:H8" si="2">C2/100/G2</f>
        <v>0.000005809689109</v>
      </c>
      <c r="I2" s="5"/>
      <c r="J2" s="11">
        <f>SUM(B2:B8)</f>
        <v>598.7</v>
      </c>
      <c r="K2" s="12">
        <f>SUM(C2:C8)/100/SUM(H2:H8)</f>
        <v>69.08713515</v>
      </c>
    </row>
    <row r="3">
      <c r="A3" s="9" t="s">
        <v>11</v>
      </c>
      <c r="B3" s="9">
        <v>34.5</v>
      </c>
      <c r="C3" s="8">
        <f t="shared" si="1"/>
        <v>5.762485385</v>
      </c>
      <c r="D3" s="9">
        <v>94.17</v>
      </c>
      <c r="E3" s="9">
        <v>105.0</v>
      </c>
      <c r="F3" s="9">
        <v>74.0</v>
      </c>
      <c r="G3" s="9">
        <v>90.0</v>
      </c>
      <c r="H3" s="10">
        <f t="shared" si="2"/>
        <v>0.0006402761539</v>
      </c>
      <c r="I3" s="5"/>
      <c r="J3" s="5"/>
      <c r="K3" s="5"/>
    </row>
    <row r="4">
      <c r="A4" s="9" t="s">
        <v>12</v>
      </c>
      <c r="B4" s="9">
        <v>538.3</v>
      </c>
      <c r="C4" s="8">
        <f t="shared" si="1"/>
        <v>89.91147486</v>
      </c>
      <c r="D4" s="9">
        <v>4.26</v>
      </c>
      <c r="E4" s="9">
        <v>74.0</v>
      </c>
      <c r="F4" s="9">
        <v>63.0</v>
      </c>
      <c r="G4" s="9">
        <v>69.0</v>
      </c>
      <c r="H4" s="10">
        <f t="shared" si="2"/>
        <v>0.01303064853</v>
      </c>
      <c r="I4" s="5"/>
      <c r="J4" s="5"/>
      <c r="K4" s="5"/>
    </row>
    <row r="5">
      <c r="A5" s="9" t="s">
        <v>13</v>
      </c>
      <c r="B5" s="9">
        <v>16.7</v>
      </c>
      <c r="C5" s="8">
        <f t="shared" si="1"/>
        <v>2.789376983</v>
      </c>
      <c r="D5" s="9">
        <v>1.47</v>
      </c>
      <c r="E5" s="9">
        <v>63.0</v>
      </c>
      <c r="F5" s="9">
        <v>53.0</v>
      </c>
      <c r="G5" s="9">
        <v>58.0</v>
      </c>
      <c r="H5" s="10">
        <f t="shared" si="2"/>
        <v>0.0004809270661</v>
      </c>
      <c r="I5" s="5"/>
      <c r="J5" s="5"/>
      <c r="K5" s="5"/>
    </row>
    <row r="6">
      <c r="A6" s="9" t="s">
        <v>14</v>
      </c>
      <c r="B6" s="9">
        <v>6.4</v>
      </c>
      <c r="C6" s="8">
        <f t="shared" si="1"/>
        <v>1.068982796</v>
      </c>
      <c r="D6" s="9">
        <v>0.4</v>
      </c>
      <c r="E6" s="9">
        <v>53.0</v>
      </c>
      <c r="F6" s="9">
        <v>44.0</v>
      </c>
      <c r="G6" s="9">
        <v>49.0</v>
      </c>
      <c r="H6" s="10">
        <f t="shared" si="2"/>
        <v>0.0002181597543</v>
      </c>
      <c r="I6" s="5"/>
      <c r="J6" s="5"/>
      <c r="K6" s="5"/>
    </row>
    <row r="7">
      <c r="A7" s="9" t="s">
        <v>15</v>
      </c>
      <c r="B7" s="9">
        <v>2.2</v>
      </c>
      <c r="C7" s="8">
        <f t="shared" si="1"/>
        <v>0.3674628361</v>
      </c>
      <c r="D7" s="9">
        <v>0.4</v>
      </c>
      <c r="E7" s="9">
        <v>44.0</v>
      </c>
      <c r="F7" s="9">
        <v>37.0</v>
      </c>
      <c r="G7" s="9">
        <v>41.0</v>
      </c>
      <c r="H7" s="10">
        <f t="shared" si="2"/>
        <v>0.00008962508199</v>
      </c>
      <c r="I7" s="5"/>
      <c r="J7" s="5"/>
      <c r="K7" s="5"/>
    </row>
    <row r="8">
      <c r="A8" s="13" t="s">
        <v>16</v>
      </c>
      <c r="B8" s="13">
        <v>0.2</v>
      </c>
      <c r="C8" s="14">
        <f t="shared" si="1"/>
        <v>0.03340571238</v>
      </c>
      <c r="D8" s="13">
        <v>0.03</v>
      </c>
      <c r="E8" s="13">
        <v>37.0</v>
      </c>
      <c r="F8" s="13">
        <v>0.0</v>
      </c>
      <c r="G8" s="13">
        <v>37.0</v>
      </c>
      <c r="H8" s="15">
        <f t="shared" si="2"/>
        <v>0.000009028570913</v>
      </c>
      <c r="I8" s="5"/>
      <c r="J8" s="5"/>
      <c r="K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17</v>
      </c>
      <c r="B2" s="7">
        <v>1.5</v>
      </c>
      <c r="C2" s="8">
        <f t="shared" ref="C2:C8" si="1">B2/$J$2*100</f>
        <v>0.2505428428</v>
      </c>
      <c r="D2" s="16">
        <f>SUM(C3:C8)</f>
        <v>99.74945716</v>
      </c>
      <c r="E2" s="7">
        <v>420.0</v>
      </c>
      <c r="F2" s="7">
        <v>354.0</v>
      </c>
      <c r="G2" s="9">
        <f t="shared" ref="G2:G8" si="2">AVERAGE(E2:F2)</f>
        <v>387</v>
      </c>
      <c r="H2" s="10">
        <f t="shared" ref="H2:H8" si="3">C2/100/G2</f>
        <v>0.000006473975267</v>
      </c>
      <c r="I2" s="5"/>
      <c r="J2" s="11">
        <f>SUM(B2:B8)</f>
        <v>598.7</v>
      </c>
      <c r="K2" s="12">
        <f>SUM(C2:C8)/100/SUM(H2:H8)</f>
        <v>224.3417701</v>
      </c>
    </row>
    <row r="3">
      <c r="A3" s="9" t="s">
        <v>18</v>
      </c>
      <c r="B3" s="9">
        <v>2.3</v>
      </c>
      <c r="C3" s="8">
        <f t="shared" si="1"/>
        <v>0.3841656923</v>
      </c>
      <c r="D3" s="8">
        <f>SUM(C4:C8)</f>
        <v>99.36529146</v>
      </c>
      <c r="E3" s="9">
        <f t="shared" ref="E3:E8" si="4">F2</f>
        <v>354</v>
      </c>
      <c r="F3" s="9">
        <v>297.0</v>
      </c>
      <c r="G3" s="9">
        <f t="shared" si="2"/>
        <v>325.5</v>
      </c>
      <c r="H3" s="10">
        <f t="shared" si="3"/>
        <v>0.00001180232542</v>
      </c>
      <c r="I3" s="5"/>
      <c r="J3" s="5"/>
      <c r="K3" s="5"/>
    </row>
    <row r="4">
      <c r="A4" s="9" t="s">
        <v>19</v>
      </c>
      <c r="B4" s="9">
        <v>320.1</v>
      </c>
      <c r="C4" s="8">
        <f t="shared" si="1"/>
        <v>53.46584266</v>
      </c>
      <c r="D4" s="8">
        <f>SUM(C4:C8)</f>
        <v>99.36529146</v>
      </c>
      <c r="E4" s="9">
        <f t="shared" si="4"/>
        <v>297</v>
      </c>
      <c r="F4" s="9">
        <v>250.0</v>
      </c>
      <c r="G4" s="9">
        <f t="shared" si="2"/>
        <v>273.5</v>
      </c>
      <c r="H4" s="10">
        <f t="shared" si="3"/>
        <v>0.001954875417</v>
      </c>
      <c r="I4" s="5"/>
      <c r="J4" s="5"/>
      <c r="K4" s="5"/>
    </row>
    <row r="5">
      <c r="A5" s="9" t="s">
        <v>20</v>
      </c>
      <c r="B5" s="9">
        <v>203.4</v>
      </c>
      <c r="C5" s="8">
        <f t="shared" si="1"/>
        <v>33.97360949</v>
      </c>
      <c r="D5" s="8">
        <f>SUM(C5:C8)</f>
        <v>45.89944881</v>
      </c>
      <c r="E5" s="9">
        <f t="shared" si="4"/>
        <v>250</v>
      </c>
      <c r="F5" s="9">
        <v>210.0</v>
      </c>
      <c r="G5" s="9">
        <f t="shared" si="2"/>
        <v>230</v>
      </c>
      <c r="H5" s="10">
        <f t="shared" si="3"/>
        <v>0.001477113456</v>
      </c>
      <c r="I5" s="5"/>
      <c r="J5" s="5"/>
      <c r="K5" s="5"/>
    </row>
    <row r="6">
      <c r="A6" s="9" t="s">
        <v>21</v>
      </c>
      <c r="B6" s="9">
        <v>38.9</v>
      </c>
      <c r="C6" s="8">
        <f t="shared" si="1"/>
        <v>6.497411057</v>
      </c>
      <c r="D6" s="8">
        <f t="shared" ref="D6:D8" si="5">SUM(C7:C8)</f>
        <v>5.428428261</v>
      </c>
      <c r="E6" s="9">
        <f t="shared" si="4"/>
        <v>210</v>
      </c>
      <c r="F6" s="9">
        <v>177.0</v>
      </c>
      <c r="G6" s="9">
        <f t="shared" si="2"/>
        <v>193.5</v>
      </c>
      <c r="H6" s="10">
        <f t="shared" si="3"/>
        <v>0.0003357835172</v>
      </c>
      <c r="I6" s="5"/>
      <c r="J6" s="5"/>
      <c r="K6" s="5"/>
    </row>
    <row r="7">
      <c r="A7" s="9" t="s">
        <v>22</v>
      </c>
      <c r="B7" s="9">
        <v>4.7</v>
      </c>
      <c r="C7" s="8">
        <f t="shared" si="1"/>
        <v>0.7850342409</v>
      </c>
      <c r="D7" s="8">
        <f t="shared" si="5"/>
        <v>4.64339402</v>
      </c>
      <c r="E7" s="9">
        <f t="shared" si="4"/>
        <v>177</v>
      </c>
      <c r="F7" s="9">
        <v>149.0</v>
      </c>
      <c r="G7" s="9">
        <f t="shared" si="2"/>
        <v>163</v>
      </c>
      <c r="H7" s="10">
        <f t="shared" si="3"/>
        <v>0.00004816160987</v>
      </c>
      <c r="I7" s="5"/>
      <c r="J7" s="5"/>
      <c r="K7" s="5"/>
    </row>
    <row r="8">
      <c r="A8" s="13" t="s">
        <v>23</v>
      </c>
      <c r="B8" s="13">
        <v>27.8</v>
      </c>
      <c r="C8" s="14">
        <f t="shared" si="1"/>
        <v>4.64339402</v>
      </c>
      <c r="D8" s="13">
        <f t="shared" si="5"/>
        <v>0</v>
      </c>
      <c r="E8" s="13">
        <f t="shared" si="4"/>
        <v>149</v>
      </c>
      <c r="F8" s="13">
        <v>0.0</v>
      </c>
      <c r="G8" s="13">
        <f t="shared" si="2"/>
        <v>74.5</v>
      </c>
      <c r="H8" s="15">
        <f t="shared" si="3"/>
        <v>0.0006232743652</v>
      </c>
      <c r="I8" s="5"/>
      <c r="J8" s="5"/>
      <c r="K8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24</v>
      </c>
      <c r="B2" s="7">
        <v>0.3</v>
      </c>
      <c r="C2" s="8">
        <f t="shared" ref="C2:C8" si="1">B2/$J$2*100</f>
        <v>0.05018400803</v>
      </c>
      <c r="D2" s="16">
        <f>SUM(C3:C8)</f>
        <v>99.94981599</v>
      </c>
      <c r="E2" s="7">
        <v>1000.0</v>
      </c>
      <c r="F2" s="7">
        <v>841.0</v>
      </c>
      <c r="G2" s="9">
        <f t="shared" ref="G2:G8" si="2">AVERAGE(E2:F2)</f>
        <v>920.5</v>
      </c>
      <c r="H2" s="10">
        <f t="shared" ref="H2:H8" si="3">C2/100/G2</f>
        <v>0.0000005451820536</v>
      </c>
      <c r="I2" s="5"/>
      <c r="J2" s="11">
        <f>SUM(B2:B8)</f>
        <v>597.8</v>
      </c>
      <c r="K2" s="12">
        <f>SUM(C2:C8)/100/SUM(H2:H8)</f>
        <v>575.9148334</v>
      </c>
    </row>
    <row r="3">
      <c r="A3" s="9" t="s">
        <v>25</v>
      </c>
      <c r="B3" s="9">
        <v>243.1</v>
      </c>
      <c r="C3" s="8">
        <f t="shared" si="1"/>
        <v>40.66577451</v>
      </c>
      <c r="D3" s="8">
        <f>SUM(C4:C8)</f>
        <v>59.28404149</v>
      </c>
      <c r="E3" s="9">
        <f t="shared" ref="E3:E8" si="4">F2</f>
        <v>841</v>
      </c>
      <c r="F3" s="9">
        <v>595.0</v>
      </c>
      <c r="G3" s="9">
        <f t="shared" si="2"/>
        <v>718</v>
      </c>
      <c r="H3" s="10">
        <f t="shared" si="3"/>
        <v>0.0005663756895</v>
      </c>
      <c r="I3" s="5"/>
      <c r="J3" s="5"/>
      <c r="K3" s="5"/>
    </row>
    <row r="4">
      <c r="A4" s="9" t="s">
        <v>26</v>
      </c>
      <c r="B4" s="9">
        <v>215.0</v>
      </c>
      <c r="C4" s="8">
        <f t="shared" si="1"/>
        <v>35.96520575</v>
      </c>
      <c r="D4" s="8">
        <f>SUM(C4:C8)</f>
        <v>59.28404149</v>
      </c>
      <c r="E4" s="9">
        <f t="shared" si="4"/>
        <v>595</v>
      </c>
      <c r="F4" s="9">
        <v>500.0</v>
      </c>
      <c r="G4" s="9">
        <f t="shared" si="2"/>
        <v>547.5</v>
      </c>
      <c r="H4" s="10">
        <f t="shared" si="3"/>
        <v>0.0006568987352</v>
      </c>
      <c r="I4" s="5"/>
      <c r="J4" s="5"/>
      <c r="K4" s="5"/>
    </row>
    <row r="5">
      <c r="A5" s="9" t="s">
        <v>27</v>
      </c>
      <c r="B5" s="9">
        <v>135.2</v>
      </c>
      <c r="C5" s="8">
        <f t="shared" si="1"/>
        <v>22.61625962</v>
      </c>
      <c r="D5" s="8">
        <f>SUM(C5:C8)</f>
        <v>23.31883573</v>
      </c>
      <c r="E5" s="9">
        <f t="shared" si="4"/>
        <v>500</v>
      </c>
      <c r="F5" s="9">
        <v>420.0</v>
      </c>
      <c r="G5" s="9">
        <f t="shared" si="2"/>
        <v>460</v>
      </c>
      <c r="H5" s="10">
        <f t="shared" si="3"/>
        <v>0.0004916578178</v>
      </c>
      <c r="I5" s="5"/>
      <c r="J5" s="5"/>
      <c r="K5" s="5"/>
    </row>
    <row r="6">
      <c r="A6" s="9" t="s">
        <v>17</v>
      </c>
      <c r="B6" s="9">
        <v>3.1</v>
      </c>
      <c r="C6" s="8">
        <f t="shared" si="1"/>
        <v>0.518568083</v>
      </c>
      <c r="D6" s="8">
        <f t="shared" ref="D6:D8" si="5">SUM(C7:C8)</f>
        <v>0.1840080294</v>
      </c>
      <c r="E6" s="9">
        <f t="shared" si="4"/>
        <v>420</v>
      </c>
      <c r="F6" s="9">
        <v>354.0</v>
      </c>
      <c r="G6" s="9">
        <f t="shared" si="2"/>
        <v>387</v>
      </c>
      <c r="H6" s="10">
        <f t="shared" si="3"/>
        <v>0.00001339969207</v>
      </c>
      <c r="I6" s="5"/>
      <c r="J6" s="5"/>
      <c r="K6" s="5"/>
    </row>
    <row r="7">
      <c r="A7" s="9" t="s">
        <v>18</v>
      </c>
      <c r="B7" s="9">
        <v>0.8</v>
      </c>
      <c r="C7" s="8">
        <f t="shared" si="1"/>
        <v>0.1338240214</v>
      </c>
      <c r="D7" s="8">
        <f t="shared" si="5"/>
        <v>0.05018400803</v>
      </c>
      <c r="E7" s="9">
        <f t="shared" si="4"/>
        <v>354</v>
      </c>
      <c r="F7" s="9">
        <v>297.0</v>
      </c>
      <c r="G7" s="9">
        <f t="shared" si="2"/>
        <v>325.5</v>
      </c>
      <c r="H7" s="10">
        <f t="shared" si="3"/>
        <v>0.000004111337063</v>
      </c>
      <c r="I7" s="5"/>
      <c r="J7" s="5"/>
      <c r="K7" s="5"/>
    </row>
    <row r="8">
      <c r="A8" s="13" t="s">
        <v>28</v>
      </c>
      <c r="B8" s="13">
        <v>0.3</v>
      </c>
      <c r="C8" s="14">
        <f t="shared" si="1"/>
        <v>0.05018400803</v>
      </c>
      <c r="D8" s="13">
        <f t="shared" si="5"/>
        <v>0</v>
      </c>
      <c r="E8" s="13">
        <f t="shared" si="4"/>
        <v>297</v>
      </c>
      <c r="F8" s="13">
        <v>0.0</v>
      </c>
      <c r="G8" s="13">
        <f t="shared" si="2"/>
        <v>148.5</v>
      </c>
      <c r="H8" s="15">
        <f t="shared" si="3"/>
        <v>0.00000337939448</v>
      </c>
      <c r="I8" s="5"/>
      <c r="J8" s="5"/>
      <c r="K8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/>
      <c r="J1" s="6" t="s">
        <v>8</v>
      </c>
      <c r="K1" s="6" t="s">
        <v>9</v>
      </c>
    </row>
    <row r="2">
      <c r="A2" s="7" t="s">
        <v>24</v>
      </c>
      <c r="B2" s="7"/>
      <c r="C2" s="8" t="str">
        <f t="shared" ref="C2:C8" si="1">B2/$J$2*100</f>
        <v>#DIV/0!</v>
      </c>
      <c r="D2" s="7" t="str">
        <f>SUM(C3:C8)</f>
        <v>#DIV/0!</v>
      </c>
      <c r="E2" s="7"/>
      <c r="F2" s="7"/>
      <c r="G2" s="9" t="str">
        <f t="shared" ref="G2:G8" si="2">AVERAGE(E2:F2)</f>
        <v>#DIV/0!</v>
      </c>
      <c r="H2" s="10" t="str">
        <f t="shared" ref="H2:H8" si="3">C2/100/G2</f>
        <v>#DIV/0!</v>
      </c>
      <c r="I2" s="5"/>
      <c r="J2" s="11">
        <f>SUM(B2:B8)</f>
        <v>0</v>
      </c>
      <c r="K2" s="12" t="str">
        <f>SUM(C2:C8)/100/SUM(H2:H8)</f>
        <v>#DIV/0!</v>
      </c>
    </row>
    <row r="3">
      <c r="A3" s="9" t="s">
        <v>25</v>
      </c>
      <c r="B3" s="9"/>
      <c r="C3" s="8" t="str">
        <f t="shared" si="1"/>
        <v>#DIV/0!</v>
      </c>
      <c r="D3" s="9" t="str">
        <f>SUM(C4:C8)</f>
        <v>#DIV/0!</v>
      </c>
      <c r="E3" s="9" t="str">
        <f t="shared" ref="E3:E8" si="4">F2</f>
        <v/>
      </c>
      <c r="F3" s="9"/>
      <c r="G3" s="9" t="str">
        <f t="shared" si="2"/>
        <v>#DIV/0!</v>
      </c>
      <c r="H3" s="10" t="str">
        <f t="shared" si="3"/>
        <v>#DIV/0!</v>
      </c>
      <c r="I3" s="5"/>
      <c r="J3" s="5"/>
      <c r="K3" s="5"/>
    </row>
    <row r="4">
      <c r="A4" s="9" t="s">
        <v>26</v>
      </c>
      <c r="B4" s="9"/>
      <c r="C4" s="8" t="str">
        <f t="shared" si="1"/>
        <v>#DIV/0!</v>
      </c>
      <c r="D4" s="9" t="str">
        <f>SUM(C4:C8)</f>
        <v>#DIV/0!</v>
      </c>
      <c r="E4" s="9" t="str">
        <f t="shared" si="4"/>
        <v/>
      </c>
      <c r="F4" s="9"/>
      <c r="G4" s="9" t="str">
        <f t="shared" si="2"/>
        <v>#DIV/0!</v>
      </c>
      <c r="H4" s="10" t="str">
        <f t="shared" si="3"/>
        <v>#DIV/0!</v>
      </c>
      <c r="I4" s="5"/>
      <c r="J4" s="5"/>
      <c r="K4" s="5"/>
    </row>
    <row r="5">
      <c r="A5" s="9" t="s">
        <v>27</v>
      </c>
      <c r="B5" s="9"/>
      <c r="C5" s="8" t="str">
        <f t="shared" si="1"/>
        <v>#DIV/0!</v>
      </c>
      <c r="D5" s="9" t="str">
        <f>SUM(C5:C8)</f>
        <v>#DIV/0!</v>
      </c>
      <c r="E5" s="9" t="str">
        <f t="shared" si="4"/>
        <v/>
      </c>
      <c r="F5" s="9"/>
      <c r="G5" s="9" t="str">
        <f t="shared" si="2"/>
        <v>#DIV/0!</v>
      </c>
      <c r="H5" s="10" t="str">
        <f t="shared" si="3"/>
        <v>#DIV/0!</v>
      </c>
      <c r="I5" s="5"/>
      <c r="J5" s="5"/>
      <c r="K5" s="5"/>
    </row>
    <row r="6">
      <c r="A6" s="9" t="s">
        <v>17</v>
      </c>
      <c r="B6" s="9"/>
      <c r="C6" s="8" t="str">
        <f t="shared" si="1"/>
        <v>#DIV/0!</v>
      </c>
      <c r="D6" s="9" t="str">
        <f t="shared" ref="D6:D8" si="5">SUM(C7:C8)</f>
        <v>#DIV/0!</v>
      </c>
      <c r="E6" s="9" t="str">
        <f t="shared" si="4"/>
        <v/>
      </c>
      <c r="F6" s="9"/>
      <c r="G6" s="9" t="str">
        <f t="shared" si="2"/>
        <v>#DIV/0!</v>
      </c>
      <c r="H6" s="10" t="str">
        <f t="shared" si="3"/>
        <v>#DIV/0!</v>
      </c>
      <c r="I6" s="5"/>
      <c r="J6" s="5"/>
      <c r="K6" s="5"/>
    </row>
    <row r="7">
      <c r="A7" s="9" t="s">
        <v>18</v>
      </c>
      <c r="B7" s="9"/>
      <c r="C7" s="8" t="str">
        <f t="shared" si="1"/>
        <v>#DIV/0!</v>
      </c>
      <c r="D7" s="9" t="str">
        <f t="shared" si="5"/>
        <v>#DIV/0!</v>
      </c>
      <c r="E7" s="9" t="str">
        <f t="shared" si="4"/>
        <v/>
      </c>
      <c r="F7" s="9"/>
      <c r="G7" s="9" t="str">
        <f t="shared" si="2"/>
        <v>#DIV/0!</v>
      </c>
      <c r="H7" s="10" t="str">
        <f t="shared" si="3"/>
        <v>#DIV/0!</v>
      </c>
      <c r="I7" s="5"/>
      <c r="J7" s="5"/>
      <c r="K7" s="5"/>
    </row>
    <row r="8">
      <c r="A8" s="13" t="s">
        <v>28</v>
      </c>
      <c r="B8" s="13"/>
      <c r="C8" s="14" t="str">
        <f t="shared" si="1"/>
        <v>#DIV/0!</v>
      </c>
      <c r="D8" s="13">
        <f t="shared" si="5"/>
        <v>0</v>
      </c>
      <c r="E8" s="13" t="str">
        <f t="shared" si="4"/>
        <v/>
      </c>
      <c r="F8" s="13"/>
      <c r="G8" s="13" t="str">
        <f t="shared" si="2"/>
        <v>#DIV/0!</v>
      </c>
      <c r="H8" s="15" t="str">
        <f t="shared" si="3"/>
        <v>#DIV/0!</v>
      </c>
      <c r="I8" s="5"/>
      <c r="J8" s="5"/>
      <c r="K8" s="5"/>
    </row>
  </sheetData>
  <drawing r:id="rId1"/>
</worksheet>
</file>