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4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hidePivotFieldList="1"/>
  <mc:AlternateContent xmlns:mc="http://schemas.openxmlformats.org/markup-compatibility/2006">
    <mc:Choice Requires="x15">
      <x15ac:absPath xmlns:x15ac="http://schemas.microsoft.com/office/spreadsheetml/2010/11/ac" url="D:\desenvolvimento\SOP\Excel\revisao_teste\"/>
    </mc:Choice>
  </mc:AlternateContent>
  <xr:revisionPtr revIDLastSave="0" documentId="13_ncr:1_{D8CAF6F0-9540-4900-8EB4-678C957B9590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Estatísticas" sheetId="1" r:id="rId1"/>
    <sheet name="Vendas" sheetId="2" r:id="rId2"/>
    <sheet name="Entregas" sheetId="3" r:id="rId3"/>
    <sheet name="Dias" sheetId="8" r:id="rId4"/>
    <sheet name="Tabelas" sheetId="4" r:id="rId5"/>
    <sheet name="Total de entregas" sheetId="7" r:id="rId6"/>
    <sheet name="DASHBOARD" sheetId="9" r:id="rId7"/>
  </sheets>
  <definedNames>
    <definedName name="SegmentaçãodeDados_Motoboy">#N/A</definedName>
    <definedName name="SegmentaçãodeDados_Qua">#N/A</definedName>
    <definedName name="SegmentaçãodeDados_Qui">#N/A</definedName>
    <definedName name="SegmentaçãodeDados_Sáb">#N/A</definedName>
    <definedName name="SegmentaçãodeDados_Seg">#N/A</definedName>
    <definedName name="SegmentaçãodeDados_Sex">#N/A</definedName>
    <definedName name="SegmentaçãodeDados_Ter">#N/A</definedName>
  </definedNames>
  <calcPr calcId="191029"/>
  <pivotCaches>
    <pivotCache cacheId="2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4" l="1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C3" i="3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B4" i="3"/>
  <c r="B5" i="3"/>
  <c r="B6" i="3"/>
  <c r="B7" i="3"/>
  <c r="B8" i="3"/>
  <c r="B9" i="3"/>
  <c r="B3" i="3"/>
  <c r="C6" i="2"/>
  <c r="C7" i="2"/>
  <c r="C8" i="2"/>
  <c r="C9" i="2"/>
  <c r="C10" i="2"/>
  <c r="C11" i="2"/>
  <c r="C5" i="2"/>
  <c r="E10" i="4" l="1"/>
  <c r="H8" i="4"/>
  <c r="H9" i="4"/>
  <c r="F10" i="4"/>
  <c r="H5" i="4"/>
  <c r="G10" i="4"/>
  <c r="H4" i="4"/>
  <c r="H3" i="4"/>
  <c r="D10" i="4"/>
  <c r="H7" i="4"/>
  <c r="H6" i="4"/>
  <c r="C10" i="4"/>
  <c r="B10" i="4"/>
  <c r="H8" i="3"/>
  <c r="G10" i="3"/>
  <c r="F10" i="3"/>
  <c r="E10" i="3"/>
  <c r="C10" i="3"/>
  <c r="D10" i="3"/>
  <c r="H4" i="3"/>
  <c r="H9" i="3"/>
  <c r="B10" i="3"/>
  <c r="H6" i="3"/>
  <c r="H7" i="3"/>
  <c r="H5" i="3"/>
  <c r="H3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H10" i="4" l="1"/>
  <c r="H10" i="3"/>
  <c r="E36" i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1" authorId="0" shapeId="0" xr:uid="{E6A5362D-8600-4DEB-B1E3-044AD1386DFB}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<sst xmlns="http://schemas.openxmlformats.org/spreadsheetml/2006/main" count="66" uniqueCount="47">
  <si>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</si>
  <si>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</si>
  <si>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</si>
  <si>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</si>
  <si>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</si>
  <si>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</si>
  <si>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</si>
  <si>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</si>
  <si>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</si>
  <si>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</si>
  <si>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</si>
  <si>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</si>
  <si>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</si>
  <si>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</si>
  <si>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</si>
  <si>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</si>
  <si>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</si>
  <si>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</si>
  <si>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</si>
  <si>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</si>
  <si>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</si>
  <si>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</si>
  <si>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</si>
  <si>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</si>
  <si>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</si>
  <si>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</si>
  <si>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</si>
  <si>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</si>
  <si>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</si>
  <si>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</si>
  <si>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</si>
  <si>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</si>
  <si>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</si>
  <si>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</si>
  <si>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</si>
  <si>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</si>
  <si>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</si>
  <si>
    <t>Rótulos de Linha</t>
  </si>
  <si>
    <t>Total Geral</t>
  </si>
  <si>
    <t>Soma de Seg</t>
  </si>
  <si>
    <t>Soma de Ter</t>
  </si>
  <si>
    <t>Soma de Qua</t>
  </si>
  <si>
    <t>Soma de Qui</t>
  </si>
  <si>
    <t>Soma de Sex</t>
  </si>
  <si>
    <t>Soma de Sáb</t>
  </si>
  <si>
    <t>Soma de Totais</t>
  </si>
  <si>
    <t>DASHBOARD ENTREGAS VIA MOTOBOY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</si>
</sst>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2" borderId="0" xfId="0" applyFont="1" applyFill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7.xml"/><Relationship Id="rId10" Type="http://schemas.microsoft.com/office/2007/relationships/slicerCache" Target="slicerCaches/slicerCache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Estatísticas!$A$3:$A$4</c:f>
              <c:strCache>
                <c:ptCount val="2"/>
                <c:pt idx="0">
                  <c:v>Dados</c:v>
                </c:pt>
                <c:pt idx="1">
                  <c:v>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3-4AE6-87B4-90AA4B45DDC1}"/>
            </c:ext>
          </c:extLst>
        </c:ser>
        <c:ser>
          <c:idx val="1"/>
          <c:order val="1"/>
          <c:tx>
            <c:strRef>
              <c:f>Estatísticas!$B$3:$B$4</c:f>
              <c:strCache>
                <c:ptCount val="2"/>
                <c:pt idx="0">
                  <c:v>Dados</c:v>
                </c:pt>
                <c:pt idx="1">
                  <c:v>Acidentes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Estatísticas!$B$5:$B$37</c:f>
              <c:numCache>
                <c:formatCode>General</c:formatCode>
                <c:ptCount val="33"/>
                <c:pt idx="0">
                  <c:v>276</c:v>
                </c:pt>
                <c:pt idx="1">
                  <c:v>110</c:v>
                </c:pt>
                <c:pt idx="2">
                  <c:v>150</c:v>
                </c:pt>
                <c:pt idx="3">
                  <c:v>125</c:v>
                </c:pt>
                <c:pt idx="4">
                  <c:v>175</c:v>
                </c:pt>
                <c:pt idx="5">
                  <c:v>250</c:v>
                </c:pt>
                <c:pt idx="6">
                  <c:v>200</c:v>
                </c:pt>
                <c:pt idx="7">
                  <c:v>246</c:v>
                </c:pt>
                <c:pt idx="8">
                  <c:v>143</c:v>
                </c:pt>
                <c:pt idx="9">
                  <c:v>168</c:v>
                </c:pt>
                <c:pt idx="10">
                  <c:v>238</c:v>
                </c:pt>
                <c:pt idx="11">
                  <c:v>175</c:v>
                </c:pt>
                <c:pt idx="12">
                  <c:v>290</c:v>
                </c:pt>
                <c:pt idx="13">
                  <c:v>142</c:v>
                </c:pt>
                <c:pt idx="14">
                  <c:v>269</c:v>
                </c:pt>
                <c:pt idx="15">
                  <c:v>138</c:v>
                </c:pt>
                <c:pt idx="16">
                  <c:v>263</c:v>
                </c:pt>
                <c:pt idx="17">
                  <c:v>236</c:v>
                </c:pt>
                <c:pt idx="18">
                  <c:v>127</c:v>
                </c:pt>
                <c:pt idx="19">
                  <c:v>180</c:v>
                </c:pt>
                <c:pt idx="20">
                  <c:v>128</c:v>
                </c:pt>
                <c:pt idx="21">
                  <c:v>210</c:v>
                </c:pt>
                <c:pt idx="22">
                  <c:v>104</c:v>
                </c:pt>
                <c:pt idx="23">
                  <c:v>152</c:v>
                </c:pt>
                <c:pt idx="24">
                  <c:v>116</c:v>
                </c:pt>
                <c:pt idx="25">
                  <c:v>194</c:v>
                </c:pt>
                <c:pt idx="26">
                  <c:v>167</c:v>
                </c:pt>
                <c:pt idx="27">
                  <c:v>165</c:v>
                </c:pt>
                <c:pt idx="28">
                  <c:v>114</c:v>
                </c:pt>
                <c:pt idx="29">
                  <c:v>199</c:v>
                </c:pt>
                <c:pt idx="30">
                  <c:v>242</c:v>
                </c:pt>
                <c:pt idx="31">
                  <c:v>242</c:v>
                </c:pt>
                <c:pt idx="3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3-4AE6-87B4-90AA4B45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42400"/>
        <c:axId val="557546992"/>
      </c:lineChart>
      <c:catAx>
        <c:axId val="55754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46992"/>
        <c:crosses val="autoZero"/>
        <c:auto val="1"/>
        <c:lblAlgn val="ctr"/>
        <c:lblOffset val="100"/>
        <c:noMultiLvlLbl val="0"/>
      </c:catAx>
      <c:valAx>
        <c:axId val="5575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[exercicios-graficos.xlsx]Total de entregas!Tabela dinâmica8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 entregas'!$B$1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de entregas'!$A$2:$A$3</c:f>
              <c:strCache>
                <c:ptCount val="1"/>
                <c:pt idx="0">
                  <c:v>Mariana</c:v>
                </c:pt>
              </c:strCache>
            </c:strRef>
          </c:cat>
          <c:val>
            <c:numRef>
              <c:f>'Total de entregas'!$B$2:$B$3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F-47D1-9826-314E829E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67736"/>
        <c:axId val="564670032"/>
      </c:barChart>
      <c:catAx>
        <c:axId val="5646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670032"/>
        <c:crosses val="autoZero"/>
        <c:auto val="1"/>
        <c:lblAlgn val="ctr"/>
        <c:lblOffset val="100"/>
        <c:noMultiLvlLbl val="0"/>
      </c:catAx>
      <c:valAx>
        <c:axId val="5646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6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[exercicios-graficos.xlsx]Dias!Tabela dinâmica9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Dias!$A$1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Dias!$A$2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31E-B932-21CF49566193}"/>
            </c:ext>
          </c:extLst>
        </c:ser>
        <c:ser>
          <c:idx val="1"/>
          <c:order val="1"/>
          <c:tx>
            <c:strRef>
              <c:f>Dias!$B$1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Dias!$B$2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E-431E-B932-21CF49566193}"/>
            </c:ext>
          </c:extLst>
        </c:ser>
        <c:ser>
          <c:idx val="2"/>
          <c:order val="2"/>
          <c:tx>
            <c:strRef>
              <c:f>Dias!$C$1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Dias!$C$2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E-431E-B932-21CF49566193}"/>
            </c:ext>
          </c:extLst>
        </c:ser>
        <c:ser>
          <c:idx val="3"/>
          <c:order val="3"/>
          <c:tx>
            <c:strRef>
              <c:f>Dias!$D$1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Dias!$D$2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FE-431E-B932-21CF49566193}"/>
            </c:ext>
          </c:extLst>
        </c:ser>
        <c:ser>
          <c:idx val="4"/>
          <c:order val="4"/>
          <c:tx>
            <c:strRef>
              <c:f>Dias!$E$1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Dias!$E$2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FE-431E-B932-21CF49566193}"/>
            </c:ext>
          </c:extLst>
        </c:ser>
        <c:ser>
          <c:idx val="5"/>
          <c:order val="5"/>
          <c:tx>
            <c:strRef>
              <c:f>Dias!$F$1</c:f>
              <c:strCache>
                <c:ptCount val="1"/>
                <c:pt idx="0">
                  <c:v>Soma de 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Dias!$F$2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FE-431E-B932-21CF4956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535184"/>
        <c:axId val="557538136"/>
      </c:barChart>
      <c:catAx>
        <c:axId val="5575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38136"/>
        <c:crosses val="autoZero"/>
        <c:auto val="1"/>
        <c:lblAlgn val="ctr"/>
        <c:lblOffset val="100"/>
        <c:noMultiLvlLbl val="0"/>
      </c:catAx>
      <c:valAx>
        <c:axId val="5575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[exercicios-graficos.xlsx]Total de entregas!Tabela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entregas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 entregas'!$B$1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de entregas'!$A$2:$A$3</c:f>
              <c:strCache>
                <c:ptCount val="1"/>
                <c:pt idx="0">
                  <c:v>Mariana</c:v>
                </c:pt>
              </c:strCache>
            </c:strRef>
          </c:cat>
          <c:val>
            <c:numRef>
              <c:f>'Total de entregas'!$B$2:$B$3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C-4AC9-AB76-52142BB87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67736"/>
        <c:axId val="564670032"/>
      </c:barChart>
      <c:catAx>
        <c:axId val="56466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670032"/>
        <c:crosses val="autoZero"/>
        <c:auto val="1"/>
        <c:lblAlgn val="ctr"/>
        <c:lblOffset val="100"/>
        <c:noMultiLvlLbl val="0"/>
      </c:catAx>
      <c:valAx>
        <c:axId val="5646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66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Vendas!$C$3:$C$4</c:f>
              <c:strCache>
                <c:ptCount val="2"/>
                <c:pt idx="0">
                  <c:v>Vendas por Cidade</c:v>
                </c:pt>
                <c:pt idx="1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Vendas!$B$5:$B$11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Vendas!$C$5:$C$11</c:f>
              <c:numCache>
                <c:formatCode>General</c:formatCode>
                <c:ptCount val="7"/>
                <c:pt idx="0">
                  <c:v>34</c:v>
                </c:pt>
                <c:pt idx="1">
                  <c:v>32</c:v>
                </c:pt>
                <c:pt idx="2">
                  <c:v>21</c:v>
                </c:pt>
                <c:pt idx="3">
                  <c:v>13</c:v>
                </c:pt>
                <c:pt idx="4">
                  <c:v>11</c:v>
                </c:pt>
                <c:pt idx="5">
                  <c:v>31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D-4FB1-8346-42FAAE4C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3241512"/>
        <c:axId val="263247416"/>
      </c:barChart>
      <c:catAx>
        <c:axId val="26324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247416"/>
        <c:crosses val="autoZero"/>
        <c:auto val="1"/>
        <c:lblAlgn val="ctr"/>
        <c:lblOffset val="100"/>
        <c:noMultiLvlLbl val="0"/>
      </c:catAx>
      <c:valAx>
        <c:axId val="2632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24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Entregas!$B$2</c:f>
              <c:strCache>
                <c:ptCount val="1"/>
                <c:pt idx="0">
                  <c:v>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Entregas!$A$3:$A$9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Entregas!$B$3:$B$9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</c:v>
                </c:pt>
                <c:pt idx="3">
                  <c:v>14</c:v>
                </c:pt>
                <c:pt idx="4">
                  <c:v>19</c:v>
                </c:pt>
                <c:pt idx="5">
                  <c:v>4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A-4B24-A15B-30C9195E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41192"/>
        <c:axId val="578338896"/>
      </c:barChart>
      <c:catAx>
        <c:axId val="5783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338896"/>
        <c:crosses val="autoZero"/>
        <c:auto val="1"/>
        <c:lblAlgn val="ctr"/>
        <c:lblOffset val="100"/>
        <c:noMultiLvlLbl val="0"/>
      </c:catAx>
      <c:valAx>
        <c:axId val="578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34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Entregas!$C$2</c:f>
              <c:strCache>
                <c:ptCount val="1"/>
                <c:pt idx="0">
                  <c:v>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Entregas!$A$3:$A$9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Entregas!$C$3:$C$9</c:f>
              <c:numCache>
                <c:formatCode>General</c:formatCode>
                <c:ptCount val="7"/>
                <c:pt idx="0">
                  <c:v>1</c:v>
                </c:pt>
                <c:pt idx="1">
                  <c:v>17</c:v>
                </c:pt>
                <c:pt idx="2">
                  <c:v>5</c:v>
                </c:pt>
                <c:pt idx="3">
                  <c:v>1</c:v>
                </c:pt>
                <c:pt idx="4">
                  <c:v>16</c:v>
                </c:pt>
                <c:pt idx="5">
                  <c:v>11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F-497C-8A63-FDC21B43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46168"/>
        <c:axId val="110849448"/>
      </c:barChart>
      <c:catAx>
        <c:axId val="1108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9448"/>
        <c:crosses val="autoZero"/>
        <c:auto val="1"/>
        <c:lblAlgn val="ctr"/>
        <c:lblOffset val="100"/>
        <c:noMultiLvlLbl val="0"/>
      </c:catAx>
      <c:valAx>
        <c:axId val="1108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Entregas!$D$2</c:f>
              <c:strCache>
                <c:ptCount val="1"/>
                <c:pt idx="0">
                  <c:v>Qua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Entregas!$A$3:$A$9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Entregas!$D$3:$D$9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16</c:v>
                </c:pt>
                <c:pt idx="3">
                  <c:v>5</c:v>
                </c:pt>
                <c:pt idx="4">
                  <c:v>19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F-47BE-84A0-54B1E1C3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97056"/>
        <c:axId val="484493448"/>
      </c:barChart>
      <c:catAx>
        <c:axId val="4844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493448"/>
        <c:crosses val="autoZero"/>
        <c:auto val="1"/>
        <c:lblAlgn val="ctr"/>
        <c:lblOffset val="100"/>
        <c:noMultiLvlLbl val="0"/>
      </c:catAx>
      <c:valAx>
        <c:axId val="4844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4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Entregas!$E$2</c:f>
              <c:strCache>
                <c:ptCount val="1"/>
                <c:pt idx="0">
                  <c:v>Qui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Entregas!$A$3:$A$9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Entregas!$E$3:$E$9</c:f>
              <c:numCache>
                <c:formatCode>General</c:formatCode>
                <c:ptCount val="7"/>
                <c:pt idx="0">
                  <c:v>1</c:v>
                </c:pt>
                <c:pt idx="1">
                  <c:v>13</c:v>
                </c:pt>
                <c:pt idx="2">
                  <c:v>7</c:v>
                </c:pt>
                <c:pt idx="3">
                  <c:v>14</c:v>
                </c:pt>
                <c:pt idx="4">
                  <c:v>12</c:v>
                </c:pt>
                <c:pt idx="5">
                  <c:v>20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7-4E21-B3B2-ED88763C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69848"/>
        <c:axId val="477870176"/>
      </c:barChart>
      <c:catAx>
        <c:axId val="4778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870176"/>
        <c:crosses val="autoZero"/>
        <c:auto val="1"/>
        <c:lblAlgn val="ctr"/>
        <c:lblOffset val="100"/>
        <c:noMultiLvlLbl val="0"/>
      </c:catAx>
      <c:valAx>
        <c:axId val="4778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86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Entregas!$F$2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Entregas!$A$3:$A$9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Entregas!$F$3:$F$9</c:f>
              <c:numCache>
                <c:formatCode>General</c:formatCode>
                <c:ptCount val="7"/>
                <c:pt idx="0">
                  <c:v>19</c:v>
                </c:pt>
                <c:pt idx="1">
                  <c:v>6</c:v>
                </c:pt>
                <c:pt idx="2">
                  <c:v>16</c:v>
                </c:pt>
                <c:pt idx="3">
                  <c:v>20</c:v>
                </c:pt>
                <c:pt idx="4">
                  <c:v>22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0-4BBD-965C-23B3C02C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889216"/>
        <c:axId val="611893152"/>
      </c:barChart>
      <c:catAx>
        <c:axId val="6118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893152"/>
        <c:crosses val="autoZero"/>
        <c:auto val="1"/>
        <c:lblAlgn val="ctr"/>
        <c:lblOffset val="100"/>
        <c:noMultiLvlLbl val="0"/>
      </c:catAx>
      <c:valAx>
        <c:axId val="611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18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Entregas!$G$2</c:f>
              <c:strCache>
                <c:ptCount val="1"/>
                <c:pt idx="0">
                  <c:v>Sáb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Entregas!$A$3:$A$9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Entregas!$G$3:$G$9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3</c:v>
                </c:pt>
                <c:pt idx="5">
                  <c:v>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4-4E82-8760-A53FE94A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56696"/>
        <c:axId val="601757024"/>
      </c:barChart>
      <c:catAx>
        <c:axId val="60175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757024"/>
        <c:crosses val="autoZero"/>
        <c:auto val="1"/>
        <c:lblAlgn val="ctr"/>
        <c:lblOffset val="100"/>
        <c:noMultiLvlLbl val="0"/>
      </c:catAx>
      <c:valAx>
        <c:axId val="6017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75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[exercicios-graficos.xlsx]Dias!Tabela dinâmica9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Dias!$A$1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Dias!$A$2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0-423F-A6E6-DDFD0B18974C}"/>
            </c:ext>
          </c:extLst>
        </c:ser>
        <c:ser>
          <c:idx val="1"/>
          <c:order val="1"/>
          <c:tx>
            <c:strRef>
              <c:f>Dias!$B$1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Dias!$B$2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0-423F-A6E6-DDFD0B18974C}"/>
            </c:ext>
          </c:extLst>
        </c:ser>
        <c:ser>
          <c:idx val="2"/>
          <c:order val="2"/>
          <c:tx>
            <c:strRef>
              <c:f>Dias!$C$1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Dias!$C$2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10-423F-A6E6-DDFD0B18974C}"/>
            </c:ext>
          </c:extLst>
        </c:ser>
        <c:ser>
          <c:idx val="3"/>
          <c:order val="3"/>
          <c:tx>
            <c:strRef>
              <c:f>Dias!$D$1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Dias!$D$2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10-423F-A6E6-DDFD0B18974C}"/>
            </c:ext>
          </c:extLst>
        </c:ser>
        <c:ser>
          <c:idx val="4"/>
          <c:order val="4"/>
          <c:tx>
            <c:strRef>
              <c:f>Dias!$E$1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Dias!$E$2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10-423F-A6E6-DDFD0B18974C}"/>
            </c:ext>
          </c:extLst>
        </c:ser>
        <c:ser>
          <c:idx val="5"/>
          <c:order val="5"/>
          <c:tx>
            <c:strRef>
              <c:f>Dias!$F$1</c:f>
              <c:strCache>
                <c:ptCount val="1"/>
                <c:pt idx="0">
                  <c:v>Soma de 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Dias!$A$2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Dias!$F$2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10-423F-A6E6-DDFD0B18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535184"/>
        <c:axId val="557538136"/>
      </c:barChart>
      <c:catAx>
        <c:axId val="5575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38136"/>
        <c:crosses val="autoZero"/>
        <c:auto val="1"/>
        <c:lblAlgn val="ctr"/>
        <c:lblOffset val="100"/>
        <c:noMultiLvlLbl val="0"/>
      </c:catAx>
      <c:valAx>
        <c:axId val="5575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5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9</xdr:row>
      <xdr:rowOff>157162</xdr:rowOff>
    </xdr:from>
    <xdr:to>
      <xdr:col>16</xdr:col>
      <xdr:colOff>447675</xdr:colOff>
      <xdr:row>24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0BB6EB-13C3-DE2C-25A3-F5B5EF66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11</xdr:row>
      <xdr:rowOff>80962</xdr:rowOff>
    </xdr:from>
    <xdr:to>
      <xdr:col>11</xdr:col>
      <xdr:colOff>538162</xdr:colOff>
      <xdr:row>25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6A265A-07B8-2631-075F-0378366D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109537</xdr:colOff>
      <xdr:row>0</xdr:row>
      <xdr:rowOff>42862</xdr:rowOff>
    </xdr:from>
    <xdr:to>
      <xdr:col>14</xdr:col>
      <xdr:colOff>552450</xdr:colOff>
      <xdr:row>10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36ADA0-769F-BC67-3315-F5D970E9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</xdr:colOff>
      <xdr:row>0</xdr:row>
      <xdr:rowOff>52388</xdr:rowOff>
    </xdr:from>
    <xdr:to>
      <xdr:col>21</xdr:col>
      <xdr:colOff>85725</xdr:colOff>
      <xdr:row>10</xdr:row>
      <xdr:rowOff>38101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984D62-E4D7-6896-69C3-AA6D9058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90488</xdr:colOff>
      <xdr:row>10</xdr:row>
      <xdr:rowOff>109537</xdr:rowOff>
    </xdr:from>
    <xdr:to>
      <xdr:col>14</xdr:col>
      <xdr:colOff>561975</xdr:colOff>
      <xdr:row>20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EB47FE-332E-7697-5100-101B687A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71436</xdr:colOff>
      <xdr:row>10</xdr:row>
      <xdr:rowOff>95251</xdr:rowOff>
    </xdr:from>
    <xdr:to>
      <xdr:col>21</xdr:col>
      <xdr:colOff>76199</xdr:colOff>
      <xdr:row>20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8E6F3D-D9C9-62CA-ED42-28738D8E4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100012</xdr:colOff>
      <xdr:row>21</xdr:row>
      <xdr:rowOff>52388</xdr:rowOff>
    </xdr:from>
    <xdr:to>
      <xdr:col>14</xdr:col>
      <xdr:colOff>571500</xdr:colOff>
      <xdr:row>31</xdr:row>
      <xdr:rowOff>85726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8C0BDB9-A791-A1E7-5E0C-55639549D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61912</xdr:colOff>
      <xdr:row>21</xdr:row>
      <xdr:rowOff>42861</xdr:rowOff>
    </xdr:from>
    <xdr:to>
      <xdr:col>21</xdr:col>
      <xdr:colOff>85725</xdr:colOff>
      <xdr:row>31</xdr:row>
      <xdr:rowOff>85724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6731061-5952-0286-7207-1E4629FB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</xdr:row>
      <xdr:rowOff>171450</xdr:rowOff>
    </xdr:from>
    <xdr:to>
      <xdr:col>8</xdr:col>
      <xdr:colOff>247650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F5DC71-E8B8-4F2D-2725-AD4F7DF83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6DC07-6D82-625C-3781-BB1394C4C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57150</xdr:rowOff>
    </xdr:from>
    <xdr:to>
      <xdr:col>4</xdr:col>
      <xdr:colOff>314325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09CCF2-5434-4804-A393-764CACD14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2</xdr:row>
      <xdr:rowOff>142875</xdr:rowOff>
    </xdr:from>
    <xdr:to>
      <xdr:col>11</xdr:col>
      <xdr:colOff>66675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C9CD1E-2EFF-4276-AEA0-7E80897AE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666750</xdr:colOff>
      <xdr:row>19</xdr:row>
      <xdr:rowOff>57150</xdr:rowOff>
    </xdr:from>
    <xdr:to>
      <xdr:col>2</xdr:col>
      <xdr:colOff>161925</xdr:colOff>
      <xdr:row>32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otoboy">
              <a:extLst>
                <a:ext uri="{FF2B5EF4-FFF2-40B4-BE49-F238E27FC236}">
                  <a16:creationId xmlns:a16="http://schemas.microsoft.com/office/drawing/2014/main" id="{CD2B6581-5793-DC87-DD03-CE2872692F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tobo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" y="3819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285750</xdr:colOff>
      <xdr:row>19</xdr:row>
      <xdr:rowOff>76200</xdr:rowOff>
    </xdr:from>
    <xdr:to>
      <xdr:col>3</xdr:col>
      <xdr:colOff>1047750</xdr:colOff>
      <xdr:row>32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eg">
              <a:extLst>
                <a:ext uri="{FF2B5EF4-FFF2-40B4-BE49-F238E27FC236}">
                  <a16:creationId xmlns:a16="http://schemas.microsoft.com/office/drawing/2014/main" id="{6699A60F-12D4-D426-43C7-CA69264767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5" y="3838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1114425</xdr:colOff>
      <xdr:row>19</xdr:row>
      <xdr:rowOff>85725</xdr:rowOff>
    </xdr:from>
    <xdr:to>
      <xdr:col>5</xdr:col>
      <xdr:colOff>762000</xdr:colOff>
      <xdr:row>32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er">
              <a:extLst>
                <a:ext uri="{FF2B5EF4-FFF2-40B4-BE49-F238E27FC236}">
                  <a16:creationId xmlns:a16="http://schemas.microsoft.com/office/drawing/2014/main" id="{3CE33A34-426B-0602-5436-10037471A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4850" y="384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876300</xdr:colOff>
      <xdr:row>19</xdr:row>
      <xdr:rowOff>85725</xdr:rowOff>
    </xdr:from>
    <xdr:to>
      <xdr:col>8</xdr:col>
      <xdr:colOff>447675</xdr:colOff>
      <xdr:row>32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Qua">
              <a:extLst>
                <a:ext uri="{FF2B5EF4-FFF2-40B4-BE49-F238E27FC236}">
                  <a16:creationId xmlns:a16="http://schemas.microsoft.com/office/drawing/2014/main" id="{04732C24-4DE7-B135-C366-9E9CCF1E6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7950" y="384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561975</xdr:colOff>
      <xdr:row>19</xdr:row>
      <xdr:rowOff>85725</xdr:rowOff>
    </xdr:from>
    <xdr:to>
      <xdr:col>11</xdr:col>
      <xdr:colOff>561975</xdr:colOff>
      <xdr:row>32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Qui">
              <a:extLst>
                <a:ext uri="{FF2B5EF4-FFF2-40B4-BE49-F238E27FC236}">
                  <a16:creationId xmlns:a16="http://schemas.microsoft.com/office/drawing/2014/main" id="{266D4AE7-A787-C2FF-8846-2B3D1CBC3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384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57150</xdr:colOff>
      <xdr:row>19</xdr:row>
      <xdr:rowOff>57150</xdr:rowOff>
    </xdr:from>
    <xdr:to>
      <xdr:col>15</xdr:col>
      <xdr:colOff>57150</xdr:colOff>
      <xdr:row>32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Sex">
              <a:extLst>
                <a:ext uri="{FF2B5EF4-FFF2-40B4-BE49-F238E27FC236}">
                  <a16:creationId xmlns:a16="http://schemas.microsoft.com/office/drawing/2014/main" id="{9C507E24-F633-51B9-DAEE-D9BDC66EE8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4625" y="3819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266700</xdr:colOff>
      <xdr:row>19</xdr:row>
      <xdr:rowOff>66675</xdr:rowOff>
    </xdr:from>
    <xdr:to>
      <xdr:col>18</xdr:col>
      <xdr:colOff>266700</xdr:colOff>
      <xdr:row>32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áb">
              <a:extLst>
                <a:ext uri="{FF2B5EF4-FFF2-40B4-BE49-F238E27FC236}">
                  <a16:creationId xmlns:a16="http://schemas.microsoft.com/office/drawing/2014/main" id="{494901CE-72E9-DFF2-0DFD-F01078116C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áb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2975" y="3829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6.452914583337" createdVersion="8" refreshedVersion="8" minRefreshableVersion="3" recordCount="8" xr:uid="{B362212D-9B88-4319-9047-62DA30240402}">
  <cacheSource type="worksheet">
    <worksheetSource ref="A2:H10" sheet="Tabelas"/>
  </cacheSource>
  <cacheFields count="8">
    <cacheField name="Motoboy" numFmtId="0">
      <sharedItems count="8">
        <s v="Jair"/>
        <s v="Suzana"/>
        <s v="Mariana"/>
        <s v="Marcos"/>
        <s v="Paulão"/>
        <s v="Miguel"/>
        <s v="Osvaldo"/>
        <s v="Totais"/>
      </sharedItems>
    </cacheField>
    <cacheField name="Seg" numFmtId="0">
      <sharedItems containsSemiMixedTypes="0" containsString="0" containsNumber="1" containsInteger="1" minValue="1" maxValue="108" count="8">
        <n v="9"/>
        <n v="25"/>
        <n v="15"/>
        <n v="20"/>
        <n v="16"/>
        <n v="1"/>
        <n v="22"/>
        <n v="108"/>
      </sharedItems>
    </cacheField>
    <cacheField name="Ter" numFmtId="0">
      <sharedItems containsSemiMixedTypes="0" containsString="0" containsNumber="1" containsInteger="1" minValue="4" maxValue="105" count="6">
        <n v="4"/>
        <n v="23"/>
        <n v="21"/>
        <n v="19"/>
        <n v="11"/>
        <n v="105"/>
      </sharedItems>
    </cacheField>
    <cacheField name="Qua" numFmtId="0">
      <sharedItems containsSemiMixedTypes="0" containsString="0" containsNumber="1" containsInteger="1" minValue="2" maxValue="83" count="8">
        <n v="5"/>
        <n v="10"/>
        <n v="14"/>
        <n v="3"/>
        <n v="2"/>
        <n v="25"/>
        <n v="24"/>
        <n v="83"/>
      </sharedItems>
    </cacheField>
    <cacheField name="Qui" numFmtId="0">
      <sharedItems containsSemiMixedTypes="0" containsString="0" containsNumber="1" containsInteger="1" minValue="3" maxValue="50" count="6">
        <n v="5"/>
        <n v="12"/>
        <n v="3"/>
        <n v="9"/>
        <n v="4"/>
        <n v="50"/>
      </sharedItems>
    </cacheField>
    <cacheField name="Sex" numFmtId="0">
      <sharedItems containsSemiMixedTypes="0" containsString="0" containsNumber="1" containsInteger="1" minValue="1" maxValue="73" count="7">
        <n v="1"/>
        <n v="23"/>
        <n v="4"/>
        <n v="15"/>
        <n v="2"/>
        <n v="13"/>
        <n v="73"/>
      </sharedItems>
    </cacheField>
    <cacheField name="Sáb" numFmtId="0">
      <sharedItems containsSemiMixedTypes="0" containsString="0" containsNumber="1" containsInteger="1" minValue="1" maxValue="92" count="8">
        <n v="11"/>
        <n v="15"/>
        <n v="24"/>
        <n v="13"/>
        <n v="1"/>
        <n v="7"/>
        <n v="21"/>
        <n v="92"/>
      </sharedItems>
    </cacheField>
    <cacheField name="Totais" numFmtId="0">
      <sharedItems containsSemiMixedTypes="0" containsString="0" containsNumber="1" containsInteger="1" minValue="34" maxValue="511" count="8">
        <n v="35"/>
        <n v="108"/>
        <n v="83"/>
        <n v="84"/>
        <n v="34"/>
        <n v="70"/>
        <n v="97"/>
        <n v="511"/>
      </sharedItems>
    </cacheField>
  </cacheFields>
  <extLst>
    <ext xmlns:x14="http://schemas.microsoft.com/office/spreadsheetml/2009/9/main" uri="{725AE2AE-9491-48be-B2B4-4EB974FC3084}">
      <x14:pivotCacheDefinition pivotCacheId="11807973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1"/>
    <x v="2"/>
    <x v="2"/>
    <x v="2"/>
    <x v="2"/>
    <x v="2"/>
  </r>
  <r>
    <x v="3"/>
    <x v="3"/>
    <x v="2"/>
    <x v="3"/>
    <x v="1"/>
    <x v="3"/>
    <x v="3"/>
    <x v="3"/>
  </r>
  <r>
    <x v="4"/>
    <x v="4"/>
    <x v="0"/>
    <x v="4"/>
    <x v="3"/>
    <x v="4"/>
    <x v="4"/>
    <x v="4"/>
  </r>
  <r>
    <x v="5"/>
    <x v="5"/>
    <x v="3"/>
    <x v="5"/>
    <x v="0"/>
    <x v="5"/>
    <x v="5"/>
    <x v="5"/>
  </r>
  <r>
    <x v="6"/>
    <x v="6"/>
    <x v="4"/>
    <x v="6"/>
    <x v="4"/>
    <x v="3"/>
    <x v="6"/>
    <x v="6"/>
  </r>
  <r>
    <x v="7"/>
    <x v="7"/>
    <x v="5"/>
    <x v="7"/>
    <x v="5"/>
    <x v="6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28F2A-1DF8-42B0-B594-79EA263D50F6}" name="Tabela dinâmica9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F2" firstHeaderRow="0" firstDataRow="1" firstDataCol="0"/>
  <pivotFields count="8">
    <pivotField showAll="0">
      <items count="9">
        <item h="1" x="0"/>
        <item h="1" x="3"/>
        <item x="2"/>
        <item h="1" x="5"/>
        <item h="1" x="6"/>
        <item h="1" x="4"/>
        <item h="1" x="1"/>
        <item h="1" x="7"/>
        <item t="default"/>
      </items>
    </pivotField>
    <pivotField dataField="1" showAll="0">
      <items count="9">
        <item x="5"/>
        <item x="0"/>
        <item x="2"/>
        <item x="4"/>
        <item x="3"/>
        <item x="6"/>
        <item x="1"/>
        <item x="7"/>
        <item t="default"/>
      </items>
    </pivotField>
    <pivotField dataField="1" showAll="0">
      <items count="7">
        <item x="0"/>
        <item x="4"/>
        <item x="3"/>
        <item x="2"/>
        <item x="1"/>
        <item x="5"/>
        <item t="default"/>
      </items>
    </pivotField>
    <pivotField dataField="1" showAll="0">
      <items count="9">
        <item x="4"/>
        <item x="3"/>
        <item x="0"/>
        <item x="1"/>
        <item x="2"/>
        <item x="6"/>
        <item x="5"/>
        <item x="7"/>
        <item t="default"/>
      </items>
    </pivotField>
    <pivotField dataField="1" showAll="0">
      <items count="7">
        <item x="2"/>
        <item x="4"/>
        <item x="0"/>
        <item x="3"/>
        <item x="1"/>
        <item x="5"/>
        <item t="default"/>
      </items>
    </pivotField>
    <pivotField dataField="1" showAll="0">
      <items count="8">
        <item x="0"/>
        <item x="4"/>
        <item x="2"/>
        <item x="5"/>
        <item x="3"/>
        <item x="1"/>
        <item x="6"/>
        <item t="default"/>
      </items>
    </pivotField>
    <pivotField dataField="1" showAll="0">
      <items count="9">
        <item x="4"/>
        <item x="5"/>
        <item x="0"/>
        <item x="3"/>
        <item x="1"/>
        <item x="6"/>
        <item x="2"/>
        <item x="7"/>
        <item t="default"/>
      </items>
    </pivotField>
    <pivotField showAll="0">
      <items count="9">
        <item x="4"/>
        <item x="0"/>
        <item x="5"/>
        <item x="2"/>
        <item x="3"/>
        <item x="6"/>
        <item x="1"/>
        <item x="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eg" fld="1" baseField="0" baseItem="0"/>
    <dataField name="Soma de Ter" fld="2" baseField="0" baseItem="0"/>
    <dataField name="Soma de Qua" fld="3" baseField="0" baseItem="0"/>
    <dataField name="Soma de Qui" fld="4" baseField="0" baseItem="0"/>
    <dataField name="Soma de Sex" fld="5" baseField="0" baseItem="0"/>
    <dataField name="Soma de Sáb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BD833-ED5F-41A4-B7F5-C37929245693}" name="Tabela dinâmica8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3" firstHeaderRow="1" firstDataRow="1" firstDataCol="1"/>
  <pivotFields count="8">
    <pivotField axis="axisRow" showAll="0">
      <items count="9">
        <item h="1" x="0"/>
        <item h="1" x="3"/>
        <item x="2"/>
        <item h="1" x="5"/>
        <item h="1" x="6"/>
        <item h="1" x="4"/>
        <item h="1" x="1"/>
        <item h="1" x="7"/>
        <item t="default"/>
      </items>
    </pivotField>
    <pivotField showAll="0">
      <items count="9">
        <item x="5"/>
        <item x="0"/>
        <item x="2"/>
        <item x="4"/>
        <item x="3"/>
        <item x="6"/>
        <item x="1"/>
        <item x="7"/>
        <item t="default"/>
      </items>
    </pivotField>
    <pivotField showAll="0">
      <items count="7">
        <item x="0"/>
        <item x="4"/>
        <item x="3"/>
        <item x="2"/>
        <item x="1"/>
        <item x="5"/>
        <item t="default"/>
      </items>
    </pivotField>
    <pivotField showAll="0">
      <items count="9">
        <item x="4"/>
        <item x="3"/>
        <item x="0"/>
        <item x="1"/>
        <item x="2"/>
        <item x="6"/>
        <item x="5"/>
        <item x="7"/>
        <item t="default"/>
      </items>
    </pivotField>
    <pivotField showAll="0">
      <items count="7">
        <item x="2"/>
        <item x="4"/>
        <item x="0"/>
        <item x="3"/>
        <item x="1"/>
        <item x="5"/>
        <item t="default"/>
      </items>
    </pivotField>
    <pivotField showAll="0">
      <items count="8">
        <item x="0"/>
        <item x="4"/>
        <item x="2"/>
        <item x="5"/>
        <item x="3"/>
        <item x="1"/>
        <item x="6"/>
        <item t="default"/>
      </items>
    </pivotField>
    <pivotField showAll="0">
      <items count="9">
        <item x="4"/>
        <item x="5"/>
        <item x="0"/>
        <item x="3"/>
        <item x="1"/>
        <item x="6"/>
        <item x="2"/>
        <item x="7"/>
        <item t="default"/>
      </items>
    </pivotField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oma de Totais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toboy" xr10:uid="{D254E133-D7D1-48F5-8952-1F4BCFEF5501}" sourceName="Motoboy">
  <pivotTables>
    <pivotTable tabId="8" name="Tabela dinâmica9"/>
    <pivotTable tabId="7" name="Tabela dinâmica8"/>
  </pivotTables>
  <data>
    <tabular pivotCacheId="1180797344">
      <items count="8">
        <i x="0"/>
        <i x="3"/>
        <i x="2" s="1"/>
        <i x="5"/>
        <i x="6"/>
        <i x="4"/>
        <i x="1"/>
        <i x="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g" xr10:uid="{C2D125E3-0024-46D2-8C10-A4F2FB0EFACE}" sourceName="Seg">
  <pivotTables>
    <pivotTable tabId="8" name="Tabela dinâmica9"/>
    <pivotTable tabId="7" name="Tabela dinâmica8"/>
  </pivotTables>
  <data>
    <tabular pivotCacheId="1180797344">
      <items count="8">
        <i x="2" s="1"/>
        <i x="5" s="1" nd="1"/>
        <i x="0" s="1" nd="1"/>
        <i x="4" s="1" nd="1"/>
        <i x="3" s="1" nd="1"/>
        <i x="6" s="1" nd="1"/>
        <i x="1" s="1" nd="1"/>
        <i x="7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r" xr10:uid="{D2981A8B-403C-412B-88CF-97F4AE811DC5}" sourceName="Ter">
  <pivotTables>
    <pivotTable tabId="8" name="Tabela dinâmica9"/>
    <pivotTable tabId="7" name="Tabela dinâmica8"/>
  </pivotTables>
  <data>
    <tabular pivotCacheId="1180797344">
      <items count="6">
        <i x="1" s="1"/>
        <i x="0" s="1" nd="1"/>
        <i x="4" s="1" nd="1"/>
        <i x="3" s="1" nd="1"/>
        <i x="2" s="1" nd="1"/>
        <i x="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" xr10:uid="{313CE2E3-B0D7-4B70-9E34-716DE2A796BD}" sourceName="Qua">
  <pivotTables>
    <pivotTable tabId="8" name="Tabela dinâmica9"/>
    <pivotTable tabId="7" name="Tabela dinâmica8"/>
  </pivotTables>
  <data>
    <tabular pivotCacheId="1180797344">
      <items count="8">
        <i x="2" s="1"/>
        <i x="4" s="1" nd="1"/>
        <i x="3" s="1" nd="1"/>
        <i x="0" s="1" nd="1"/>
        <i x="1" s="1" nd="1"/>
        <i x="6" s="1" nd="1"/>
        <i x="5" s="1" nd="1"/>
        <i x="7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i" xr10:uid="{859170BA-48BA-4F41-92A4-EF2766684E05}" sourceName="Qui">
  <pivotTables>
    <pivotTable tabId="8" name="Tabela dinâmica9"/>
    <pivotTable tabId="7" name="Tabela dinâmica8"/>
  </pivotTables>
  <data>
    <tabular pivotCacheId="1180797344">
      <items count="6">
        <i x="2" s="1"/>
        <i x="4" s="1" nd="1"/>
        <i x="0" s="1" nd="1"/>
        <i x="3" s="1" nd="1"/>
        <i x="1" s="1" nd="1"/>
        <i x="5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" xr10:uid="{E8011FB9-BF7F-4FA6-8F74-83F527FA7807}" sourceName="Sex">
  <pivotTables>
    <pivotTable tabId="8" name="Tabela dinâmica9"/>
    <pivotTable tabId="7" name="Tabela dinâmica8"/>
  </pivotTables>
  <data>
    <tabular pivotCacheId="1180797344">
      <items count="7">
        <i x="2" s="1"/>
        <i x="0" s="1" nd="1"/>
        <i x="4" s="1" nd="1"/>
        <i x="5" s="1" nd="1"/>
        <i x="3" s="1" nd="1"/>
        <i x="1" s="1" nd="1"/>
        <i x="6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áb" xr10:uid="{11567C57-72A5-48E4-92E5-9A7BF586BED3}" sourceName="Sáb">
  <pivotTables>
    <pivotTable tabId="8" name="Tabela dinâmica9"/>
    <pivotTable tabId="7" name="Tabela dinâmica8"/>
  </pivotTables>
  <data>
    <tabular pivotCacheId="1180797344">
      <items count="8">
        <i x="2" s="1"/>
        <i x="4" s="1" nd="1"/>
        <i x="5" s="1" nd="1"/>
        <i x="0" s="1" nd="1"/>
        <i x="3" s="1" nd="1"/>
        <i x="1" s="1" nd="1"/>
        <i x="6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toboy" xr10:uid="{7A8EF0D9-E21B-4CAB-A6BD-10E5C714BE2B}" cache="SegmentaçãodeDados_Motoboy" caption="Motoboy" rowHeight="241300"/>
  <slicer name="Seg" xr10:uid="{D1271075-3907-4446-AEE7-45EBF1B6FB1F}" cache="SegmentaçãodeDados_Seg" caption="Seg" rowHeight="241300"/>
  <slicer name="Ter" xr10:uid="{99918D01-0450-49DF-B6FE-96F9A2C2ADE5}" cache="SegmentaçãodeDados_Ter" caption="Ter" rowHeight="241300"/>
  <slicer name="Qua" xr10:uid="{F43DE474-4269-4BCA-AFBF-A7FA383AE4A3}" cache="SegmentaçãodeDados_Qua" caption="Qua" rowHeight="241300"/>
  <slicer name="Qui" xr10:uid="{F6799FAD-68B5-45DE-A327-F27123B5CE30}" cache="SegmentaçãodeDados_Qui" caption="Qui" rowHeight="241300"/>
  <slicer name="Sex" xr10:uid="{184946BE-5C72-45D8-AA32-AD779E1F5B5B}" cache="SegmentaçãodeDados_Sex" caption="Sex" rowHeight="241300"/>
  <slicer name="Sáb" xr10:uid="{4167FC9F-2507-4D71-AB2D-37684F26E5A9}" cache="SegmentaçãodeDados_Sáb" caption="Sáb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C4" sqref="C4"/>
    </sheetView>
  </sheetViews>
  <sheetFormatPr defaultRowHeight="15" x14ac:dyDescent="0.25"/>
  <cols>
    <col min="1" max="1" width="5" bestFit="1" customWidth="1"/>
    <col min="2" max="2" width="9.85546875" bestFit="1" customWidth="1"/>
    <col min="4" max="4" width="8.140625" bestFit="1" customWidth="1"/>
    <col min="5" max="5" width="8.7109375" bestFit="1" customWidth="1"/>
    <col min="6" max="7" width="13.710937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3" spans="1:7" x14ac:dyDescent="0.25">
      <c r="A3" s="4" t="s">
        <v>9</v>
      </c>
      <c r="B3" s="4"/>
    </row>
    <row r="4" spans="1:7" x14ac:dyDescent="0.25">
      <c r="A4" s="1" t="s">
        <v>0</v>
      </c>
      <c r="B4" s="1" t="s">
        <v>1</v>
      </c>
    </row>
    <row r="5" spans="1:7" x14ac:dyDescent="0.25">
      <c r="A5">
        <v>1990</v>
      </c>
      <c r="B5">
        <f ca="1">RANDBETWEEN(100,300)</f>
        <v>276</v>
      </c>
    </row>
    <row r="6" spans="1:7" x14ac:dyDescent="0.25">
      <c r="A6">
        <v>1991</v>
      </c>
      <c r="B6">
        <f t="shared" ref="B6:B37" ca="1" si="0">RANDBETWEEN(100,300)</f>
        <v>110</v>
      </c>
    </row>
    <row r="7" spans="1:7" x14ac:dyDescent="0.25">
      <c r="A7">
        <v>1992</v>
      </c>
      <c r="B7">
        <f t="shared" ca="1" si="0"/>
        <v>150</v>
      </c>
    </row>
    <row r="8" spans="1:7" x14ac:dyDescent="0.25">
      <c r="A8">
        <v>1993</v>
      </c>
      <c r="B8">
        <f t="shared" ca="1" si="0"/>
        <v>125</v>
      </c>
    </row>
    <row r="9" spans="1:7" x14ac:dyDescent="0.25">
      <c r="A9">
        <v>1994</v>
      </c>
      <c r="B9">
        <f t="shared" ca="1" si="0"/>
        <v>175</v>
      </c>
    </row>
    <row r="10" spans="1:7" x14ac:dyDescent="0.25">
      <c r="A10">
        <v>1995</v>
      </c>
      <c r="B10">
        <f t="shared" ca="1" si="0"/>
        <v>250</v>
      </c>
    </row>
    <row r="11" spans="1:7" x14ac:dyDescent="0.25">
      <c r="A11">
        <v>1996</v>
      </c>
      <c r="B11">
        <f t="shared" ca="1" si="0"/>
        <v>200</v>
      </c>
    </row>
    <row r="12" spans="1:7" x14ac:dyDescent="0.25">
      <c r="A12">
        <v>1997</v>
      </c>
      <c r="B12">
        <f t="shared" ca="1" si="0"/>
        <v>246</v>
      </c>
    </row>
    <row r="13" spans="1:7" x14ac:dyDescent="0.25">
      <c r="A13">
        <v>1998</v>
      </c>
      <c r="B13">
        <f t="shared" ca="1" si="0"/>
        <v>143</v>
      </c>
    </row>
    <row r="14" spans="1:7" x14ac:dyDescent="0.25">
      <c r="A14">
        <v>1999</v>
      </c>
      <c r="B14">
        <f t="shared" ca="1" si="0"/>
        <v>168</v>
      </c>
    </row>
    <row r="15" spans="1:7" x14ac:dyDescent="0.25">
      <c r="A15">
        <v>2000</v>
      </c>
      <c r="B15">
        <f t="shared" ca="1" si="0"/>
        <v>238</v>
      </c>
    </row>
    <row r="16" spans="1:7" x14ac:dyDescent="0.25">
      <c r="A16">
        <v>2001</v>
      </c>
      <c r="B16">
        <f t="shared" ca="1" si="0"/>
        <v>175</v>
      </c>
    </row>
    <row r="17" spans="1:6" x14ac:dyDescent="0.25">
      <c r="A17">
        <v>2002</v>
      </c>
      <c r="B17">
        <f t="shared" ca="1" si="0"/>
        <v>290</v>
      </c>
    </row>
    <row r="18" spans="1:6" x14ac:dyDescent="0.25">
      <c r="A18">
        <v>2003</v>
      </c>
      <c r="B18">
        <f t="shared" ca="1" si="0"/>
        <v>142</v>
      </c>
    </row>
    <row r="19" spans="1:6" x14ac:dyDescent="0.25">
      <c r="A19">
        <v>2004</v>
      </c>
      <c r="B19">
        <f t="shared" ca="1" si="0"/>
        <v>269</v>
      </c>
    </row>
    <row r="20" spans="1:6" x14ac:dyDescent="0.25">
      <c r="A20">
        <v>2005</v>
      </c>
      <c r="B20">
        <f t="shared" ca="1" si="0"/>
        <v>138</v>
      </c>
    </row>
    <row r="21" spans="1:6" x14ac:dyDescent="0.25">
      <c r="A21">
        <v>2006</v>
      </c>
      <c r="B21">
        <f t="shared" ca="1" si="0"/>
        <v>263</v>
      </c>
    </row>
    <row r="22" spans="1:6" x14ac:dyDescent="0.25">
      <c r="A22">
        <v>2007</v>
      </c>
      <c r="B22">
        <f t="shared" ca="1" si="0"/>
        <v>236</v>
      </c>
    </row>
    <row r="23" spans="1:6" x14ac:dyDescent="0.25">
      <c r="A23">
        <v>2008</v>
      </c>
      <c r="B23">
        <f t="shared" ca="1" si="0"/>
        <v>127</v>
      </c>
    </row>
    <row r="24" spans="1:6" x14ac:dyDescent="0.25">
      <c r="A24">
        <v>2009</v>
      </c>
      <c r="B24">
        <f t="shared" ca="1" si="0"/>
        <v>180</v>
      </c>
    </row>
    <row r="25" spans="1:6" x14ac:dyDescent="0.25">
      <c r="A25">
        <v>2010</v>
      </c>
      <c r="B25">
        <f t="shared" ca="1" si="0"/>
        <v>128</v>
      </c>
    </row>
    <row r="26" spans="1:6" x14ac:dyDescent="0.25">
      <c r="A26">
        <v>2011</v>
      </c>
      <c r="B26">
        <f t="shared" ca="1" si="0"/>
        <v>210</v>
      </c>
    </row>
    <row r="27" spans="1:6" x14ac:dyDescent="0.25">
      <c r="A27">
        <v>2012</v>
      </c>
      <c r="B27">
        <f t="shared" ca="1" si="0"/>
        <v>104</v>
      </c>
    </row>
    <row r="28" spans="1:6" x14ac:dyDescent="0.25">
      <c r="A28">
        <v>2013</v>
      </c>
      <c r="B28">
        <f t="shared" ca="1" si="0"/>
        <v>152</v>
      </c>
    </row>
    <row r="29" spans="1:6" x14ac:dyDescent="0.25">
      <c r="A29">
        <v>2014</v>
      </c>
      <c r="B29">
        <f t="shared" ca="1" si="0"/>
        <v>116</v>
      </c>
    </row>
    <row r="30" spans="1:6" x14ac:dyDescent="0.25">
      <c r="A30">
        <v>2015</v>
      </c>
      <c r="B30">
        <f t="shared" ca="1" si="0"/>
        <v>194</v>
      </c>
    </row>
    <row r="31" spans="1:6" x14ac:dyDescent="0.25">
      <c r="A31">
        <v>2016</v>
      </c>
      <c r="B31">
        <f t="shared" ca="1" si="0"/>
        <v>167</v>
      </c>
      <c r="D31" s="4" t="s">
        <v>8</v>
      </c>
      <c r="E31" s="4"/>
      <c r="F31" s="4"/>
    </row>
    <row r="32" spans="1:6" x14ac:dyDescent="0.25">
      <c r="A32">
        <v>2017</v>
      </c>
      <c r="B32">
        <f t="shared" ca="1" si="0"/>
        <v>165</v>
      </c>
    </row>
    <row r="33" spans="1:6" x14ac:dyDescent="0.25">
      <c r="A33">
        <v>2018</v>
      </c>
      <c r="B33">
        <f t="shared" ca="1" si="0"/>
        <v>114</v>
      </c>
      <c r="D33" t="s">
        <v>2</v>
      </c>
      <c r="E33" t="s">
        <v>3</v>
      </c>
      <c r="F33" t="s">
        <v>4</v>
      </c>
    </row>
    <row r="34" spans="1:6" x14ac:dyDescent="0.25">
      <c r="A34">
        <v>2019</v>
      </c>
      <c r="B34">
        <f t="shared" ca="1" si="0"/>
        <v>199</v>
      </c>
      <c r="D34" s="2">
        <f ca="1">AVERAGE(B5:B37)</f>
        <v>183.15151515151516</v>
      </c>
      <c r="E34" s="2">
        <f ca="1">MEDIAN(B5:B37)</f>
        <v>175</v>
      </c>
      <c r="F34" s="2">
        <f ca="1">_xlfn.MODE.SNGL(B5:B37)</f>
        <v>110</v>
      </c>
    </row>
    <row r="35" spans="1:6" x14ac:dyDescent="0.25">
      <c r="A35">
        <v>2020</v>
      </c>
      <c r="B35">
        <f t="shared" ca="1" si="0"/>
        <v>242</v>
      </c>
      <c r="D35" s="2" t="s">
        <v>5</v>
      </c>
      <c r="E35" s="2" t="s">
        <v>6</v>
      </c>
      <c r="F35" s="2" t="s">
        <v>7</v>
      </c>
    </row>
    <row r="36" spans="1:6" x14ac:dyDescent="0.25">
      <c r="A36">
        <v>2021</v>
      </c>
      <c r="B36">
        <f t="shared" ca="1" si="0"/>
        <v>242</v>
      </c>
      <c r="D36" s="2">
        <f ca="1">MAX(B5:B37)</f>
        <v>290</v>
      </c>
      <c r="E36" s="2">
        <f ca="1">MIN(B5:B37)</f>
        <v>104</v>
      </c>
      <c r="F36" s="2">
        <f ca="1">_xlfn.STDEV.S(B5:B37)</f>
        <v>56.045250251538498</v>
      </c>
    </row>
    <row r="37" spans="1:6" x14ac:dyDescent="0.25">
      <c r="A37">
        <v>2022</v>
      </c>
      <c r="B37">
        <f t="shared" ca="1" si="0"/>
        <v>110</v>
      </c>
      <c r="D37" s="3">
        <f ca="1">D36/D34</f>
        <v>1.5833884844473858</v>
      </c>
      <c r="E37" s="3">
        <f ca="1">E36/D34</f>
        <v>0.56783587028457971</v>
      </c>
      <c r="F37" s="3">
        <f ca="1">F36/D34</f>
        <v>0.30600484088364832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1"/>
  <sheetViews>
    <sheetView workbookViewId="0">
      <selection activeCell="F10" sqref="F10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4" t="s">
        <v>20</v>
      </c>
      <c r="C3" s="4"/>
    </row>
    <row r="4" spans="2:3" x14ac:dyDescent="0.25">
      <c r="B4" s="1" t="s">
        <v>12</v>
      </c>
      <c r="C4" s="1" t="s">
        <v>11</v>
      </c>
    </row>
    <row r="5" spans="2:3" x14ac:dyDescent="0.25">
      <c r="B5" t="s">
        <v>13</v>
      </c>
      <c r="C5">
        <f ca="1">RANDBETWEEN(10,50)</f>
        <v>34</v>
      </c>
    </row>
    <row r="6" spans="2:3" x14ac:dyDescent="0.25">
      <c r="B6" t="s">
        <v>14</v>
      </c>
      <c r="C6">
        <f t="shared" ref="C6:C11" ca="1" si="0">RANDBETWEEN(10,50)</f>
        <v>32</v>
      </c>
    </row>
    <row r="7" spans="2:3" x14ac:dyDescent="0.25">
      <c r="B7" t="s">
        <v>15</v>
      </c>
      <c r="C7">
        <f t="shared" ca="1" si="0"/>
        <v>21</v>
      </c>
    </row>
    <row r="8" spans="2:3" x14ac:dyDescent="0.25">
      <c r="B8" t="s">
        <v>16</v>
      </c>
      <c r="C8">
        <f t="shared" ca="1" si="0"/>
        <v>13</v>
      </c>
    </row>
    <row r="9" spans="2:3" x14ac:dyDescent="0.25">
      <c r="B9" t="s">
        <v>17</v>
      </c>
      <c r="C9">
        <f t="shared" ca="1" si="0"/>
        <v>11</v>
      </c>
    </row>
    <row r="10" spans="2:3" x14ac:dyDescent="0.25">
      <c r="B10" t="s">
        <v>18</v>
      </c>
      <c r="C10">
        <f t="shared" ca="1" si="0"/>
        <v>31</v>
      </c>
    </row>
    <row r="11" spans="2:3" x14ac:dyDescent="0.25">
      <c r="B11" t="s">
        <v>19</v>
      </c>
      <c r="C11">
        <f t="shared" ca="1" si="0"/>
        <v>45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sqref="A1:H10"/>
    </sheetView>
  </sheetViews>
  <sheetFormatPr defaultRowHeight="15" x14ac:dyDescent="0.25"/>
  <sheetData>
    <row r="1" spans="1:8" ht="15.75" x14ac:dyDescent="0.25">
      <c r="A1" s="8" t="s">
        <v>35</v>
      </c>
      <c r="B1" s="8"/>
      <c r="C1" s="8"/>
      <c r="D1" s="8"/>
      <c r="E1" s="8"/>
      <c r="F1" s="8"/>
      <c r="G1" s="8"/>
    </row>
    <row r="2" spans="1:8" x14ac:dyDescent="0.25">
      <c r="A2" s="7" t="s">
        <v>27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36</v>
      </c>
    </row>
    <row r="3" spans="1:8" x14ac:dyDescent="0.25">
      <c r="A3" s="6" t="s">
        <v>28</v>
      </c>
      <c r="B3" s="6">
        <f ca="1">RANDBETWEEN(1,25)</f>
        <v>18</v>
      </c>
      <c r="C3" s="6">
        <f t="shared" ref="C3:G3" ca="1" si="0">RANDBETWEEN(1,25)</f>
        <v>1</v>
      </c>
      <c r="D3" s="6">
        <f t="shared" ca="1" si="0"/>
        <v>5</v>
      </c>
      <c r="E3" s="6">
        <f t="shared" ca="1" si="0"/>
        <v>1</v>
      </c>
      <c r="F3" s="6">
        <f t="shared" ca="1" si="0"/>
        <v>19</v>
      </c>
      <c r="G3" s="6">
        <f t="shared" ca="1" si="0"/>
        <v>19</v>
      </c>
      <c r="H3" s="6">
        <f ca="1">SUM(B3:G3)</f>
        <v>63</v>
      </c>
    </row>
    <row r="4" spans="1:8" x14ac:dyDescent="0.25">
      <c r="A4" s="6" t="s">
        <v>29</v>
      </c>
      <c r="B4" s="6">
        <f t="shared" ref="B4:G9" ca="1" si="1">RANDBETWEEN(1,25)</f>
        <v>16</v>
      </c>
      <c r="C4" s="6">
        <f t="shared" ca="1" si="1"/>
        <v>17</v>
      </c>
      <c r="D4" s="6">
        <f t="shared" ca="1" si="1"/>
        <v>5</v>
      </c>
      <c r="E4" s="6">
        <f t="shared" ca="1" si="1"/>
        <v>13</v>
      </c>
      <c r="F4" s="6">
        <f t="shared" ca="1" si="1"/>
        <v>6</v>
      </c>
      <c r="G4" s="6">
        <f t="shared" ca="1" si="1"/>
        <v>12</v>
      </c>
      <c r="H4" s="6">
        <f t="shared" ref="H4:H9" ca="1" si="2">SUM(B4:G4)</f>
        <v>69</v>
      </c>
    </row>
    <row r="5" spans="1:8" x14ac:dyDescent="0.25">
      <c r="A5" s="6" t="s">
        <v>30</v>
      </c>
      <c r="B5" s="6">
        <f t="shared" ca="1" si="1"/>
        <v>1</v>
      </c>
      <c r="C5" s="6">
        <f t="shared" ca="1" si="1"/>
        <v>5</v>
      </c>
      <c r="D5" s="6">
        <f t="shared" ca="1" si="1"/>
        <v>16</v>
      </c>
      <c r="E5" s="6">
        <f t="shared" ca="1" si="1"/>
        <v>7</v>
      </c>
      <c r="F5" s="6">
        <f t="shared" ca="1" si="1"/>
        <v>16</v>
      </c>
      <c r="G5" s="6">
        <f t="shared" ca="1" si="1"/>
        <v>16</v>
      </c>
      <c r="H5" s="6">
        <f t="shared" ca="1" si="2"/>
        <v>61</v>
      </c>
    </row>
    <row r="6" spans="1:8" x14ac:dyDescent="0.25">
      <c r="A6" s="6" t="s">
        <v>31</v>
      </c>
      <c r="B6" s="6">
        <f t="shared" ca="1" si="1"/>
        <v>14</v>
      </c>
      <c r="C6" s="6">
        <f t="shared" ca="1" si="1"/>
        <v>1</v>
      </c>
      <c r="D6" s="6">
        <f t="shared" ca="1" si="1"/>
        <v>5</v>
      </c>
      <c r="E6" s="6">
        <f t="shared" ca="1" si="1"/>
        <v>14</v>
      </c>
      <c r="F6" s="6">
        <f t="shared" ca="1" si="1"/>
        <v>20</v>
      </c>
      <c r="G6" s="6">
        <f t="shared" ca="1" si="1"/>
        <v>21</v>
      </c>
      <c r="H6" s="6">
        <f t="shared" ca="1" si="2"/>
        <v>75</v>
      </c>
    </row>
    <row r="7" spans="1:8" x14ac:dyDescent="0.25">
      <c r="A7" s="6" t="s">
        <v>32</v>
      </c>
      <c r="B7" s="6">
        <f t="shared" ca="1" si="1"/>
        <v>19</v>
      </c>
      <c r="C7" s="6">
        <f t="shared" ca="1" si="1"/>
        <v>16</v>
      </c>
      <c r="D7" s="6">
        <f t="shared" ca="1" si="1"/>
        <v>19</v>
      </c>
      <c r="E7" s="6">
        <f t="shared" ca="1" si="1"/>
        <v>12</v>
      </c>
      <c r="F7" s="6">
        <f t="shared" ca="1" si="1"/>
        <v>22</v>
      </c>
      <c r="G7" s="6">
        <f t="shared" ca="1" si="1"/>
        <v>3</v>
      </c>
      <c r="H7" s="6">
        <f t="shared" ca="1" si="2"/>
        <v>91</v>
      </c>
    </row>
    <row r="8" spans="1:8" x14ac:dyDescent="0.25">
      <c r="A8" s="6" t="s">
        <v>33</v>
      </c>
      <c r="B8" s="6">
        <f t="shared" ca="1" si="1"/>
        <v>4</v>
      </c>
      <c r="C8" s="6">
        <f t="shared" ca="1" si="1"/>
        <v>11</v>
      </c>
      <c r="D8" s="6">
        <f t="shared" ca="1" si="1"/>
        <v>10</v>
      </c>
      <c r="E8" s="6">
        <f t="shared" ca="1" si="1"/>
        <v>20</v>
      </c>
      <c r="F8" s="6">
        <f t="shared" ca="1" si="1"/>
        <v>20</v>
      </c>
      <c r="G8" s="6">
        <f t="shared" ca="1" si="1"/>
        <v>5</v>
      </c>
      <c r="H8" s="6">
        <f t="shared" ca="1" si="2"/>
        <v>70</v>
      </c>
    </row>
    <row r="9" spans="1:8" x14ac:dyDescent="0.25">
      <c r="A9" s="6" t="s">
        <v>34</v>
      </c>
      <c r="B9" s="6">
        <f t="shared" ca="1" si="1"/>
        <v>21</v>
      </c>
      <c r="C9" s="6">
        <f t="shared" ca="1" si="1"/>
        <v>3</v>
      </c>
      <c r="D9" s="6">
        <f t="shared" ca="1" si="1"/>
        <v>12</v>
      </c>
      <c r="E9" s="6">
        <f t="shared" ca="1" si="1"/>
        <v>12</v>
      </c>
      <c r="F9" s="6">
        <f t="shared" ca="1" si="1"/>
        <v>24</v>
      </c>
      <c r="G9" s="6">
        <f t="shared" ca="1" si="1"/>
        <v>17</v>
      </c>
      <c r="H9" s="6">
        <f t="shared" ca="1" si="2"/>
        <v>89</v>
      </c>
    </row>
    <row r="10" spans="1:8" x14ac:dyDescent="0.25">
      <c r="A10" s="6" t="s">
        <v>36</v>
      </c>
      <c r="B10" s="6">
        <f ca="1">SUM(B3:B9)</f>
        <v>93</v>
      </c>
      <c r="C10" s="6">
        <f t="shared" ref="C10:G10" ca="1" si="3">SUM(C3:C9)</f>
        <v>54</v>
      </c>
      <c r="D10" s="6">
        <f t="shared" ca="1" si="3"/>
        <v>72</v>
      </c>
      <c r="E10" s="6">
        <f t="shared" ca="1" si="3"/>
        <v>79</v>
      </c>
      <c r="F10" s="6">
        <f t="shared" ca="1" si="3"/>
        <v>127</v>
      </c>
      <c r="G10" s="6">
        <f t="shared" ca="1" si="3"/>
        <v>93</v>
      </c>
      <c r="H10" s="6">
        <f ca="1">SUM(H3:H9)</f>
        <v>518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11CD-59C6-4E65-8C66-8ED05E28E229}">
  <dimension ref="A1:F2"/>
  <sheetViews>
    <sheetView workbookViewId="0">
      <selection sqref="A1:F2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12.5703125" bestFit="1" customWidth="1"/>
    <col min="4" max="6" width="12.140625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 s="11">
        <v>15</v>
      </c>
      <c r="B2" s="11">
        <v>23</v>
      </c>
      <c r="C2" s="11">
        <v>14</v>
      </c>
      <c r="D2" s="11">
        <v>3</v>
      </c>
      <c r="E2" s="11">
        <v>4</v>
      </c>
      <c r="F2" s="11">
        <v>24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DA2C-EB48-4B7A-80E0-B26162F415F8}">
  <dimension ref="A1:H10"/>
  <sheetViews>
    <sheetView workbookViewId="0">
      <selection activeCell="A2" sqref="A2:H10"/>
    </sheetView>
  </sheetViews>
  <sheetFormatPr defaultRowHeight="15" x14ac:dyDescent="0.25"/>
  <sheetData>
    <row r="1" spans="1:8" ht="15.75" x14ac:dyDescent="0.25">
      <c r="A1" s="8" t="s">
        <v>35</v>
      </c>
      <c r="B1" s="8"/>
      <c r="C1" s="8"/>
      <c r="D1" s="8"/>
      <c r="E1" s="8"/>
      <c r="F1" s="8"/>
      <c r="G1" s="8"/>
    </row>
    <row r="2" spans="1:8" x14ac:dyDescent="0.25">
      <c r="A2" s="7" t="s">
        <v>27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36</v>
      </c>
    </row>
    <row r="3" spans="1:8" x14ac:dyDescent="0.25">
      <c r="A3" s="6" t="s">
        <v>28</v>
      </c>
      <c r="B3" s="6">
        <f ca="1">RANDBETWEEN(1,25)</f>
        <v>4</v>
      </c>
      <c r="C3" s="6">
        <f t="shared" ref="C3:G3" ca="1" si="0">RANDBETWEEN(1,25)</f>
        <v>13</v>
      </c>
      <c r="D3" s="6">
        <f t="shared" ca="1" si="0"/>
        <v>24</v>
      </c>
      <c r="E3" s="6">
        <f t="shared" ca="1" si="0"/>
        <v>18</v>
      </c>
      <c r="F3" s="6">
        <f t="shared" ca="1" si="0"/>
        <v>6</v>
      </c>
      <c r="G3" s="6">
        <f t="shared" ca="1" si="0"/>
        <v>24</v>
      </c>
      <c r="H3" s="6">
        <f ca="1">SUM(B3:G3)</f>
        <v>89</v>
      </c>
    </row>
    <row r="4" spans="1:8" x14ac:dyDescent="0.25">
      <c r="A4" s="6" t="s">
        <v>29</v>
      </c>
      <c r="B4" s="6">
        <f t="shared" ref="B4:G9" ca="1" si="1">RANDBETWEEN(1,25)</f>
        <v>12</v>
      </c>
      <c r="C4" s="6">
        <f t="shared" ca="1" si="1"/>
        <v>16</v>
      </c>
      <c r="D4" s="6">
        <f t="shared" ca="1" si="1"/>
        <v>14</v>
      </c>
      <c r="E4" s="6">
        <f t="shared" ca="1" si="1"/>
        <v>24</v>
      </c>
      <c r="F4" s="6">
        <f t="shared" ca="1" si="1"/>
        <v>20</v>
      </c>
      <c r="G4" s="6">
        <f t="shared" ca="1" si="1"/>
        <v>23</v>
      </c>
      <c r="H4" s="6">
        <f t="shared" ref="H4:H9" ca="1" si="2">SUM(B4:G4)</f>
        <v>109</v>
      </c>
    </row>
    <row r="5" spans="1:8" x14ac:dyDescent="0.25">
      <c r="A5" s="6" t="s">
        <v>30</v>
      </c>
      <c r="B5" s="6">
        <f t="shared" ca="1" si="1"/>
        <v>2</v>
      </c>
      <c r="C5" s="6">
        <f t="shared" ca="1" si="1"/>
        <v>4</v>
      </c>
      <c r="D5" s="6">
        <f t="shared" ca="1" si="1"/>
        <v>7</v>
      </c>
      <c r="E5" s="6">
        <f t="shared" ca="1" si="1"/>
        <v>5</v>
      </c>
      <c r="F5" s="6">
        <f t="shared" ca="1" si="1"/>
        <v>25</v>
      </c>
      <c r="G5" s="6">
        <f t="shared" ca="1" si="1"/>
        <v>8</v>
      </c>
      <c r="H5" s="6">
        <f t="shared" ca="1" si="2"/>
        <v>51</v>
      </c>
    </row>
    <row r="6" spans="1:8" x14ac:dyDescent="0.25">
      <c r="A6" s="6" t="s">
        <v>31</v>
      </c>
      <c r="B6" s="6">
        <f t="shared" ca="1" si="1"/>
        <v>7</v>
      </c>
      <c r="C6" s="6">
        <f t="shared" ca="1" si="1"/>
        <v>10</v>
      </c>
      <c r="D6" s="6">
        <f t="shared" ca="1" si="1"/>
        <v>18</v>
      </c>
      <c r="E6" s="6">
        <f t="shared" ca="1" si="1"/>
        <v>9</v>
      </c>
      <c r="F6" s="6">
        <f t="shared" ca="1" si="1"/>
        <v>5</v>
      </c>
      <c r="G6" s="6">
        <f t="shared" ca="1" si="1"/>
        <v>19</v>
      </c>
      <c r="H6" s="6">
        <f t="shared" ca="1" si="2"/>
        <v>68</v>
      </c>
    </row>
    <row r="7" spans="1:8" x14ac:dyDescent="0.25">
      <c r="A7" s="6" t="s">
        <v>32</v>
      </c>
      <c r="B7" s="6">
        <f t="shared" ca="1" si="1"/>
        <v>17</v>
      </c>
      <c r="C7" s="6">
        <f t="shared" ca="1" si="1"/>
        <v>2</v>
      </c>
      <c r="D7" s="6">
        <f t="shared" ca="1" si="1"/>
        <v>3</v>
      </c>
      <c r="E7" s="6">
        <f t="shared" ca="1" si="1"/>
        <v>11</v>
      </c>
      <c r="F7" s="6">
        <f t="shared" ca="1" si="1"/>
        <v>14</v>
      </c>
      <c r="G7" s="6">
        <f t="shared" ca="1" si="1"/>
        <v>19</v>
      </c>
      <c r="H7" s="6">
        <f t="shared" ca="1" si="2"/>
        <v>66</v>
      </c>
    </row>
    <row r="8" spans="1:8" x14ac:dyDescent="0.25">
      <c r="A8" s="6" t="s">
        <v>33</v>
      </c>
      <c r="B8" s="6">
        <f t="shared" ca="1" si="1"/>
        <v>13</v>
      </c>
      <c r="C8" s="6">
        <f t="shared" ca="1" si="1"/>
        <v>2</v>
      </c>
      <c r="D8" s="6">
        <f t="shared" ca="1" si="1"/>
        <v>19</v>
      </c>
      <c r="E8" s="6">
        <f t="shared" ca="1" si="1"/>
        <v>8</v>
      </c>
      <c r="F8" s="6">
        <f t="shared" ca="1" si="1"/>
        <v>18</v>
      </c>
      <c r="G8" s="6">
        <f t="shared" ca="1" si="1"/>
        <v>24</v>
      </c>
      <c r="H8" s="6">
        <f t="shared" ca="1" si="2"/>
        <v>84</v>
      </c>
    </row>
    <row r="9" spans="1:8" x14ac:dyDescent="0.25">
      <c r="A9" s="6" t="s">
        <v>34</v>
      </c>
      <c r="B9" s="6">
        <f t="shared" ca="1" si="1"/>
        <v>24</v>
      </c>
      <c r="C9" s="6">
        <f t="shared" ca="1" si="1"/>
        <v>19</v>
      </c>
      <c r="D9" s="6">
        <f t="shared" ca="1" si="1"/>
        <v>19</v>
      </c>
      <c r="E9" s="6">
        <f t="shared" ca="1" si="1"/>
        <v>12</v>
      </c>
      <c r="F9" s="6">
        <f t="shared" ca="1" si="1"/>
        <v>15</v>
      </c>
      <c r="G9" s="6">
        <f t="shared" ca="1" si="1"/>
        <v>17</v>
      </c>
      <c r="H9" s="6">
        <f t="shared" ca="1" si="2"/>
        <v>106</v>
      </c>
    </row>
    <row r="10" spans="1:8" x14ac:dyDescent="0.25">
      <c r="A10" s="6" t="s">
        <v>36</v>
      </c>
      <c r="B10" s="6">
        <f ca="1">SUM(B3:B9)</f>
        <v>79</v>
      </c>
      <c r="C10" s="6">
        <f t="shared" ref="C10:G10" ca="1" si="3">SUM(C3:C9)</f>
        <v>66</v>
      </c>
      <c r="D10" s="6">
        <f t="shared" ca="1" si="3"/>
        <v>104</v>
      </c>
      <c r="E10" s="6">
        <f t="shared" ca="1" si="3"/>
        <v>87</v>
      </c>
      <c r="F10" s="6">
        <f t="shared" ca="1" si="3"/>
        <v>103</v>
      </c>
      <c r="G10" s="6">
        <f t="shared" ca="1" si="3"/>
        <v>134</v>
      </c>
      <c r="H10" s="6">
        <f ca="1">SUM(H3:H9)</f>
        <v>573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30C0-D29C-40DE-9B0F-05F774C5CB7D}">
  <dimension ref="A1:B3"/>
  <sheetViews>
    <sheetView workbookViewId="0">
      <selection activeCell="G38" sqref="G38"/>
    </sheetView>
  </sheetViews>
  <sheetFormatPr defaultRowHeight="15" x14ac:dyDescent="0.25"/>
  <cols>
    <col min="1" max="1" width="18" bestFit="1" customWidth="1"/>
    <col min="2" max="2" width="14.42578125" bestFit="1" customWidth="1"/>
  </cols>
  <sheetData>
    <row r="1" spans="1:2" x14ac:dyDescent="0.25">
      <c r="A1" s="9" t="s">
        <v>37</v>
      </c>
      <c r="B1" t="s">
        <v>45</v>
      </c>
    </row>
    <row r="2" spans="1:2" x14ac:dyDescent="0.25">
      <c r="A2" s="10" t="s">
        <v>30</v>
      </c>
      <c r="B2" s="11">
        <v>83</v>
      </c>
    </row>
    <row r="3" spans="1:2" x14ac:dyDescent="0.25">
      <c r="A3" s="10" t="s">
        <v>38</v>
      </c>
      <c r="B3" s="11">
        <v>83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6A92-7EF4-4628-A6D9-223EE8D852BF}">
  <dimension ref="A1"/>
  <sheetViews>
    <sheetView showGridLines="0" tabSelected="1" workbookViewId="0">
      <selection activeCell="A23" sqref="A23"/>
    </sheetView>
  </sheetViews>
  <sheetFormatPr defaultRowHeight="15" x14ac:dyDescent="0.25"/>
  <cols>
    <col min="1" max="1" width="20" customWidth="1"/>
    <col min="2" max="2" width="15" customWidth="1"/>
    <col min="3" max="3" width="16" customWidth="1"/>
    <col min="4" max="4" width="16.85546875" customWidth="1"/>
    <col min="5" max="5" width="15.85546875" customWidth="1"/>
    <col min="6" max="6" width="15.5703125" customWidth="1"/>
  </cols>
  <sheetData>
    <row r="1" spans="1:1" s="12" customFormat="1" ht="26.25" x14ac:dyDescent="0.4">
      <c r="A1" s="12" t="s">
        <v>46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Estatísticas</vt:lpstr>
      <vt:lpstr>Vendas</vt:lpstr>
      <vt:lpstr>Entregas</vt:lpstr>
      <vt:lpstr>Dias</vt:lpstr>
      <vt:lpstr>Tabelas</vt:lpstr>
      <vt:lpstr>Total de entregas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Aluno</cp:lastModifiedBy>
  <dcterms:created xsi:type="dcterms:W3CDTF">2020-07-08T13:46:25Z</dcterms:created>
  <dcterms:modified xsi:type="dcterms:W3CDTF">2022-12-01T14:07:38Z</dcterms:modified>
</cp:coreProperties>
</file>